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AL\"/>
    </mc:Choice>
  </mc:AlternateContent>
  <xr:revisionPtr revIDLastSave="0" documentId="13_ncr:1_{5298C924-34DD-4A92-B41B-3A5CD1FA197D}" xr6:coauthVersionLast="43" xr6:coauthVersionMax="43" xr10:uidLastSave="{00000000-0000-0000-0000-000000000000}"/>
  <bookViews>
    <workbookView xWindow="28680" yWindow="-120" windowWidth="29040" windowHeight="15840" activeTab="2" xr2:uid="{84A05289-546D-444D-B803-F9496E23E09C}"/>
  </bookViews>
  <sheets>
    <sheet name="Auburn_RCP Seats and Rates" sheetId="3" r:id="rId1"/>
    <sheet name="Tuskegee_RCP Seats and Rates" sheetId="5" r:id="rId2"/>
    <sheet name="UAB_RCP Seats and Rates" sheetId="1" r:id="rId3"/>
    <sheet name="RCP Total_Programs and States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6" l="1"/>
  <c r="G31" i="6"/>
  <c r="F31" i="6"/>
  <c r="G15" i="6"/>
  <c r="G51" i="1" l="1"/>
  <c r="G50" i="1" l="1"/>
  <c r="G49" i="1"/>
  <c r="G48" i="1"/>
  <c r="G47" i="1"/>
  <c r="G46" i="1"/>
  <c r="G33" i="5"/>
  <c r="G32" i="5"/>
  <c r="G27" i="3"/>
  <c r="G52" i="1" l="1"/>
  <c r="E31" i="6" l="1"/>
  <c r="D31" i="6"/>
  <c r="C31" i="6"/>
  <c r="E15" i="6"/>
  <c r="D15" i="6"/>
  <c r="C15" i="6"/>
  <c r="G28" i="3" l="1"/>
  <c r="G34" i="5" l="1"/>
  <c r="G29" i="5"/>
  <c r="G28" i="5"/>
  <c r="G24" i="3"/>
  <c r="G43" i="1"/>
  <c r="G42" i="1"/>
  <c r="G41" i="1"/>
  <c r="G38" i="1"/>
  <c r="G39" i="1"/>
  <c r="G25" i="5" l="1"/>
  <c r="G24" i="5"/>
  <c r="G21" i="5"/>
  <c r="G16" i="5"/>
  <c r="G20" i="5"/>
  <c r="G17" i="5"/>
  <c r="G15" i="5"/>
  <c r="G18" i="3"/>
  <c r="G14" i="3"/>
  <c r="G25" i="3"/>
  <c r="G20" i="3"/>
  <c r="G22" i="3" s="1"/>
  <c r="G30" i="3" l="1"/>
  <c r="G30" i="5"/>
  <c r="G26" i="5"/>
  <c r="G22" i="5"/>
  <c r="G18" i="5"/>
  <c r="G36" i="5" l="1"/>
  <c r="G40" i="1"/>
  <c r="G35" i="1"/>
  <c r="G34" i="1"/>
  <c r="G33" i="1"/>
  <c r="G32" i="1"/>
  <c r="G31" i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9" i="1" l="1"/>
  <c r="G28" i="1"/>
  <c r="G44" i="1" l="1"/>
  <c r="G30" i="1"/>
  <c r="G36" i="1" s="1"/>
  <c r="G54" i="1" s="1"/>
</calcChain>
</file>

<file path=xl/sharedStrings.xml><?xml version="1.0" encoding="utf-8"?>
<sst xmlns="http://schemas.openxmlformats.org/spreadsheetml/2006/main" count="235" uniqueCount="49">
  <si>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</si>
  <si>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</si>
  <si>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</si>
  <si>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</si>
  <si>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</si>
  <si>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</si>
  <si>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</si>
  <si>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</si>
  <si>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</si>
  <si>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</si>
  <si>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</si>
  <si>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</si>
  <si>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</si>
  <si>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</si>
  <si>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</si>
  <si>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</si>
  <si>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</si>
  <si>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</si>
  <si>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</si>
  <si>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</si>
  <si>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</si>
  <si>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</si>
  <si>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</si>
  <si>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</si>
  <si>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</si>
  <si>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</si>
  <si>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n/a</t>
  </si>
  <si>
    <t>Dentsitry</t>
  </si>
  <si>
    <t>Auburn University</t>
  </si>
  <si>
    <t>Tuskegee University College of Veterinary Medicine</t>
  </si>
  <si>
    <t>2014-2015 Institution Tuition Earned:</t>
  </si>
  <si>
    <t>2015-2016 Institution Tuition Earned:</t>
  </si>
  <si>
    <t>2016-2017 Institution Tuition Earned:</t>
  </si>
  <si>
    <t>2014-2015 Institutional Tuition Earned:</t>
  </si>
  <si>
    <t>2015-2016 Institutional Tuition Earned:</t>
  </si>
  <si>
    <t>2016-2017 Institutional Tuition Earned:</t>
  </si>
  <si>
    <t>2017-2018 Institution Tuition Earned:</t>
  </si>
  <si>
    <t>2017-2018 Institutional Tuition Earned:</t>
  </si>
  <si>
    <t>Total:</t>
  </si>
  <si>
    <t>University of Alabama at Birmingham</t>
  </si>
  <si>
    <t>Following are statistics on total RCP tuition paid by each state per academic year:</t>
  </si>
  <si>
    <t>Following are statistics on total RCP tuition paid for each program per academic year:</t>
  </si>
  <si>
    <t>2018-19</t>
  </si>
  <si>
    <t>2018-2019 Institutional tuition Earned:</t>
  </si>
  <si>
    <t>2018-2019</t>
  </si>
  <si>
    <t>5-year Total Institutional Tuition Earned:</t>
  </si>
  <si>
    <t>Per SREB records, Auburn University entered into contract with SREB for the Regional Contract Program for Academic Year 2012-2013. Following are the RCP stats per academic year for the last 5 years:</t>
  </si>
  <si>
    <t>Per SREB records, Tuskegee University entered into contract with SREB for the Regional Contract Program for Academic Year 2012-2013. Following are the RCP stats per academic year for the last 5 years:</t>
  </si>
  <si>
    <t>Per SREB records, UAB last updated its contract with SREB for the Regional Contract Program for Academic Year 2012-2013.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</si>
</sst>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69DF-F067-4EFB-B4E0-6CBC6573C475}">
  <dimension ref="A1:I54"/>
  <sheetViews>
    <sheetView view="pageLayout" zoomScaleNormal="100" workbookViewId="0">
      <selection activeCell="G30" sqref="G30"/>
    </sheetView>
  </sheetViews>
  <sheetFormatPr defaultColWidth="9.140625"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36" t="s">
        <v>0</v>
      </c>
      <c r="B1" s="136"/>
      <c r="C1" s="136"/>
      <c r="D1" s="136"/>
      <c r="E1" s="136"/>
      <c r="F1" s="136"/>
      <c r="G1" s="136"/>
      <c r="H1" s="34"/>
      <c r="I1" s="34"/>
    </row>
    <row r="2" spans="1:9" ht="15" customHeight="1" x14ac:dyDescent="0.2">
      <c r="A2" s="136" t="s">
        <v>28</v>
      </c>
      <c r="B2" s="136"/>
      <c r="C2" s="136"/>
      <c r="D2" s="136"/>
      <c r="E2" s="136"/>
      <c r="F2" s="136"/>
      <c r="G2" s="136"/>
      <c r="H2" s="34"/>
      <c r="I2" s="34"/>
    </row>
    <row r="3" spans="1:9" ht="15" customHeight="1" x14ac:dyDescent="0.2">
      <c r="A3" s="136" t="s">
        <v>1</v>
      </c>
      <c r="B3" s="136"/>
      <c r="C3" s="136"/>
      <c r="D3" s="136"/>
      <c r="E3" s="136"/>
      <c r="F3" s="136"/>
      <c r="G3" s="136"/>
      <c r="H3" s="34"/>
      <c r="I3" s="34"/>
    </row>
    <row r="4" spans="1:9" ht="15" customHeight="1" x14ac:dyDescent="0.2">
      <c r="A4" s="27"/>
      <c r="B4" s="27"/>
      <c r="C4" s="27"/>
      <c r="D4" s="27"/>
      <c r="E4" s="27"/>
      <c r="F4" s="27"/>
      <c r="G4" s="27"/>
      <c r="H4" s="3"/>
    </row>
    <row r="5" spans="1:9" ht="15" customHeight="1" x14ac:dyDescent="0.25">
      <c r="A5" s="139" t="s">
        <v>46</v>
      </c>
      <c r="B5" s="139"/>
      <c r="C5" s="139"/>
      <c r="D5" s="139"/>
      <c r="E5" s="139"/>
      <c r="F5" s="139"/>
      <c r="G5" s="139"/>
      <c r="H5" s="33"/>
      <c r="I5" s="31"/>
    </row>
    <row r="6" spans="1:9" ht="15" customHeight="1" x14ac:dyDescent="0.25">
      <c r="A6" s="139"/>
      <c r="B6" s="139"/>
      <c r="C6" s="139"/>
      <c r="D6" s="139"/>
      <c r="E6" s="139"/>
      <c r="F6" s="139"/>
      <c r="G6" s="139"/>
      <c r="H6" s="33"/>
      <c r="I6" s="31"/>
    </row>
    <row r="7" spans="1:9" ht="15" customHeight="1" x14ac:dyDescent="0.25">
      <c r="A7" s="139"/>
      <c r="B7" s="139"/>
      <c r="C7" s="139"/>
      <c r="D7" s="139"/>
      <c r="E7" s="139"/>
      <c r="F7" s="139"/>
      <c r="G7" s="139"/>
      <c r="H7" s="33"/>
      <c r="I7" s="31"/>
    </row>
    <row r="8" spans="1:9" ht="15" customHeight="1" x14ac:dyDescent="0.2">
      <c r="A8" s="90"/>
      <c r="B8" s="90"/>
      <c r="C8" s="90"/>
      <c r="D8" s="90"/>
      <c r="E8" s="90"/>
      <c r="F8" s="90"/>
      <c r="G8" s="90"/>
    </row>
    <row r="9" spans="1:9" ht="15" customHeight="1" x14ac:dyDescent="0.25">
      <c r="A9" s="137" t="s">
        <v>2</v>
      </c>
      <c r="B9" s="137" t="s">
        <v>3</v>
      </c>
      <c r="C9" s="137" t="s">
        <v>4</v>
      </c>
      <c r="D9" s="137" t="s">
        <v>5</v>
      </c>
      <c r="E9" s="137" t="s">
        <v>6</v>
      </c>
      <c r="F9" s="137" t="s">
        <v>14</v>
      </c>
      <c r="G9" s="137" t="s">
        <v>10</v>
      </c>
      <c r="H9" s="31"/>
      <c r="I9" s="31"/>
    </row>
    <row r="10" spans="1:9" ht="15" customHeight="1" x14ac:dyDescent="0.25">
      <c r="A10" s="138"/>
      <c r="B10" s="138"/>
      <c r="C10" s="138"/>
      <c r="D10" s="138"/>
      <c r="E10" s="138"/>
      <c r="F10" s="138"/>
      <c r="G10" s="138"/>
      <c r="H10" s="31"/>
      <c r="I10" s="31"/>
    </row>
    <row r="11" spans="1:9" ht="15" customHeight="1" x14ac:dyDescent="0.25">
      <c r="A11" s="138"/>
      <c r="B11" s="138"/>
      <c r="C11" s="138"/>
      <c r="D11" s="138"/>
      <c r="E11" s="138"/>
      <c r="F11" s="138"/>
      <c r="G11" s="138"/>
      <c r="H11" s="31"/>
      <c r="I11" s="31"/>
    </row>
    <row r="12" spans="1:9" ht="15" customHeight="1" x14ac:dyDescent="0.2">
      <c r="A12" s="36" t="s">
        <v>11</v>
      </c>
      <c r="B12" s="36" t="s">
        <v>7</v>
      </c>
      <c r="C12" s="36" t="s">
        <v>8</v>
      </c>
      <c r="D12" s="36">
        <v>148</v>
      </c>
      <c r="E12" s="37">
        <v>27700</v>
      </c>
      <c r="F12" s="37" t="s">
        <v>26</v>
      </c>
      <c r="G12" s="37">
        <v>4099600</v>
      </c>
    </row>
    <row r="13" spans="1:9" ht="15" customHeight="1" x14ac:dyDescent="0.2">
      <c r="A13" s="56" t="s">
        <v>11</v>
      </c>
      <c r="B13" s="56" t="s">
        <v>9</v>
      </c>
      <c r="C13" s="56" t="s">
        <v>8</v>
      </c>
      <c r="D13" s="56">
        <v>6</v>
      </c>
      <c r="E13" s="29">
        <v>27700</v>
      </c>
      <c r="F13" s="29">
        <v>21480</v>
      </c>
      <c r="G13" s="37">
        <v>128880</v>
      </c>
    </row>
    <row r="14" spans="1:9" ht="15" customHeight="1" x14ac:dyDescent="0.2">
      <c r="A14" s="54"/>
      <c r="B14" s="68"/>
      <c r="C14" s="68"/>
      <c r="D14" s="68"/>
      <c r="E14" s="68"/>
      <c r="F14" s="128" t="s">
        <v>33</v>
      </c>
      <c r="G14" s="129">
        <f>G12+G13</f>
        <v>4228480</v>
      </c>
    </row>
    <row r="15" spans="1:9" ht="15" customHeight="1" x14ac:dyDescent="0.2">
      <c r="A15" s="140"/>
      <c r="B15" s="141"/>
      <c r="C15" s="141"/>
      <c r="D15" s="141"/>
      <c r="E15" s="141"/>
      <c r="F15" s="141"/>
      <c r="G15" s="142"/>
    </row>
    <row r="16" spans="1:9" ht="15" customHeight="1" x14ac:dyDescent="0.2">
      <c r="A16" s="36" t="s">
        <v>12</v>
      </c>
      <c r="B16" s="36" t="s">
        <v>7</v>
      </c>
      <c r="C16" s="36" t="s">
        <v>8</v>
      </c>
      <c r="D16" s="36">
        <v>151.5</v>
      </c>
      <c r="E16" s="37">
        <v>29100</v>
      </c>
      <c r="F16" s="37" t="s">
        <v>26</v>
      </c>
      <c r="G16" s="37">
        <v>4408650</v>
      </c>
    </row>
    <row r="17" spans="1:7" ht="15" customHeight="1" x14ac:dyDescent="0.2">
      <c r="A17" s="56" t="s">
        <v>12</v>
      </c>
      <c r="B17" s="56" t="s">
        <v>9</v>
      </c>
      <c r="C17" s="56" t="s">
        <v>8</v>
      </c>
      <c r="D17" s="56">
        <v>4</v>
      </c>
      <c r="E17" s="29">
        <v>29100</v>
      </c>
      <c r="F17" s="29">
        <v>21158</v>
      </c>
      <c r="G17" s="37">
        <v>84632</v>
      </c>
    </row>
    <row r="18" spans="1:7" ht="15" customHeight="1" x14ac:dyDescent="0.2">
      <c r="A18" s="54"/>
      <c r="B18" s="68"/>
      <c r="C18" s="68"/>
      <c r="D18" s="68"/>
      <c r="E18" s="68"/>
      <c r="F18" s="128" t="s">
        <v>34</v>
      </c>
      <c r="G18" s="129">
        <f>G16+G17</f>
        <v>4493282</v>
      </c>
    </row>
    <row r="19" spans="1:7" ht="15" customHeight="1" x14ac:dyDescent="0.2">
      <c r="A19" s="140"/>
      <c r="B19" s="141"/>
      <c r="C19" s="141"/>
      <c r="D19" s="141"/>
      <c r="E19" s="141"/>
      <c r="F19" s="141"/>
      <c r="G19" s="142"/>
    </row>
    <row r="20" spans="1:7" ht="15" customHeight="1" x14ac:dyDescent="0.2">
      <c r="A20" s="36" t="s">
        <v>13</v>
      </c>
      <c r="B20" s="36" t="s">
        <v>7</v>
      </c>
      <c r="C20" s="36" t="s">
        <v>8</v>
      </c>
      <c r="D20" s="36">
        <v>151</v>
      </c>
      <c r="E20" s="37">
        <v>31100</v>
      </c>
      <c r="F20" s="37">
        <v>29100</v>
      </c>
      <c r="G20" s="37">
        <f>F20*D20</f>
        <v>4394100</v>
      </c>
    </row>
    <row r="21" spans="1:7" ht="15" customHeight="1" x14ac:dyDescent="0.2">
      <c r="A21" s="56" t="s">
        <v>13</v>
      </c>
      <c r="B21" s="56" t="s">
        <v>9</v>
      </c>
      <c r="C21" s="56" t="s">
        <v>8</v>
      </c>
      <c r="D21" s="56">
        <v>2</v>
      </c>
      <c r="E21" s="29">
        <v>31100</v>
      </c>
      <c r="F21" s="29">
        <v>20523</v>
      </c>
      <c r="G21" s="37">
        <v>41046</v>
      </c>
    </row>
    <row r="22" spans="1:7" ht="15" customHeight="1" x14ac:dyDescent="0.2">
      <c r="A22" s="54"/>
      <c r="B22" s="68"/>
      <c r="C22" s="68"/>
      <c r="D22" s="68"/>
      <c r="E22" s="68"/>
      <c r="F22" s="128" t="s">
        <v>35</v>
      </c>
      <c r="G22" s="129">
        <f>G20+G21</f>
        <v>4435146</v>
      </c>
    </row>
    <row r="23" spans="1:7" ht="15" customHeight="1" x14ac:dyDescent="0.2">
      <c r="A23" s="140"/>
      <c r="B23" s="141"/>
      <c r="C23" s="141"/>
      <c r="D23" s="141"/>
      <c r="E23" s="141"/>
      <c r="F23" s="141"/>
      <c r="G23" s="142"/>
    </row>
    <row r="24" spans="1:7" ht="15" customHeight="1" x14ac:dyDescent="0.2">
      <c r="A24" s="56" t="s">
        <v>15</v>
      </c>
      <c r="B24" s="56" t="s">
        <v>7</v>
      </c>
      <c r="C24" s="56" t="s">
        <v>8</v>
      </c>
      <c r="D24" s="56">
        <v>152</v>
      </c>
      <c r="E24" s="56">
        <v>32600</v>
      </c>
      <c r="F24" s="29">
        <v>30500</v>
      </c>
      <c r="G24" s="38">
        <f>F24*D24</f>
        <v>4636000</v>
      </c>
    </row>
    <row r="25" spans="1:7" ht="15" customHeight="1" x14ac:dyDescent="0.2">
      <c r="A25" s="78"/>
      <c r="B25" s="70"/>
      <c r="C25" s="70"/>
      <c r="D25" s="70"/>
      <c r="E25" s="70"/>
      <c r="F25" s="130" t="s">
        <v>37</v>
      </c>
      <c r="G25" s="132">
        <f>G24</f>
        <v>4636000</v>
      </c>
    </row>
    <row r="26" spans="1:7" ht="15" customHeight="1" x14ac:dyDescent="0.2">
      <c r="A26" s="54"/>
      <c r="B26" s="68"/>
      <c r="C26" s="68"/>
      <c r="D26" s="68"/>
      <c r="E26" s="68"/>
      <c r="F26" s="61"/>
      <c r="G26" s="62"/>
    </row>
    <row r="27" spans="1:7" ht="15" customHeight="1" x14ac:dyDescent="0.2">
      <c r="A27" s="64" t="s">
        <v>44</v>
      </c>
      <c r="B27" s="86" t="s">
        <v>7</v>
      </c>
      <c r="C27" s="86" t="s">
        <v>8</v>
      </c>
      <c r="D27" s="86">
        <v>152</v>
      </c>
      <c r="E27" s="87">
        <v>33500</v>
      </c>
      <c r="F27" s="87">
        <v>31000</v>
      </c>
      <c r="G27" s="65">
        <f>D27*F27</f>
        <v>4712000</v>
      </c>
    </row>
    <row r="28" spans="1:7" ht="15" customHeight="1" x14ac:dyDescent="0.2">
      <c r="A28" s="82"/>
      <c r="B28" s="69"/>
      <c r="C28" s="69"/>
      <c r="D28" s="69"/>
      <c r="E28" s="69"/>
      <c r="F28" s="130" t="s">
        <v>43</v>
      </c>
      <c r="G28" s="132">
        <f>G27</f>
        <v>4712000</v>
      </c>
    </row>
    <row r="29" spans="1:7" ht="15" customHeight="1" x14ac:dyDescent="0.2">
      <c r="A29" s="82"/>
      <c r="B29" s="69"/>
      <c r="C29" s="69"/>
      <c r="D29" s="69"/>
      <c r="E29" s="69"/>
      <c r="F29" s="83"/>
      <c r="G29" s="39"/>
    </row>
    <row r="30" spans="1:7" ht="15" customHeight="1" x14ac:dyDescent="0.2">
      <c r="A30" s="84"/>
      <c r="B30" s="88"/>
      <c r="C30" s="88"/>
      <c r="D30" s="88"/>
      <c r="E30" s="88"/>
      <c r="F30" s="89" t="s">
        <v>45</v>
      </c>
      <c r="G30" s="85">
        <f>G14+G18+G22+G25+G28</f>
        <v>22504908</v>
      </c>
    </row>
    <row r="31" spans="1:7" ht="15" customHeight="1" x14ac:dyDescent="0.2">
      <c r="A31" s="32"/>
      <c r="B31" s="32"/>
      <c r="C31" s="32"/>
      <c r="D31" s="32"/>
      <c r="E31" s="32"/>
      <c r="F31" s="32"/>
      <c r="G31" s="32"/>
    </row>
    <row r="32" spans="1:7" s="45" customFormat="1" ht="15" customHeight="1" x14ac:dyDescent="0.2">
      <c r="A32" s="43"/>
      <c r="B32" s="43"/>
      <c r="C32" s="43"/>
      <c r="D32" s="43"/>
      <c r="E32" s="44"/>
      <c r="F32" s="44"/>
      <c r="G32" s="44"/>
    </row>
    <row r="33" spans="1:9" s="45" customFormat="1" ht="15" customHeight="1" x14ac:dyDescent="0.2">
      <c r="A33" s="43"/>
      <c r="B33" s="43"/>
      <c r="C33" s="43"/>
      <c r="D33" s="43"/>
      <c r="E33" s="44"/>
      <c r="F33" s="44"/>
      <c r="G33" s="44"/>
    </row>
    <row r="34" spans="1:9" s="45" customFormat="1" ht="15" customHeight="1" x14ac:dyDescent="0.2">
      <c r="A34" s="43"/>
      <c r="B34" s="43"/>
      <c r="C34" s="43"/>
      <c r="D34" s="43"/>
      <c r="E34" s="43"/>
      <c r="F34" s="43"/>
      <c r="G34" s="43"/>
      <c r="I34" s="46"/>
    </row>
    <row r="35" spans="1:9" s="45" customFormat="1" ht="15" customHeight="1" x14ac:dyDescent="0.2">
      <c r="A35" s="47"/>
      <c r="B35" s="47"/>
      <c r="C35" s="47"/>
      <c r="D35" s="47"/>
      <c r="E35" s="47"/>
      <c r="F35" s="48"/>
      <c r="G35" s="49"/>
    </row>
    <row r="36" spans="1:9" s="45" customFormat="1" ht="15" customHeight="1" x14ac:dyDescent="0.2">
      <c r="A36" s="43"/>
      <c r="B36" s="43"/>
      <c r="C36" s="43"/>
      <c r="D36" s="43"/>
      <c r="E36" s="44"/>
      <c r="F36" s="44"/>
      <c r="G36" s="50"/>
    </row>
    <row r="37" spans="1:9" s="45" customFormat="1" ht="15" customHeight="1" x14ac:dyDescent="0.2">
      <c r="A37" s="43"/>
      <c r="B37" s="43"/>
      <c r="C37" s="43"/>
      <c r="D37" s="43"/>
      <c r="E37" s="44"/>
      <c r="F37" s="44"/>
      <c r="G37" s="50"/>
    </row>
    <row r="38" spans="1:9" s="45" customFormat="1" ht="15" customHeight="1" x14ac:dyDescent="0.2">
      <c r="A38" s="43"/>
      <c r="B38" s="43"/>
      <c r="C38" s="43"/>
      <c r="D38" s="43"/>
      <c r="E38" s="44"/>
      <c r="F38" s="44"/>
      <c r="G38" s="50"/>
    </row>
    <row r="39" spans="1:9" s="45" customFormat="1" ht="15" customHeight="1" x14ac:dyDescent="0.2">
      <c r="A39" s="43"/>
      <c r="B39" s="43"/>
      <c r="C39" s="43"/>
      <c r="D39" s="43"/>
      <c r="E39" s="44"/>
      <c r="F39" s="44"/>
      <c r="G39" s="50"/>
    </row>
    <row r="40" spans="1:9" ht="15" customHeight="1" x14ac:dyDescent="0.2">
      <c r="A40" s="41"/>
      <c r="B40" s="41"/>
      <c r="C40" s="41"/>
      <c r="D40" s="52"/>
      <c r="E40" s="41"/>
      <c r="F40" s="41"/>
      <c r="G40" s="42"/>
    </row>
    <row r="41" spans="1:9" ht="15" customHeight="1" x14ac:dyDescent="0.2">
      <c r="A41" s="40"/>
      <c r="B41" s="40"/>
      <c r="C41" s="40"/>
      <c r="D41" s="40"/>
      <c r="E41" s="40"/>
      <c r="F41" s="40"/>
      <c r="G41" s="40"/>
    </row>
    <row r="42" spans="1:9" x14ac:dyDescent="0.2">
      <c r="A42" s="40"/>
      <c r="B42" s="40"/>
      <c r="C42" s="40"/>
      <c r="D42" s="40"/>
      <c r="E42" s="40"/>
      <c r="F42" s="40"/>
      <c r="G42" s="40"/>
    </row>
    <row r="43" spans="1:9" x14ac:dyDescent="0.2">
      <c r="A43" s="2"/>
      <c r="B43" s="2"/>
      <c r="C43" s="2"/>
      <c r="D43" s="2"/>
      <c r="E43" s="2"/>
      <c r="F43" s="2"/>
      <c r="G43" s="2"/>
    </row>
    <row r="46" spans="1:9" s="13" customFormat="1" ht="15" customHeight="1" x14ac:dyDescent="0.25"/>
    <row r="52" spans="1:7" s="2" customFormat="1" x14ac:dyDescent="0.2">
      <c r="A52" s="9"/>
      <c r="B52" s="9"/>
      <c r="C52" s="9"/>
      <c r="D52" s="52"/>
      <c r="E52" s="9"/>
      <c r="F52" s="9"/>
      <c r="G52" s="11"/>
    </row>
    <row r="53" spans="1:7" x14ac:dyDescent="0.2">
      <c r="A53" s="8"/>
      <c r="B53" s="8"/>
      <c r="C53" s="8"/>
      <c r="D53" s="8"/>
      <c r="E53" s="8"/>
      <c r="F53" s="8"/>
      <c r="G53" s="8"/>
    </row>
    <row r="54" spans="1:7" x14ac:dyDescent="0.2">
      <c r="A54" s="8"/>
      <c r="B54" s="8"/>
      <c r="C54" s="8"/>
      <c r="D54" s="8"/>
      <c r="E54" s="8"/>
      <c r="F54" s="8"/>
      <c r="G54" s="8"/>
    </row>
  </sheetData>
  <mergeCells count="14">
    <mergeCell ref="A15:G15"/>
    <mergeCell ref="A19:G19"/>
    <mergeCell ref="A23:G23"/>
    <mergeCell ref="A1:G1"/>
    <mergeCell ref="A9:A11"/>
    <mergeCell ref="B9:B11"/>
    <mergeCell ref="C9:C11"/>
    <mergeCell ref="D9:D11"/>
    <mergeCell ref="A5:G7"/>
    <mergeCell ref="E9:E11"/>
    <mergeCell ref="F9:F11"/>
    <mergeCell ref="G9:G11"/>
    <mergeCell ref="A3:G3"/>
    <mergeCell ref="A2:G2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I48"/>
  <sheetViews>
    <sheetView view="pageLayout" topLeftCell="A16" zoomScaleNormal="100" workbookViewId="0">
      <selection activeCell="G36" sqref="G36"/>
    </sheetView>
  </sheetViews>
  <sheetFormatPr defaultColWidth="9.140625" defaultRowHeight="12.75" x14ac:dyDescent="0.2"/>
  <cols>
    <col min="1" max="1" width="12.28515625" style="1" customWidth="1"/>
    <col min="2" max="2" width="14.140625" style="32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36" t="s">
        <v>0</v>
      </c>
      <c r="B1" s="136"/>
      <c r="C1" s="136"/>
      <c r="D1" s="136"/>
      <c r="E1" s="136"/>
      <c r="F1" s="136"/>
      <c r="G1" s="136"/>
      <c r="H1" s="4"/>
      <c r="I1" s="4"/>
    </row>
    <row r="2" spans="1:9" ht="15" customHeight="1" x14ac:dyDescent="0.2">
      <c r="A2" s="136" t="s">
        <v>29</v>
      </c>
      <c r="B2" s="136"/>
      <c r="C2" s="136"/>
      <c r="D2" s="136"/>
      <c r="E2" s="136"/>
      <c r="F2" s="136"/>
      <c r="G2" s="136"/>
      <c r="H2" s="4"/>
      <c r="I2" s="4"/>
    </row>
    <row r="3" spans="1:9" ht="15" customHeight="1" x14ac:dyDescent="0.2">
      <c r="A3" s="136" t="s">
        <v>1</v>
      </c>
      <c r="B3" s="136"/>
      <c r="C3" s="136"/>
      <c r="D3" s="136"/>
      <c r="E3" s="136"/>
      <c r="F3" s="136"/>
      <c r="G3" s="136"/>
      <c r="H3" s="4"/>
      <c r="I3" s="4"/>
    </row>
    <row r="6" spans="1:9" ht="12.75" customHeight="1" x14ac:dyDescent="0.2">
      <c r="A6" s="139" t="s">
        <v>47</v>
      </c>
      <c r="B6" s="139"/>
      <c r="C6" s="139"/>
      <c r="D6" s="139"/>
      <c r="E6" s="139"/>
      <c r="F6" s="139"/>
      <c r="G6" s="139"/>
      <c r="H6" s="3"/>
    </row>
    <row r="7" spans="1:9" ht="15" customHeight="1" x14ac:dyDescent="0.2">
      <c r="A7" s="139"/>
      <c r="B7" s="139"/>
      <c r="C7" s="139"/>
      <c r="D7" s="139"/>
      <c r="E7" s="139"/>
      <c r="F7" s="139"/>
      <c r="G7" s="139"/>
      <c r="H7" s="3"/>
    </row>
    <row r="8" spans="1:9" ht="15" customHeight="1" x14ac:dyDescent="0.2">
      <c r="A8" s="139"/>
      <c r="B8" s="139"/>
      <c r="C8" s="139"/>
      <c r="D8" s="139"/>
      <c r="E8" s="139"/>
      <c r="F8" s="139"/>
      <c r="G8" s="139"/>
      <c r="H8" s="3"/>
    </row>
    <row r="11" spans="1:9" ht="24.75" customHeight="1" x14ac:dyDescent="0.2">
      <c r="A11" s="144" t="s">
        <v>2</v>
      </c>
      <c r="B11" s="144" t="s">
        <v>3</v>
      </c>
      <c r="C11" s="144" t="s">
        <v>4</v>
      </c>
      <c r="D11" s="144" t="s">
        <v>5</v>
      </c>
      <c r="E11" s="144" t="s">
        <v>6</v>
      </c>
      <c r="F11" s="144" t="s">
        <v>14</v>
      </c>
      <c r="G11" s="144" t="s">
        <v>10</v>
      </c>
    </row>
    <row r="12" spans="1:9" ht="15" customHeight="1" x14ac:dyDescent="0.2">
      <c r="A12" s="145"/>
      <c r="B12" s="145"/>
      <c r="C12" s="145"/>
      <c r="D12" s="145"/>
      <c r="E12" s="145"/>
      <c r="F12" s="145"/>
      <c r="G12" s="145"/>
    </row>
    <row r="13" spans="1:9" ht="15.75" customHeight="1" x14ac:dyDescent="0.2">
      <c r="A13" s="137"/>
      <c r="B13" s="137"/>
      <c r="C13" s="137"/>
      <c r="D13" s="137"/>
      <c r="E13" s="137"/>
      <c r="F13" s="137"/>
      <c r="G13" s="137"/>
    </row>
    <row r="14" spans="1:9" s="5" customFormat="1" ht="15" customHeight="1" x14ac:dyDescent="0.2">
      <c r="A14" s="71"/>
      <c r="B14" s="72"/>
      <c r="C14" s="73"/>
      <c r="D14" s="73"/>
      <c r="E14" s="73"/>
      <c r="F14" s="73"/>
      <c r="G14" s="58"/>
    </row>
    <row r="15" spans="1:9" ht="15" customHeight="1" x14ac:dyDescent="0.2">
      <c r="A15" s="36" t="s">
        <v>11</v>
      </c>
      <c r="B15" s="36" t="s">
        <v>7</v>
      </c>
      <c r="C15" s="36" t="s">
        <v>8</v>
      </c>
      <c r="D15" s="36">
        <v>12</v>
      </c>
      <c r="E15" s="37">
        <v>27700</v>
      </c>
      <c r="F15" s="37"/>
      <c r="G15" s="37">
        <f>E15*D15</f>
        <v>332400</v>
      </c>
    </row>
    <row r="16" spans="1:9" ht="15" customHeight="1" x14ac:dyDescent="0.2">
      <c r="A16" s="36" t="s">
        <v>11</v>
      </c>
      <c r="B16" s="36" t="s">
        <v>24</v>
      </c>
      <c r="C16" s="36" t="s">
        <v>8</v>
      </c>
      <c r="D16" s="36">
        <v>16</v>
      </c>
      <c r="E16" s="37">
        <v>27700</v>
      </c>
      <c r="F16" s="37"/>
      <c r="G16" s="37">
        <f>E16*D16</f>
        <v>443200</v>
      </c>
    </row>
    <row r="17" spans="1:7" ht="15" customHeight="1" x14ac:dyDescent="0.2">
      <c r="A17" s="56" t="s">
        <v>11</v>
      </c>
      <c r="B17" s="56" t="s">
        <v>9</v>
      </c>
      <c r="C17" s="56" t="s">
        <v>8</v>
      </c>
      <c r="D17" s="56">
        <v>0</v>
      </c>
      <c r="E17" s="29">
        <v>26600</v>
      </c>
      <c r="F17" s="29">
        <v>22610</v>
      </c>
      <c r="G17" s="37">
        <f>E17*D17</f>
        <v>0</v>
      </c>
    </row>
    <row r="18" spans="1:7" ht="15" customHeight="1" x14ac:dyDescent="0.2">
      <c r="A18" s="54"/>
      <c r="B18" s="55"/>
      <c r="C18" s="25"/>
      <c r="D18" s="25"/>
      <c r="E18" s="25"/>
      <c r="F18" s="128" t="s">
        <v>30</v>
      </c>
      <c r="G18" s="129">
        <f>G15+G17+G16</f>
        <v>775600</v>
      </c>
    </row>
    <row r="19" spans="1:7" ht="15" customHeight="1" x14ac:dyDescent="0.2">
      <c r="A19" s="74"/>
      <c r="B19" s="72"/>
      <c r="C19" s="75"/>
      <c r="D19" s="75"/>
      <c r="E19" s="75"/>
      <c r="F19" s="75"/>
      <c r="G19" s="60"/>
    </row>
    <row r="20" spans="1:7" ht="15" customHeight="1" x14ac:dyDescent="0.2">
      <c r="A20" s="36" t="s">
        <v>12</v>
      </c>
      <c r="B20" s="36" t="s">
        <v>7</v>
      </c>
      <c r="C20" s="36" t="s">
        <v>8</v>
      </c>
      <c r="D20" s="36">
        <v>11.5</v>
      </c>
      <c r="E20" s="37">
        <v>29100</v>
      </c>
      <c r="F20" s="37"/>
      <c r="G20" s="37">
        <f>E20*D20</f>
        <v>334650</v>
      </c>
    </row>
    <row r="21" spans="1:7" ht="15" customHeight="1" x14ac:dyDescent="0.2">
      <c r="A21" s="56" t="s">
        <v>12</v>
      </c>
      <c r="B21" s="56" t="s">
        <v>24</v>
      </c>
      <c r="C21" s="56" t="s">
        <v>8</v>
      </c>
      <c r="D21" s="56">
        <v>14</v>
      </c>
      <c r="E21" s="29">
        <v>29100</v>
      </c>
      <c r="F21" s="29"/>
      <c r="G21" s="37">
        <f>E21*D21</f>
        <v>407400</v>
      </c>
    </row>
    <row r="22" spans="1:7" ht="15" customHeight="1" x14ac:dyDescent="0.2">
      <c r="A22" s="54"/>
      <c r="B22" s="55"/>
      <c r="C22" s="25"/>
      <c r="D22" s="25"/>
      <c r="E22" s="25"/>
      <c r="F22" s="128" t="s">
        <v>31</v>
      </c>
      <c r="G22" s="129">
        <f>G20+G21</f>
        <v>742050</v>
      </c>
    </row>
    <row r="23" spans="1:7" ht="15" customHeight="1" x14ac:dyDescent="0.2">
      <c r="A23" s="74"/>
      <c r="B23" s="72"/>
      <c r="C23" s="75"/>
      <c r="D23" s="75"/>
      <c r="E23" s="75"/>
      <c r="F23" s="75"/>
      <c r="G23" s="60"/>
    </row>
    <row r="24" spans="1:7" ht="15" customHeight="1" x14ac:dyDescent="0.2">
      <c r="A24" s="36" t="s">
        <v>13</v>
      </c>
      <c r="B24" s="36" t="s">
        <v>7</v>
      </c>
      <c r="C24" s="36" t="s">
        <v>8</v>
      </c>
      <c r="D24" s="36">
        <v>11</v>
      </c>
      <c r="E24" s="37">
        <v>31100</v>
      </c>
      <c r="F24" s="37">
        <v>29100</v>
      </c>
      <c r="G24" s="37">
        <f>F24*D24</f>
        <v>320100</v>
      </c>
    </row>
    <row r="25" spans="1:7" ht="15" customHeight="1" x14ac:dyDescent="0.2">
      <c r="A25" s="56" t="s">
        <v>13</v>
      </c>
      <c r="B25" s="56" t="s">
        <v>24</v>
      </c>
      <c r="C25" s="56" t="s">
        <v>8</v>
      </c>
      <c r="D25" s="56">
        <v>12.5</v>
      </c>
      <c r="E25" s="29">
        <v>31100</v>
      </c>
      <c r="F25" s="29"/>
      <c r="G25" s="37">
        <f>E25*D25</f>
        <v>388750</v>
      </c>
    </row>
    <row r="26" spans="1:7" ht="15" customHeight="1" x14ac:dyDescent="0.2">
      <c r="A26" s="54"/>
      <c r="B26" s="55"/>
      <c r="C26" s="25"/>
      <c r="D26" s="25"/>
      <c r="E26" s="25"/>
      <c r="F26" s="128" t="s">
        <v>32</v>
      </c>
      <c r="G26" s="129">
        <f>G24+G25</f>
        <v>708850</v>
      </c>
    </row>
    <row r="27" spans="1:7" ht="15" customHeight="1" x14ac:dyDescent="0.2">
      <c r="A27" s="74"/>
      <c r="B27" s="72"/>
      <c r="C27" s="75"/>
      <c r="D27" s="75"/>
      <c r="E27" s="75"/>
      <c r="F27" s="75"/>
      <c r="G27" s="60"/>
    </row>
    <row r="28" spans="1:7" ht="15" customHeight="1" x14ac:dyDescent="0.2">
      <c r="A28" s="36" t="s">
        <v>15</v>
      </c>
      <c r="B28" s="36" t="s">
        <v>7</v>
      </c>
      <c r="C28" s="36" t="s">
        <v>8</v>
      </c>
      <c r="D28" s="36">
        <v>9.5</v>
      </c>
      <c r="E28" s="37">
        <v>32600</v>
      </c>
      <c r="F28" s="37">
        <v>30500</v>
      </c>
      <c r="G28" s="37">
        <f>F28*D28</f>
        <v>289750</v>
      </c>
    </row>
    <row r="29" spans="1:7" ht="15" customHeight="1" x14ac:dyDescent="0.2">
      <c r="A29" s="56" t="s">
        <v>15</v>
      </c>
      <c r="B29" s="56" t="s">
        <v>24</v>
      </c>
      <c r="C29" s="56" t="s">
        <v>8</v>
      </c>
      <c r="D29" s="56">
        <v>9</v>
      </c>
      <c r="E29" s="29">
        <v>32600</v>
      </c>
      <c r="F29" s="29"/>
      <c r="G29" s="37">
        <f>E29*D29</f>
        <v>293400</v>
      </c>
    </row>
    <row r="30" spans="1:7" ht="15" customHeight="1" x14ac:dyDescent="0.2">
      <c r="A30" s="54"/>
      <c r="B30" s="55"/>
      <c r="C30" s="25"/>
      <c r="D30" s="25"/>
      <c r="E30" s="25"/>
      <c r="F30" s="128" t="s">
        <v>36</v>
      </c>
      <c r="G30" s="129">
        <f>G28+G29</f>
        <v>583150</v>
      </c>
    </row>
    <row r="31" spans="1:7" ht="15" customHeight="1" x14ac:dyDescent="0.2">
      <c r="A31" s="76"/>
      <c r="B31" s="72"/>
      <c r="C31" s="73"/>
      <c r="D31" s="73"/>
      <c r="E31" s="73"/>
      <c r="F31" s="77"/>
      <c r="G31" s="62"/>
    </row>
    <row r="32" spans="1:7" ht="15" customHeight="1" x14ac:dyDescent="0.2">
      <c r="A32" s="36" t="s">
        <v>42</v>
      </c>
      <c r="B32" s="36" t="s">
        <v>7</v>
      </c>
      <c r="C32" s="63" t="s">
        <v>8</v>
      </c>
      <c r="D32" s="36">
        <v>8</v>
      </c>
      <c r="E32" s="37">
        <v>33500</v>
      </c>
      <c r="F32" s="37">
        <v>31000</v>
      </c>
      <c r="G32" s="37">
        <f>D32*F32</f>
        <v>248000</v>
      </c>
    </row>
    <row r="33" spans="1:7" ht="15" customHeight="1" x14ac:dyDescent="0.2">
      <c r="A33" s="56" t="s">
        <v>42</v>
      </c>
      <c r="B33" s="56" t="s">
        <v>24</v>
      </c>
      <c r="C33" s="66" t="s">
        <v>8</v>
      </c>
      <c r="D33" s="56">
        <v>6</v>
      </c>
      <c r="E33" s="29">
        <v>33500</v>
      </c>
      <c r="F33" s="29"/>
      <c r="G33" s="37">
        <f>D33*E33</f>
        <v>201000</v>
      </c>
    </row>
    <row r="34" spans="1:7" ht="15" customHeight="1" x14ac:dyDescent="0.2">
      <c r="A34" s="78"/>
      <c r="B34" s="79"/>
      <c r="C34" s="80"/>
      <c r="D34" s="79"/>
      <c r="E34" s="81"/>
      <c r="F34" s="130" t="s">
        <v>43</v>
      </c>
      <c r="G34" s="131">
        <f>SUM(G32:G33)</f>
        <v>449000</v>
      </c>
    </row>
    <row r="35" spans="1:7" ht="15" customHeight="1" x14ac:dyDescent="0.2">
      <c r="A35" s="54"/>
      <c r="B35" s="55"/>
      <c r="C35" s="59"/>
      <c r="D35" s="55"/>
      <c r="E35" s="67"/>
      <c r="F35" s="53"/>
      <c r="G35" s="39"/>
    </row>
    <row r="36" spans="1:7" ht="15" customHeight="1" x14ac:dyDescent="0.2">
      <c r="A36" s="143" t="s">
        <v>45</v>
      </c>
      <c r="B36" s="143"/>
      <c r="C36" s="143"/>
      <c r="D36" s="143"/>
      <c r="E36" s="143"/>
      <c r="F36" s="143"/>
      <c r="G36" s="57">
        <f>G18+G22+G26+G30+G34</f>
        <v>3258650</v>
      </c>
    </row>
    <row r="37" spans="1:7" ht="15" customHeight="1" x14ac:dyDescent="0.2">
      <c r="A37" s="2"/>
      <c r="C37" s="2"/>
      <c r="D37" s="2"/>
      <c r="E37" s="2"/>
      <c r="F37" s="2"/>
      <c r="G37" s="2"/>
    </row>
    <row r="40" spans="1:7" s="13" customFormat="1" ht="15" customHeight="1" x14ac:dyDescent="0.25"/>
    <row r="46" spans="1:7" s="2" customFormat="1" ht="15" customHeight="1" x14ac:dyDescent="0.2">
      <c r="A46" s="9"/>
      <c r="B46" s="41"/>
      <c r="C46" s="9"/>
      <c r="D46" s="52"/>
      <c r="E46" s="9"/>
      <c r="F46" s="9"/>
      <c r="G46" s="23"/>
    </row>
    <row r="47" spans="1:7" ht="15" customHeight="1" x14ac:dyDescent="0.2">
      <c r="A47" s="8"/>
      <c r="B47" s="41"/>
      <c r="C47" s="8"/>
      <c r="D47" s="8"/>
      <c r="E47" s="8"/>
      <c r="F47" s="8"/>
      <c r="G47" s="8"/>
    </row>
    <row r="48" spans="1:7" ht="15" customHeight="1" x14ac:dyDescent="0.2">
      <c r="A48" s="8"/>
      <c r="B48" s="41"/>
      <c r="C48" s="8"/>
      <c r="D48" s="8"/>
      <c r="E48" s="8"/>
      <c r="F48" s="8"/>
      <c r="G48" s="8"/>
    </row>
  </sheetData>
  <mergeCells count="12">
    <mergeCell ref="A36:F36"/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A1:I61"/>
  <sheetViews>
    <sheetView tabSelected="1" view="pageLayout" zoomScale="115" zoomScaleNormal="100" zoomScalePageLayoutView="115" workbookViewId="0">
      <selection activeCell="G54" sqref="G54"/>
    </sheetView>
  </sheetViews>
  <sheetFormatPr defaultColWidth="9.140625"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6.7109375" style="1" customWidth="1"/>
    <col min="8" max="16384" width="9.140625" style="1"/>
  </cols>
  <sheetData>
    <row r="1" spans="1:9" ht="12.95" customHeight="1" x14ac:dyDescent="0.2">
      <c r="A1" s="136" t="s">
        <v>0</v>
      </c>
      <c r="B1" s="136"/>
      <c r="C1" s="136"/>
      <c r="D1" s="136"/>
      <c r="E1" s="136"/>
      <c r="F1" s="136"/>
      <c r="G1" s="136"/>
      <c r="H1" s="34"/>
      <c r="I1" s="34"/>
    </row>
    <row r="2" spans="1:9" ht="12.95" customHeight="1" x14ac:dyDescent="0.2">
      <c r="A2" s="136" t="s">
        <v>39</v>
      </c>
      <c r="B2" s="136"/>
      <c r="C2" s="136"/>
      <c r="D2" s="136"/>
      <c r="E2" s="136"/>
      <c r="F2" s="136"/>
      <c r="G2" s="136"/>
      <c r="H2" s="34"/>
      <c r="I2" s="34"/>
    </row>
    <row r="3" spans="1:9" ht="12.95" customHeight="1" x14ac:dyDescent="0.2">
      <c r="A3" s="136" t="s">
        <v>1</v>
      </c>
      <c r="B3" s="136"/>
      <c r="C3" s="136"/>
      <c r="D3" s="136"/>
      <c r="E3" s="136"/>
      <c r="F3" s="136"/>
      <c r="G3" s="136"/>
      <c r="H3" s="34"/>
      <c r="I3" s="34"/>
    </row>
    <row r="4" spans="1:9" ht="12.95" customHeight="1" x14ac:dyDescent="0.2">
      <c r="A4" s="136"/>
      <c r="B4" s="136"/>
      <c r="C4" s="136"/>
      <c r="D4" s="136"/>
      <c r="E4" s="136"/>
      <c r="F4" s="136"/>
      <c r="G4" s="136"/>
      <c r="H4" s="4"/>
      <c r="I4" s="4"/>
    </row>
    <row r="5" spans="1:9" ht="12.95" customHeight="1" x14ac:dyDescent="0.2">
      <c r="A5" s="139" t="s">
        <v>48</v>
      </c>
      <c r="B5" s="139"/>
      <c r="C5" s="139"/>
      <c r="D5" s="139"/>
      <c r="E5" s="139"/>
      <c r="F5" s="139"/>
      <c r="G5" s="139"/>
      <c r="H5" s="3"/>
    </row>
    <row r="6" spans="1:9" ht="12.95" customHeight="1" x14ac:dyDescent="0.2">
      <c r="A6" s="139"/>
      <c r="B6" s="139"/>
      <c r="C6" s="139"/>
      <c r="D6" s="139"/>
      <c r="E6" s="139"/>
      <c r="F6" s="139"/>
      <c r="G6" s="139"/>
      <c r="H6" s="3"/>
    </row>
    <row r="7" spans="1:9" ht="12.95" customHeight="1" x14ac:dyDescent="0.2">
      <c r="A7" s="139"/>
      <c r="B7" s="139"/>
      <c r="C7" s="139"/>
      <c r="D7" s="139"/>
      <c r="E7" s="139"/>
      <c r="F7" s="139"/>
      <c r="G7" s="139"/>
      <c r="H7" s="3"/>
    </row>
    <row r="8" spans="1:9" ht="12.95" customHeight="1" x14ac:dyDescent="0.2"/>
    <row r="9" spans="1:9" ht="12.95" customHeight="1" x14ac:dyDescent="0.2">
      <c r="A9" s="138" t="s">
        <v>2</v>
      </c>
      <c r="B9" s="138" t="s">
        <v>3</v>
      </c>
      <c r="C9" s="138" t="s">
        <v>4</v>
      </c>
      <c r="D9" s="138" t="s">
        <v>5</v>
      </c>
      <c r="E9" s="138" t="s">
        <v>6</v>
      </c>
      <c r="F9" s="138" t="s">
        <v>14</v>
      </c>
      <c r="G9" s="138" t="s">
        <v>10</v>
      </c>
    </row>
    <row r="10" spans="1:9" ht="12.95" customHeight="1" x14ac:dyDescent="0.2">
      <c r="A10" s="138"/>
      <c r="B10" s="138"/>
      <c r="C10" s="138"/>
      <c r="D10" s="138"/>
      <c r="E10" s="138"/>
      <c r="F10" s="138"/>
      <c r="G10" s="138"/>
    </row>
    <row r="11" spans="1:9" ht="12.95" customHeight="1" x14ac:dyDescent="0.2">
      <c r="A11" s="138"/>
      <c r="B11" s="138"/>
      <c r="C11" s="138"/>
      <c r="D11" s="138"/>
      <c r="E11" s="138"/>
      <c r="F11" s="138"/>
      <c r="G11" s="138"/>
    </row>
    <row r="12" spans="1:9" ht="12.95" customHeight="1" x14ac:dyDescent="0.2">
      <c r="A12" s="6" t="s">
        <v>11</v>
      </c>
      <c r="B12" s="6" t="s">
        <v>20</v>
      </c>
      <c r="C12" s="6" t="s">
        <v>25</v>
      </c>
      <c r="D12" s="6">
        <v>0</v>
      </c>
      <c r="E12" s="7">
        <v>18100</v>
      </c>
      <c r="F12" s="7"/>
      <c r="G12" s="7">
        <f t="shared" ref="G12:G17" si="0">E12*D12</f>
        <v>0</v>
      </c>
    </row>
    <row r="13" spans="1:9" ht="12.95" customHeight="1" x14ac:dyDescent="0.2">
      <c r="A13" s="6" t="s">
        <v>11</v>
      </c>
      <c r="B13" s="6" t="s">
        <v>19</v>
      </c>
      <c r="C13" s="6" t="s">
        <v>16</v>
      </c>
      <c r="D13" s="6">
        <v>10</v>
      </c>
      <c r="E13" s="7">
        <v>15900</v>
      </c>
      <c r="F13" s="7"/>
      <c r="G13" s="7">
        <f t="shared" si="0"/>
        <v>159000</v>
      </c>
    </row>
    <row r="14" spans="1:9" ht="12.95" customHeight="1" x14ac:dyDescent="0.2">
      <c r="A14" s="26" t="s">
        <v>11</v>
      </c>
      <c r="B14" s="6" t="s">
        <v>7</v>
      </c>
      <c r="C14" s="6" t="s">
        <v>16</v>
      </c>
      <c r="D14" s="6">
        <v>12</v>
      </c>
      <c r="E14" s="7">
        <v>15900</v>
      </c>
      <c r="F14" s="7"/>
      <c r="G14" s="7">
        <f t="shared" si="0"/>
        <v>190800</v>
      </c>
    </row>
    <row r="15" spans="1:9" ht="12.95" customHeight="1" x14ac:dyDescent="0.2">
      <c r="A15" s="26" t="s">
        <v>11</v>
      </c>
      <c r="B15" s="6" t="s">
        <v>22</v>
      </c>
      <c r="C15" s="6" t="s">
        <v>16</v>
      </c>
      <c r="D15" s="6">
        <v>6</v>
      </c>
      <c r="E15" s="7">
        <v>15900</v>
      </c>
      <c r="F15" s="7"/>
      <c r="G15" s="7">
        <f t="shared" si="0"/>
        <v>95400</v>
      </c>
    </row>
    <row r="16" spans="1:9" ht="12.95" customHeight="1" x14ac:dyDescent="0.2">
      <c r="A16" s="26" t="s">
        <v>11</v>
      </c>
      <c r="B16" s="6" t="s">
        <v>23</v>
      </c>
      <c r="C16" s="6" t="s">
        <v>16</v>
      </c>
      <c r="D16" s="6">
        <v>8</v>
      </c>
      <c r="E16" s="7">
        <v>15900</v>
      </c>
      <c r="F16" s="7"/>
      <c r="G16" s="7">
        <f t="shared" si="0"/>
        <v>127200</v>
      </c>
    </row>
    <row r="17" spans="1:7" ht="12.95" customHeight="1" x14ac:dyDescent="0.2">
      <c r="A17" s="26" t="s">
        <v>11</v>
      </c>
      <c r="B17" s="6" t="s">
        <v>24</v>
      </c>
      <c r="C17" s="6" t="s">
        <v>16</v>
      </c>
      <c r="D17" s="6">
        <v>6</v>
      </c>
      <c r="E17" s="7">
        <v>15900</v>
      </c>
      <c r="F17" s="7"/>
      <c r="G17" s="7">
        <f t="shared" si="0"/>
        <v>95400</v>
      </c>
    </row>
    <row r="18" spans="1:7" ht="12.95" customHeight="1" x14ac:dyDescent="0.2">
      <c r="A18" s="26" t="s">
        <v>11</v>
      </c>
      <c r="B18" s="6" t="s">
        <v>9</v>
      </c>
      <c r="C18" s="6" t="s">
        <v>16</v>
      </c>
      <c r="D18" s="6">
        <v>1</v>
      </c>
      <c r="E18" s="7">
        <v>15900</v>
      </c>
      <c r="F18" s="7">
        <v>12355</v>
      </c>
      <c r="G18" s="7">
        <f>F18*D18</f>
        <v>12355</v>
      </c>
    </row>
    <row r="19" spans="1:7" ht="12.95" customHeight="1" x14ac:dyDescent="0.2">
      <c r="A19" s="1"/>
      <c r="B19" s="119"/>
      <c r="C19" s="119"/>
      <c r="D19" s="119"/>
      <c r="E19" s="119"/>
      <c r="F19" s="134" t="s">
        <v>33</v>
      </c>
      <c r="G19" s="135">
        <f>G12+G13+G14+G15+G16+G17+G18</f>
        <v>680155</v>
      </c>
    </row>
    <row r="20" spans="1:7" ht="12.95" customHeight="1" x14ac:dyDescent="0.2">
      <c r="A20" s="93"/>
      <c r="B20" s="94"/>
      <c r="C20" s="94"/>
      <c r="D20" s="94"/>
      <c r="E20" s="94"/>
      <c r="F20" s="95"/>
      <c r="G20" s="38"/>
    </row>
    <row r="21" spans="1:7" ht="12.95" customHeight="1" x14ac:dyDescent="0.2">
      <c r="A21" s="6" t="s">
        <v>12</v>
      </c>
      <c r="B21" s="6" t="s">
        <v>20</v>
      </c>
      <c r="C21" s="6" t="s">
        <v>25</v>
      </c>
      <c r="D21" s="6">
        <v>1</v>
      </c>
      <c r="E21" s="7">
        <v>19000</v>
      </c>
      <c r="F21" s="7"/>
      <c r="G21" s="7">
        <f t="shared" ref="G21:G26" si="1">E21*D21</f>
        <v>19000</v>
      </c>
    </row>
    <row r="22" spans="1:7" ht="12.95" customHeight="1" x14ac:dyDescent="0.2">
      <c r="A22" s="6" t="s">
        <v>12</v>
      </c>
      <c r="B22" s="6" t="s">
        <v>19</v>
      </c>
      <c r="C22" s="6" t="s">
        <v>16</v>
      </c>
      <c r="D22" s="6">
        <v>10</v>
      </c>
      <c r="E22" s="7">
        <v>16700</v>
      </c>
      <c r="F22" s="7"/>
      <c r="G22" s="7">
        <f t="shared" si="1"/>
        <v>167000</v>
      </c>
    </row>
    <row r="23" spans="1:7" ht="12.95" customHeight="1" x14ac:dyDescent="0.2">
      <c r="A23" s="6" t="s">
        <v>12</v>
      </c>
      <c r="B23" s="6" t="s">
        <v>7</v>
      </c>
      <c r="C23" s="6" t="s">
        <v>16</v>
      </c>
      <c r="D23" s="6">
        <v>12</v>
      </c>
      <c r="E23" s="7">
        <v>16700</v>
      </c>
      <c r="F23" s="7"/>
      <c r="G23" s="7">
        <f t="shared" si="1"/>
        <v>200400</v>
      </c>
    </row>
    <row r="24" spans="1:7" ht="12.95" customHeight="1" x14ac:dyDescent="0.2">
      <c r="A24" s="6" t="s">
        <v>12</v>
      </c>
      <c r="B24" s="6" t="s">
        <v>22</v>
      </c>
      <c r="C24" s="6" t="s">
        <v>16</v>
      </c>
      <c r="D24" s="6">
        <v>7</v>
      </c>
      <c r="E24" s="7">
        <v>16700</v>
      </c>
      <c r="F24" s="7"/>
      <c r="G24" s="7">
        <f t="shared" si="1"/>
        <v>116900</v>
      </c>
    </row>
    <row r="25" spans="1:7" ht="12.95" customHeight="1" x14ac:dyDescent="0.2">
      <c r="A25" s="6" t="s">
        <v>12</v>
      </c>
      <c r="B25" s="6" t="s">
        <v>23</v>
      </c>
      <c r="C25" s="6" t="s">
        <v>16</v>
      </c>
      <c r="D25" s="6">
        <v>7</v>
      </c>
      <c r="E25" s="7">
        <v>16700</v>
      </c>
      <c r="F25" s="7"/>
      <c r="G25" s="7">
        <f t="shared" si="1"/>
        <v>116900</v>
      </c>
    </row>
    <row r="26" spans="1:7" ht="12.95" customHeight="1" x14ac:dyDescent="0.2">
      <c r="A26" s="6" t="s">
        <v>12</v>
      </c>
      <c r="B26" s="6" t="s">
        <v>24</v>
      </c>
      <c r="C26" s="6" t="s">
        <v>16</v>
      </c>
      <c r="D26" s="6">
        <v>6</v>
      </c>
      <c r="E26" s="7">
        <v>16700</v>
      </c>
      <c r="F26" s="7"/>
      <c r="G26" s="7">
        <f t="shared" si="1"/>
        <v>100200</v>
      </c>
    </row>
    <row r="27" spans="1:7" ht="12.95" customHeight="1" x14ac:dyDescent="0.2">
      <c r="A27" s="6" t="s">
        <v>12</v>
      </c>
      <c r="B27" s="6" t="s">
        <v>9</v>
      </c>
      <c r="C27" s="6" t="s">
        <v>16</v>
      </c>
      <c r="D27" s="6">
        <v>1</v>
      </c>
      <c r="E27" s="7">
        <v>16700</v>
      </c>
      <c r="F27" s="7">
        <v>12170</v>
      </c>
      <c r="G27" s="7">
        <f>F27*D27</f>
        <v>12170</v>
      </c>
    </row>
    <row r="28" spans="1:7" ht="12.95" customHeight="1" x14ac:dyDescent="0.2">
      <c r="A28" s="1"/>
      <c r="B28" s="119"/>
      <c r="C28" s="119"/>
      <c r="D28" s="119"/>
      <c r="E28" s="119"/>
      <c r="F28" s="134" t="s">
        <v>34</v>
      </c>
      <c r="G28" s="135">
        <f>G21+G22+G23+G24+G25+G26+G27</f>
        <v>732570</v>
      </c>
    </row>
    <row r="29" spans="1:7" ht="12.95" customHeight="1" x14ac:dyDescent="0.2">
      <c r="A29" s="93"/>
      <c r="B29" s="94"/>
      <c r="C29" s="94"/>
      <c r="D29" s="94"/>
      <c r="E29" s="94"/>
      <c r="F29" s="95"/>
      <c r="G29" s="38"/>
    </row>
    <row r="30" spans="1:7" ht="12.95" customHeight="1" x14ac:dyDescent="0.2">
      <c r="A30" s="6" t="s">
        <v>13</v>
      </c>
      <c r="B30" s="6" t="s">
        <v>20</v>
      </c>
      <c r="C30" s="6" t="s">
        <v>25</v>
      </c>
      <c r="D30" s="6">
        <v>1</v>
      </c>
      <c r="E30" s="7">
        <v>20300</v>
      </c>
      <c r="F30" s="7"/>
      <c r="G30" s="7">
        <f t="shared" ref="G30:G35" si="2">E30*D30</f>
        <v>20300</v>
      </c>
    </row>
    <row r="31" spans="1:7" ht="12.95" customHeight="1" x14ac:dyDescent="0.2">
      <c r="A31" s="6" t="s">
        <v>13</v>
      </c>
      <c r="B31" s="6" t="s">
        <v>19</v>
      </c>
      <c r="C31" s="6" t="s">
        <v>16</v>
      </c>
      <c r="D31" s="6">
        <v>10</v>
      </c>
      <c r="E31" s="7">
        <v>17800</v>
      </c>
      <c r="F31" s="7"/>
      <c r="G31" s="7">
        <f t="shared" si="2"/>
        <v>178000</v>
      </c>
    </row>
    <row r="32" spans="1:7" ht="12.95" customHeight="1" x14ac:dyDescent="0.2">
      <c r="A32" s="6" t="s">
        <v>13</v>
      </c>
      <c r="B32" s="6" t="s">
        <v>7</v>
      </c>
      <c r="C32" s="6" t="s">
        <v>16</v>
      </c>
      <c r="D32" s="6">
        <v>11.5</v>
      </c>
      <c r="E32" s="7">
        <v>17800</v>
      </c>
      <c r="F32" s="7"/>
      <c r="G32" s="7">
        <f t="shared" si="2"/>
        <v>204700</v>
      </c>
    </row>
    <row r="33" spans="1:7" ht="12.95" customHeight="1" x14ac:dyDescent="0.2">
      <c r="A33" s="6" t="s">
        <v>13</v>
      </c>
      <c r="B33" s="6" t="s">
        <v>22</v>
      </c>
      <c r="C33" s="6" t="s">
        <v>16</v>
      </c>
      <c r="D33" s="6">
        <v>7</v>
      </c>
      <c r="E33" s="7">
        <v>17800</v>
      </c>
      <c r="F33" s="7"/>
      <c r="G33" s="7">
        <f t="shared" si="2"/>
        <v>124600</v>
      </c>
    </row>
    <row r="34" spans="1:7" ht="12.95" customHeight="1" x14ac:dyDescent="0.2">
      <c r="A34" s="6" t="s">
        <v>13</v>
      </c>
      <c r="B34" s="6" t="s">
        <v>23</v>
      </c>
      <c r="C34" s="6" t="s">
        <v>16</v>
      </c>
      <c r="D34" s="6">
        <v>8</v>
      </c>
      <c r="E34" s="7">
        <v>17800</v>
      </c>
      <c r="F34" s="7"/>
      <c r="G34" s="7">
        <f t="shared" si="2"/>
        <v>142400</v>
      </c>
    </row>
    <row r="35" spans="1:7" ht="12.95" customHeight="1" x14ac:dyDescent="0.2">
      <c r="A35" s="6" t="s">
        <v>13</v>
      </c>
      <c r="B35" s="6" t="s">
        <v>24</v>
      </c>
      <c r="C35" s="6" t="s">
        <v>16</v>
      </c>
      <c r="D35" s="6">
        <v>6</v>
      </c>
      <c r="E35" s="7">
        <v>17800</v>
      </c>
      <c r="F35" s="7"/>
      <c r="G35" s="7">
        <f t="shared" si="2"/>
        <v>106800</v>
      </c>
    </row>
    <row r="36" spans="1:7" ht="12.95" customHeight="1" x14ac:dyDescent="0.2">
      <c r="A36" s="1"/>
      <c r="B36" s="119"/>
      <c r="C36" s="119"/>
      <c r="D36" s="119"/>
      <c r="E36" s="119"/>
      <c r="F36" s="134" t="s">
        <v>35</v>
      </c>
      <c r="G36" s="135">
        <f>G30+G31+G32+G33+G34+G35</f>
        <v>776800</v>
      </c>
    </row>
    <row r="37" spans="1:7" ht="12.95" customHeight="1" x14ac:dyDescent="0.2">
      <c r="A37" s="93"/>
      <c r="B37" s="94"/>
      <c r="C37" s="94"/>
      <c r="D37" s="94"/>
      <c r="E37" s="94"/>
      <c r="F37" s="95"/>
      <c r="G37" s="38"/>
    </row>
    <row r="38" spans="1:7" ht="12.95" customHeight="1" x14ac:dyDescent="0.2">
      <c r="A38" s="36" t="s">
        <v>15</v>
      </c>
      <c r="B38" s="6" t="s">
        <v>20</v>
      </c>
      <c r="C38" s="6" t="s">
        <v>27</v>
      </c>
      <c r="D38" s="6">
        <v>1</v>
      </c>
      <c r="E38" s="7">
        <v>21300</v>
      </c>
      <c r="F38" s="7"/>
      <c r="G38" s="7">
        <f>D38*E38</f>
        <v>21300</v>
      </c>
    </row>
    <row r="39" spans="1:7" ht="12.95" customHeight="1" x14ac:dyDescent="0.2">
      <c r="A39" s="6" t="s">
        <v>15</v>
      </c>
      <c r="B39" s="6" t="s">
        <v>19</v>
      </c>
      <c r="C39" s="6" t="s">
        <v>16</v>
      </c>
      <c r="D39" s="6">
        <v>10</v>
      </c>
      <c r="E39" s="7">
        <v>18700</v>
      </c>
      <c r="F39" s="7"/>
      <c r="G39" s="7">
        <f>E39*D39</f>
        <v>187000</v>
      </c>
    </row>
    <row r="40" spans="1:7" ht="12.95" customHeight="1" x14ac:dyDescent="0.2">
      <c r="A40" s="6" t="s">
        <v>15</v>
      </c>
      <c r="B40" s="6" t="s">
        <v>7</v>
      </c>
      <c r="C40" s="6" t="s">
        <v>16</v>
      </c>
      <c r="D40" s="6">
        <v>10</v>
      </c>
      <c r="E40" s="7">
        <v>18700</v>
      </c>
      <c r="F40" s="7">
        <v>17600</v>
      </c>
      <c r="G40" s="7">
        <f>F40*D40</f>
        <v>176000</v>
      </c>
    </row>
    <row r="41" spans="1:7" ht="12.95" customHeight="1" x14ac:dyDescent="0.2">
      <c r="A41" s="28" t="s">
        <v>15</v>
      </c>
      <c r="B41" s="28" t="s">
        <v>22</v>
      </c>
      <c r="C41" s="28" t="s">
        <v>16</v>
      </c>
      <c r="D41" s="28">
        <v>6.5</v>
      </c>
      <c r="E41" s="30">
        <v>18700</v>
      </c>
      <c r="F41" s="30"/>
      <c r="G41" s="7">
        <f>E41*D41</f>
        <v>121550</v>
      </c>
    </row>
    <row r="42" spans="1:7" ht="12.95" customHeight="1" x14ac:dyDescent="0.2">
      <c r="A42" s="28" t="s">
        <v>15</v>
      </c>
      <c r="B42" s="28" t="s">
        <v>23</v>
      </c>
      <c r="C42" s="28" t="s">
        <v>16</v>
      </c>
      <c r="D42" s="28">
        <v>8</v>
      </c>
      <c r="E42" s="30">
        <v>18700</v>
      </c>
      <c r="F42" s="30"/>
      <c r="G42" s="7">
        <f>E42*D42</f>
        <v>149600</v>
      </c>
    </row>
    <row r="43" spans="1:7" ht="12.95" customHeight="1" x14ac:dyDescent="0.2">
      <c r="A43" s="120" t="s">
        <v>15</v>
      </c>
      <c r="B43" s="120" t="s">
        <v>24</v>
      </c>
      <c r="C43" s="120" t="s">
        <v>16</v>
      </c>
      <c r="D43" s="120">
        <v>6.5</v>
      </c>
      <c r="E43" s="116">
        <v>18700</v>
      </c>
      <c r="F43" s="116"/>
      <c r="G43" s="7">
        <f>E43*D43</f>
        <v>121550</v>
      </c>
    </row>
    <row r="44" spans="1:7" s="13" customFormat="1" ht="12.95" customHeight="1" x14ac:dyDescent="0.25">
      <c r="A44" s="54"/>
      <c r="B44" s="119"/>
      <c r="C44" s="119"/>
      <c r="D44" s="119"/>
      <c r="E44" s="119"/>
      <c r="F44" s="124" t="s">
        <v>37</v>
      </c>
      <c r="G44" s="133">
        <f>G38+G39+G40+G41+G42+G43</f>
        <v>777000</v>
      </c>
    </row>
    <row r="45" spans="1:7" ht="12.95" customHeight="1" x14ac:dyDescent="0.2">
      <c r="A45" s="54"/>
      <c r="B45" s="68"/>
      <c r="C45" s="68"/>
      <c r="D45" s="68"/>
      <c r="E45" s="68"/>
      <c r="F45" s="61"/>
      <c r="G45" s="62"/>
    </row>
    <row r="46" spans="1:7" ht="12.95" customHeight="1" x14ac:dyDescent="0.2">
      <c r="A46" s="36" t="s">
        <v>42</v>
      </c>
      <c r="B46" s="35" t="s">
        <v>20</v>
      </c>
      <c r="C46" s="35" t="s">
        <v>25</v>
      </c>
      <c r="D46" s="35">
        <v>1</v>
      </c>
      <c r="E46" s="121">
        <v>21900</v>
      </c>
      <c r="F46" s="37"/>
      <c r="G46" s="37">
        <f t="shared" ref="G46:G51" si="3">D46*E46</f>
        <v>21900</v>
      </c>
    </row>
    <row r="47" spans="1:7" ht="12.95" customHeight="1" x14ac:dyDescent="0.2">
      <c r="A47" s="36" t="s">
        <v>42</v>
      </c>
      <c r="B47" s="35" t="s">
        <v>19</v>
      </c>
      <c r="C47" s="35" t="s">
        <v>16</v>
      </c>
      <c r="D47" s="35">
        <v>10</v>
      </c>
      <c r="E47" s="121">
        <v>19200</v>
      </c>
      <c r="F47" s="37"/>
      <c r="G47" s="37">
        <f t="shared" si="3"/>
        <v>192000</v>
      </c>
    </row>
    <row r="48" spans="1:7" ht="12.95" customHeight="1" x14ac:dyDescent="0.2">
      <c r="A48" s="36" t="s">
        <v>42</v>
      </c>
      <c r="B48" s="35" t="s">
        <v>7</v>
      </c>
      <c r="C48" s="35" t="s">
        <v>16</v>
      </c>
      <c r="D48" s="35">
        <v>7</v>
      </c>
      <c r="E48" s="121">
        <v>19200</v>
      </c>
      <c r="F48" s="121"/>
      <c r="G48" s="37">
        <f t="shared" si="3"/>
        <v>134400</v>
      </c>
    </row>
    <row r="49" spans="1:7" ht="12.95" customHeight="1" x14ac:dyDescent="0.2">
      <c r="A49" s="36" t="s">
        <v>42</v>
      </c>
      <c r="B49" s="35" t="s">
        <v>22</v>
      </c>
      <c r="C49" s="35" t="s">
        <v>16</v>
      </c>
      <c r="D49" s="35">
        <v>5.5</v>
      </c>
      <c r="E49" s="121">
        <v>19200</v>
      </c>
      <c r="F49" s="37"/>
      <c r="G49" s="37">
        <f t="shared" si="3"/>
        <v>105600</v>
      </c>
    </row>
    <row r="50" spans="1:7" ht="12.95" customHeight="1" x14ac:dyDescent="0.2">
      <c r="A50" s="36" t="s">
        <v>42</v>
      </c>
      <c r="B50" s="35" t="s">
        <v>23</v>
      </c>
      <c r="C50" s="35" t="s">
        <v>16</v>
      </c>
      <c r="D50" s="35">
        <v>9.5</v>
      </c>
      <c r="E50" s="121">
        <v>19200</v>
      </c>
      <c r="F50" s="37"/>
      <c r="G50" s="37">
        <f t="shared" si="3"/>
        <v>182400</v>
      </c>
    </row>
    <row r="51" spans="1:7" ht="12.95" customHeight="1" x14ac:dyDescent="0.2">
      <c r="A51" s="36" t="s">
        <v>42</v>
      </c>
      <c r="B51" s="36" t="s">
        <v>24</v>
      </c>
      <c r="C51" s="35" t="s">
        <v>16</v>
      </c>
      <c r="D51" s="35">
        <v>6.5</v>
      </c>
      <c r="E51" s="121">
        <v>19200</v>
      </c>
      <c r="F51" s="121"/>
      <c r="G51" s="37">
        <f t="shared" si="3"/>
        <v>124800</v>
      </c>
    </row>
    <row r="52" spans="1:7" ht="12.95" customHeight="1" x14ac:dyDescent="0.2">
      <c r="A52" s="82"/>
      <c r="B52" s="69"/>
      <c r="C52" s="69"/>
      <c r="D52" s="69"/>
      <c r="E52" s="69"/>
      <c r="F52" s="130" t="s">
        <v>43</v>
      </c>
      <c r="G52" s="132">
        <f>SUM(G46:G51)</f>
        <v>761100</v>
      </c>
    </row>
    <row r="53" spans="1:7" ht="12.95" customHeight="1" x14ac:dyDescent="0.2">
      <c r="A53" s="82"/>
      <c r="B53" s="69"/>
      <c r="C53" s="69"/>
      <c r="D53" s="69"/>
      <c r="E53" s="69"/>
      <c r="F53" s="83"/>
      <c r="G53" s="39"/>
    </row>
    <row r="54" spans="1:7" ht="12.95" customHeight="1" x14ac:dyDescent="0.2">
      <c r="A54" s="122"/>
      <c r="B54" s="123"/>
      <c r="C54" s="123"/>
      <c r="D54" s="123"/>
      <c r="E54" s="123"/>
      <c r="F54" s="124" t="s">
        <v>45</v>
      </c>
      <c r="G54" s="51">
        <f>G19+G28+G36+G44+G52</f>
        <v>3727625</v>
      </c>
    </row>
    <row r="59" spans="1:7" s="2" customFormat="1" x14ac:dyDescent="0.2">
      <c r="A59" s="9"/>
      <c r="B59" s="9"/>
      <c r="C59" s="9"/>
      <c r="D59" s="92"/>
      <c r="E59" s="9"/>
      <c r="F59" s="9"/>
      <c r="G59" s="11"/>
    </row>
    <row r="60" spans="1:7" x14ac:dyDescent="0.2">
      <c r="A60" s="9"/>
      <c r="B60" s="8"/>
      <c r="C60" s="8"/>
      <c r="D60" s="8"/>
      <c r="E60" s="8"/>
      <c r="F60" s="8"/>
      <c r="G60" s="8"/>
    </row>
    <row r="61" spans="1:7" x14ac:dyDescent="0.2">
      <c r="A61" s="9"/>
      <c r="B61" s="8"/>
      <c r="C61" s="8"/>
      <c r="D61" s="8"/>
      <c r="E61" s="8"/>
      <c r="F61" s="8"/>
      <c r="G61" s="8"/>
    </row>
  </sheetData>
  <mergeCells count="12">
    <mergeCell ref="A1:G1"/>
    <mergeCell ref="A2:G2"/>
    <mergeCell ref="A3:G3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2:K49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97" customWidth="1"/>
    <col min="8" max="8" width="9.140625" style="1"/>
    <col min="9" max="9" width="13.7109375" style="1" customWidth="1"/>
    <col min="10" max="16384" width="9.140625" style="1"/>
  </cols>
  <sheetData>
    <row r="2" spans="2:11" ht="15" customHeight="1" x14ac:dyDescent="0.2">
      <c r="B2" s="136" t="s">
        <v>0</v>
      </c>
      <c r="C2" s="136"/>
      <c r="D2" s="136"/>
      <c r="E2" s="136"/>
      <c r="F2" s="136"/>
      <c r="G2" s="136"/>
      <c r="H2" s="34"/>
      <c r="I2" s="34"/>
      <c r="J2" s="34"/>
    </row>
    <row r="3" spans="2:11" ht="15" customHeight="1" x14ac:dyDescent="0.2">
      <c r="B3" s="136" t="s">
        <v>1</v>
      </c>
      <c r="C3" s="136"/>
      <c r="D3" s="136"/>
      <c r="E3" s="136"/>
      <c r="F3" s="136"/>
      <c r="G3" s="136"/>
      <c r="H3" s="34"/>
      <c r="I3" s="34"/>
      <c r="J3" s="34"/>
    </row>
    <row r="4" spans="2:11" ht="15" customHeight="1" x14ac:dyDescent="0.2">
      <c r="B4" s="91"/>
      <c r="C4" s="91"/>
      <c r="D4" s="91"/>
      <c r="E4" s="91"/>
      <c r="F4" s="91"/>
      <c r="G4" s="96"/>
      <c r="H4" s="91"/>
    </row>
    <row r="5" spans="2:11" ht="15" customHeight="1" x14ac:dyDescent="0.2">
      <c r="B5" s="91"/>
      <c r="C5" s="91"/>
      <c r="D5" s="91"/>
      <c r="E5" s="91"/>
      <c r="F5" s="91"/>
      <c r="G5" s="96"/>
      <c r="H5" s="91"/>
    </row>
    <row r="6" spans="2:11" ht="15" customHeight="1" x14ac:dyDescent="0.2">
      <c r="B6" s="33" t="s">
        <v>41</v>
      </c>
      <c r="C6" s="33"/>
      <c r="D6" s="33"/>
      <c r="E6" s="33"/>
      <c r="F6" s="33"/>
      <c r="H6" s="33"/>
    </row>
    <row r="7" spans="2:11" ht="15" customHeight="1" x14ac:dyDescent="0.2">
      <c r="B7" s="33"/>
      <c r="C7" s="33"/>
      <c r="D7" s="33"/>
      <c r="E7" s="33"/>
      <c r="F7" s="33"/>
      <c r="H7" s="33"/>
    </row>
    <row r="8" spans="2:11" s="32" customFormat="1" ht="15" customHeight="1" x14ac:dyDescent="0.2">
      <c r="B8" s="15"/>
      <c r="C8" s="19" t="s">
        <v>11</v>
      </c>
      <c r="D8" s="19" t="s">
        <v>12</v>
      </c>
      <c r="E8" s="19" t="s">
        <v>13</v>
      </c>
      <c r="F8" s="19" t="s">
        <v>15</v>
      </c>
      <c r="G8" s="98" t="s">
        <v>44</v>
      </c>
      <c r="H8" s="12"/>
    </row>
    <row r="9" spans="2:11" ht="15" customHeight="1" x14ac:dyDescent="0.2">
      <c r="B9" s="17" t="s">
        <v>25</v>
      </c>
      <c r="C9" s="21">
        <v>2063400</v>
      </c>
      <c r="D9" s="18">
        <v>2147000</v>
      </c>
      <c r="E9" s="18">
        <v>2253300</v>
      </c>
      <c r="F9" s="30">
        <v>2343000</v>
      </c>
      <c r="G9" s="30">
        <v>2507550</v>
      </c>
      <c r="H9" s="12"/>
    </row>
    <row r="10" spans="2:11" ht="15" customHeight="1" x14ac:dyDescent="0.2">
      <c r="B10" s="14" t="s">
        <v>16</v>
      </c>
      <c r="C10" s="22">
        <v>2790450</v>
      </c>
      <c r="D10" s="16">
        <v>2993020</v>
      </c>
      <c r="E10" s="16">
        <v>3120800</v>
      </c>
      <c r="F10" s="16">
        <v>3111900</v>
      </c>
      <c r="G10" s="16">
        <v>3225600</v>
      </c>
      <c r="H10" s="10"/>
    </row>
    <row r="11" spans="2:11" ht="15" customHeight="1" x14ac:dyDescent="0.2">
      <c r="B11" s="14" t="s">
        <v>17</v>
      </c>
      <c r="C11" s="22">
        <v>95400</v>
      </c>
      <c r="D11" s="16">
        <v>33400</v>
      </c>
      <c r="E11" s="16">
        <v>17800</v>
      </c>
      <c r="F11" s="16">
        <v>18700</v>
      </c>
      <c r="G11" s="16">
        <v>0</v>
      </c>
      <c r="H11" s="10"/>
    </row>
    <row r="12" spans="2:11" ht="15" customHeight="1" x14ac:dyDescent="0.2">
      <c r="B12" s="14" t="s">
        <v>18</v>
      </c>
      <c r="C12" s="22">
        <v>43200</v>
      </c>
      <c r="D12" s="16">
        <v>45200</v>
      </c>
      <c r="E12" s="16">
        <v>60500</v>
      </c>
      <c r="F12" s="16">
        <v>63500</v>
      </c>
      <c r="G12" s="16">
        <v>52000</v>
      </c>
      <c r="H12" s="10"/>
    </row>
    <row r="13" spans="2:11" ht="15" customHeight="1" x14ac:dyDescent="0.2">
      <c r="B13" s="99" t="s">
        <v>8</v>
      </c>
      <c r="C13" s="100">
        <v>8691000</v>
      </c>
      <c r="D13" s="101">
        <v>9018332</v>
      </c>
      <c r="E13" s="101">
        <v>9233646</v>
      </c>
      <c r="F13" s="101">
        <v>9489750</v>
      </c>
      <c r="G13" s="101">
        <v>9616500</v>
      </c>
      <c r="H13" s="10"/>
      <c r="I13" s="102"/>
      <c r="J13" s="102"/>
      <c r="K13" s="103"/>
    </row>
    <row r="14" spans="2:11" ht="15" customHeight="1" x14ac:dyDescent="0.2">
      <c r="B14" s="104"/>
      <c r="C14" s="105"/>
      <c r="D14" s="106"/>
      <c r="E14" s="106"/>
      <c r="F14" s="106"/>
      <c r="G14" s="107"/>
      <c r="H14" s="10"/>
      <c r="I14" s="102"/>
      <c r="J14" s="102"/>
      <c r="K14" s="103"/>
    </row>
    <row r="15" spans="2:11" s="111" customFormat="1" ht="15" customHeight="1" x14ac:dyDescent="0.2">
      <c r="B15" s="108" t="s">
        <v>38</v>
      </c>
      <c r="C15" s="109">
        <f>SUM(C10:C13,C9)</f>
        <v>13683450</v>
      </c>
      <c r="D15" s="109">
        <f>SUM(D10:D13,D9)</f>
        <v>14236952</v>
      </c>
      <c r="E15" s="109">
        <f>SUM(E10:E13,E9)</f>
        <v>14686046</v>
      </c>
      <c r="F15" s="109">
        <f>SUM(F9:F13)</f>
        <v>15026850</v>
      </c>
      <c r="G15" s="110">
        <f>SUM(G9:G13)</f>
        <v>15401650</v>
      </c>
      <c r="I15" s="112"/>
      <c r="J15" s="112"/>
      <c r="K15" s="113"/>
    </row>
    <row r="16" spans="2:11" s="111" customFormat="1" ht="15" customHeight="1" x14ac:dyDescent="0.2">
      <c r="B16" s="125"/>
      <c r="C16" s="126"/>
      <c r="D16" s="126"/>
      <c r="E16" s="126"/>
      <c r="F16" s="126"/>
      <c r="G16" s="127"/>
      <c r="I16" s="112"/>
      <c r="J16" s="112"/>
      <c r="K16" s="113"/>
    </row>
    <row r="17" spans="2:11" ht="15" customHeight="1" x14ac:dyDescent="0.2">
      <c r="I17" s="102"/>
      <c r="J17" s="102"/>
      <c r="K17" s="103"/>
    </row>
    <row r="18" spans="2:11" ht="15" customHeight="1" x14ac:dyDescent="0.2">
      <c r="B18" s="33" t="s">
        <v>40</v>
      </c>
      <c r="I18" s="102"/>
      <c r="J18" s="102"/>
      <c r="K18" s="103"/>
    </row>
    <row r="19" spans="2:11" ht="15" customHeight="1" x14ac:dyDescent="0.2">
      <c r="B19" s="33"/>
      <c r="I19" s="102"/>
      <c r="J19" s="102"/>
      <c r="K19" s="103"/>
    </row>
    <row r="20" spans="2:11" ht="15" customHeight="1" x14ac:dyDescent="0.2">
      <c r="I20" s="102"/>
      <c r="J20" s="102"/>
      <c r="K20" s="103"/>
    </row>
    <row r="21" spans="2:11" ht="15" customHeight="1" x14ac:dyDescent="0.2">
      <c r="B21" s="15"/>
      <c r="C21" s="19" t="s">
        <v>11</v>
      </c>
      <c r="D21" s="20" t="s">
        <v>12</v>
      </c>
      <c r="E21" s="19" t="s">
        <v>13</v>
      </c>
      <c r="F21" s="19" t="s">
        <v>15</v>
      </c>
      <c r="G21" s="114" t="s">
        <v>44</v>
      </c>
      <c r="I21" s="102"/>
      <c r="J21" s="102"/>
      <c r="K21" s="103"/>
    </row>
    <row r="22" spans="2:11" ht="15" customHeight="1" x14ac:dyDescent="0.2">
      <c r="B22" s="14" t="s">
        <v>20</v>
      </c>
      <c r="C22" s="16">
        <v>3525600</v>
      </c>
      <c r="D22" s="16">
        <v>3674000</v>
      </c>
      <c r="E22" s="16">
        <v>3807550</v>
      </c>
      <c r="F22" s="24">
        <v>4008300</v>
      </c>
      <c r="G22" s="30">
        <v>4270950</v>
      </c>
    </row>
    <row r="23" spans="2:11" ht="15" customHeight="1" x14ac:dyDescent="0.2">
      <c r="B23" s="14" t="s">
        <v>21</v>
      </c>
      <c r="C23" s="16">
        <v>193900</v>
      </c>
      <c r="D23" s="16">
        <v>232800</v>
      </c>
      <c r="E23" s="16">
        <v>279900</v>
      </c>
      <c r="F23" s="24">
        <v>260800</v>
      </c>
      <c r="G23" s="30">
        <v>301500</v>
      </c>
    </row>
    <row r="24" spans="2:11" ht="15" customHeight="1" x14ac:dyDescent="0.2">
      <c r="B24" s="14" t="s">
        <v>19</v>
      </c>
      <c r="C24" s="16">
        <v>540600</v>
      </c>
      <c r="D24" s="16">
        <v>567800</v>
      </c>
      <c r="E24" s="16">
        <v>605200</v>
      </c>
      <c r="F24" s="24">
        <v>635800</v>
      </c>
      <c r="G24" s="30">
        <v>652800</v>
      </c>
    </row>
    <row r="25" spans="2:11" ht="15" customHeight="1" x14ac:dyDescent="0.2">
      <c r="B25" s="14" t="s">
        <v>7</v>
      </c>
      <c r="C25" s="16">
        <v>4940800</v>
      </c>
      <c r="D25" s="16">
        <v>5244300</v>
      </c>
      <c r="E25" s="16">
        <v>5236200</v>
      </c>
      <c r="F25" s="24">
        <v>5400950</v>
      </c>
      <c r="G25" s="30">
        <v>5344000</v>
      </c>
    </row>
    <row r="26" spans="2:11" ht="15" customHeight="1" x14ac:dyDescent="0.2">
      <c r="B26" s="14" t="s">
        <v>22</v>
      </c>
      <c r="C26" s="16">
        <v>519600</v>
      </c>
      <c r="D26" s="16">
        <v>567800</v>
      </c>
      <c r="E26" s="16">
        <v>647200</v>
      </c>
      <c r="F26" s="24">
        <v>633150</v>
      </c>
      <c r="G26" s="30">
        <v>665800</v>
      </c>
    </row>
    <row r="27" spans="2:11" ht="15" customHeight="1" x14ac:dyDescent="0.2">
      <c r="B27" s="14" t="s">
        <v>23</v>
      </c>
      <c r="C27" s="30">
        <v>540600</v>
      </c>
      <c r="D27" s="30">
        <v>617900</v>
      </c>
      <c r="E27" s="30">
        <v>658600</v>
      </c>
      <c r="F27" s="115">
        <v>598400</v>
      </c>
      <c r="G27" s="30">
        <v>662400</v>
      </c>
    </row>
    <row r="28" spans="2:11" ht="15" customHeight="1" x14ac:dyDescent="0.2">
      <c r="B28" s="14" t="s">
        <v>24</v>
      </c>
      <c r="C28" s="30">
        <v>3182900</v>
      </c>
      <c r="D28" s="30">
        <v>3235650</v>
      </c>
      <c r="E28" s="30">
        <v>3410350</v>
      </c>
      <c r="F28" s="24">
        <v>3489450</v>
      </c>
      <c r="G28" s="115">
        <v>3504200</v>
      </c>
    </row>
    <row r="29" spans="2:11" ht="15" customHeight="1" x14ac:dyDescent="0.2">
      <c r="B29" s="99" t="s">
        <v>9</v>
      </c>
      <c r="C29" s="116">
        <v>227155</v>
      </c>
      <c r="D29" s="116">
        <v>96802</v>
      </c>
      <c r="E29" s="116">
        <v>41046</v>
      </c>
      <c r="F29" s="101">
        <v>0</v>
      </c>
      <c r="G29" s="116">
        <v>0</v>
      </c>
    </row>
    <row r="30" spans="2:11" ht="15" customHeight="1" x14ac:dyDescent="0.2">
      <c r="B30" s="104"/>
      <c r="C30" s="117"/>
      <c r="D30" s="117"/>
      <c r="E30" s="117"/>
      <c r="F30" s="106"/>
      <c r="G30" s="118"/>
    </row>
    <row r="31" spans="2:11" s="111" customFormat="1" ht="15" customHeight="1" x14ac:dyDescent="0.2">
      <c r="B31" s="108" t="s">
        <v>38</v>
      </c>
      <c r="C31" s="109">
        <f>SUM(C29,C28,C22:C27)</f>
        <v>13671155</v>
      </c>
      <c r="D31" s="109">
        <f>SUM(D29,D28,D22:D27)</f>
        <v>14237052</v>
      </c>
      <c r="E31" s="109">
        <f>SUM(E22:E27,E28,E29:E29)</f>
        <v>14686046</v>
      </c>
      <c r="F31" s="109">
        <f>SUM(F22:F29)</f>
        <v>15026850</v>
      </c>
      <c r="G31" s="110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B2:G2"/>
    <mergeCell ref="B3:G3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Auburn_RCP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2019-04-25T18:55:56Z</cp:lastPrinted>
  <dcterms:created xsi:type="dcterms:W3CDTF">2017-11-16T17:10:35Z</dcterms:created>
  <dcterms:modified xsi:type="dcterms:W3CDTF">2019-04-25T18:57:20Z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2018-10-15T15:18:30.0639518Z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