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96" windowHeight="4092" tabRatio="512" firstSheet="3" activeTab="8"/>
  </bookViews>
  <sheets>
    <sheet name="Contents" sheetId="1" r:id="rId1"/>
    <sheet name="Demographics" sheetId="2" r:id="rId2"/>
    <sheet name="Undergraduate" sheetId="3" r:id="rId3"/>
    <sheet name="Graduate" sheetId="4" r:id="rId4"/>
    <sheet name="Faculty Positions" sheetId="5" r:id="rId5"/>
    <sheet name="Faculty Profiles" sheetId="6" r:id="rId6"/>
    <sheet name="Retirements" sheetId="7" r:id="rId7"/>
    <sheet name="Resignations" sheetId="8" r:id="rId8"/>
    <sheet name="Administrators" sheetId="9" r:id="rId9"/>
  </sheets>
  <definedNames>
    <definedName name="_xlnm.Print_Area" localSheetId="8">'Administrators'!$A$1:$H$112</definedName>
    <definedName name="_xlnm.Print_Area" localSheetId="0">'Contents'!$A$1:$G$75</definedName>
    <definedName name="_xlnm.Print_Area" localSheetId="1">'Demographics'!$A$1:$I$143</definedName>
    <definedName name="_xlnm.Print_Area" localSheetId="4">'Faculty Positions'!$A$1:$G$68</definedName>
    <definedName name="_xlnm.Print_Area" localSheetId="5">'Faculty Profiles'!$A$1:$J$159</definedName>
    <definedName name="_xlnm.Print_Area" localSheetId="3">'Graduate'!$A$1:$H$459</definedName>
    <definedName name="_xlnm.Print_Area" localSheetId="7">'Resignations'!$A$1:$K$108</definedName>
    <definedName name="_xlnm.Print_Area" localSheetId="6">'Retirements'!$A$1:$H$86</definedName>
    <definedName name="_xlnm.Print_Area" localSheetId="2">'Undergraduate'!$A$1:$H$380</definedName>
  </definedNames>
  <calcPr fullCalcOnLoad="1"/>
</workbook>
</file>

<file path=xl/sharedStrings.xml><?xml version="1.0" encoding="utf-8"?>
<sst xmlns="http://schemas.openxmlformats.org/spreadsheetml/2006/main" count="2156" uniqueCount="321">
  <si>
    <t xml:space="preserve"> </t>
  </si>
  <si>
    <t>Total</t>
  </si>
  <si>
    <t>Percent</t>
  </si>
  <si>
    <t>Public</t>
  </si>
  <si>
    <t>Private</t>
  </si>
  <si>
    <t>AB</t>
  </si>
  <si>
    <t>ABM</t>
  </si>
  <si>
    <t>BM</t>
  </si>
  <si>
    <t>BMD</t>
  </si>
  <si>
    <t>Note: A=Associate's, B=Bachelor's, M-Master's, D=Doctoral</t>
  </si>
  <si>
    <t>College</t>
  </si>
  <si>
    <t>Department</t>
  </si>
  <si>
    <t>Division</t>
  </si>
  <si>
    <t>School</t>
  </si>
  <si>
    <t>Other</t>
  </si>
  <si>
    <t>Yes</t>
  </si>
  <si>
    <t>No</t>
  </si>
  <si>
    <t>Associate Degree</t>
  </si>
  <si>
    <t>African-American</t>
  </si>
  <si>
    <t>American Indian/Alaskan Native</t>
  </si>
  <si>
    <t>Asian</t>
  </si>
  <si>
    <t>Male</t>
  </si>
  <si>
    <t>Female</t>
  </si>
  <si>
    <t>Master's</t>
  </si>
  <si>
    <t>Minimum</t>
  </si>
  <si>
    <t>Maximum</t>
  </si>
  <si>
    <t>Mean</t>
  </si>
  <si>
    <t>Unknown</t>
  </si>
  <si>
    <t>Graduate Programs</t>
  </si>
  <si>
    <t>Major</t>
  </si>
  <si>
    <t>Minor</t>
  </si>
  <si>
    <t>Option</t>
  </si>
  <si>
    <t>Track</t>
  </si>
  <si>
    <t>Doctoral Programs</t>
  </si>
  <si>
    <t>b. Race/Ethnicity</t>
  </si>
  <si>
    <t>c. Gender</t>
  </si>
  <si>
    <t>a. Gender</t>
  </si>
  <si>
    <t>Bachelor's Program</t>
  </si>
  <si>
    <t>b. Age</t>
  </si>
  <si>
    <t>b. Gender</t>
  </si>
  <si>
    <t>Worksheet 1: Demographics</t>
  </si>
  <si>
    <t>Worksheet 3: Graduate Programs</t>
  </si>
  <si>
    <t>Worksheet 2: Undergraduate Programs</t>
  </si>
  <si>
    <t>Worksheet 4: Faculty Positions</t>
  </si>
  <si>
    <t>Worksheet 5: Faculty Profiles</t>
  </si>
  <si>
    <t>Worksheet 6: Retirements</t>
  </si>
  <si>
    <t>Worksheet 7: Resignations</t>
  </si>
  <si>
    <t>Bachelor’s Program</t>
  </si>
  <si>
    <t>Master’s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</si>
  <si>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</si>
  <si>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</si>
  <si>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</si>
  <si>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</si>
  <si>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</si>
  <si>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</si>
  <si>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</si>
  <si>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</si>
  <si>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</si>
  <si>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</si>
  <si>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</si>
  <si>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</si>
  <si>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</si>
  <si>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</si>
  <si>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</si>
  <si>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</si>
  <si>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</si>
  <si>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</si>
  <si>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Two-Year</t>
  </si>
  <si>
    <t>Four Year</t>
  </si>
  <si>
    <t>A</t>
  </si>
  <si>
    <t>B</t>
  </si>
  <si>
    <t>AM</t>
  </si>
  <si>
    <t>.</t>
  </si>
  <si>
    <t>Table 36: Unfilled Positions</t>
  </si>
  <si>
    <t>Retirees 50-55</t>
  </si>
  <si>
    <t>Retirees 56-60</t>
  </si>
  <si>
    <t>Retirees 61-65</t>
  </si>
  <si>
    <t>Retirees 66+</t>
  </si>
  <si>
    <t>Table 1</t>
  </si>
  <si>
    <t>Institutions</t>
  </si>
  <si>
    <t>Table 2</t>
  </si>
  <si>
    <t>Institutional Control</t>
  </si>
  <si>
    <t>Table 3</t>
  </si>
  <si>
    <t>Program Type</t>
  </si>
  <si>
    <t>Table 4</t>
  </si>
  <si>
    <t>Program Designation</t>
  </si>
  <si>
    <t>Table 5</t>
  </si>
  <si>
    <t>Program Autonomy</t>
  </si>
  <si>
    <t>Table 6</t>
  </si>
  <si>
    <t>Program Accreditation</t>
  </si>
  <si>
    <t>Table 7.</t>
  </si>
  <si>
    <t>Programs with All Admission Enrolled</t>
  </si>
  <si>
    <t>Table 8.</t>
  </si>
  <si>
    <t>Programs with Qualified Students Not Admitted</t>
  </si>
  <si>
    <t>Table 9.</t>
  </si>
  <si>
    <t>Program Capacity</t>
  </si>
  <si>
    <t>Table 10.</t>
  </si>
  <si>
    <t>Factors Prohibiting Admissions</t>
  </si>
  <si>
    <t>Table 11.</t>
  </si>
  <si>
    <t>Table 12</t>
  </si>
  <si>
    <t>Table 13.</t>
  </si>
  <si>
    <t>Table 14.</t>
  </si>
  <si>
    <t>Table 15.</t>
  </si>
  <si>
    <t>Table 16.</t>
  </si>
  <si>
    <t>Table 17.</t>
  </si>
  <si>
    <t>Table 18.</t>
  </si>
  <si>
    <t>Table 19.</t>
  </si>
  <si>
    <t>Table 20.</t>
  </si>
  <si>
    <t>Table 21.</t>
  </si>
  <si>
    <t>Table 22.</t>
  </si>
  <si>
    <t>Table 23.</t>
  </si>
  <si>
    <t>Table 24.</t>
  </si>
  <si>
    <t>Teacher Preparation Curriculum</t>
  </si>
  <si>
    <t>Table 25.</t>
  </si>
  <si>
    <t>Description of Teacher Preparation</t>
  </si>
  <si>
    <t>Table 26</t>
  </si>
  <si>
    <t>Table 27.</t>
  </si>
  <si>
    <t>Table 28.</t>
  </si>
  <si>
    <t>Table 29.</t>
  </si>
  <si>
    <t>Table 30.</t>
  </si>
  <si>
    <t>Table 31.</t>
  </si>
  <si>
    <t>Table 32.</t>
  </si>
  <si>
    <t>Table 33.</t>
  </si>
  <si>
    <t>Table 34.</t>
  </si>
  <si>
    <t>Table 35.</t>
  </si>
  <si>
    <t>Total Budgeted</t>
  </si>
  <si>
    <t>Table 36.</t>
  </si>
  <si>
    <t>Unfilled Positions</t>
  </si>
  <si>
    <t>Table 37.</t>
  </si>
  <si>
    <t>New Positions</t>
  </si>
  <si>
    <t>Table 38.</t>
  </si>
  <si>
    <t>Gender</t>
  </si>
  <si>
    <t>Table 39</t>
  </si>
  <si>
    <t>Full-time vs Part-time</t>
  </si>
  <si>
    <t>Table 40.</t>
  </si>
  <si>
    <t>Highest Earned Credential</t>
  </si>
  <si>
    <t>Table 41.</t>
  </si>
  <si>
    <t>Race/Ethnicity of Full-time Faculty</t>
  </si>
  <si>
    <t>Table 42.</t>
  </si>
  <si>
    <t>Specialty Areas of Full-time Faculty</t>
  </si>
  <si>
    <t>Table 43.</t>
  </si>
  <si>
    <t>Retirees</t>
  </si>
  <si>
    <t>Table 44.</t>
  </si>
  <si>
    <t>Retirees Who Returned</t>
  </si>
  <si>
    <t>Table 45.</t>
  </si>
  <si>
    <t>Anticipated Retirements</t>
  </si>
  <si>
    <t>Table 46.</t>
  </si>
  <si>
    <t>Total Resignations</t>
  </si>
  <si>
    <t>Table 47.</t>
  </si>
  <si>
    <t>Reasons for Resignations</t>
  </si>
  <si>
    <t>Table 48.</t>
  </si>
  <si>
    <t>Plans or Current Status of Resigners</t>
  </si>
  <si>
    <t>Table 49.</t>
  </si>
  <si>
    <t>Anticipated Resignations</t>
  </si>
  <si>
    <t>Worksheet 8: Nursing Education Administrators (NEA)</t>
  </si>
  <si>
    <t>Table 50.</t>
  </si>
  <si>
    <t>Profile of NEA</t>
  </si>
  <si>
    <t>September 30, 2001</t>
  </si>
  <si>
    <t>Did all students admitted to the associate's program enroll?</t>
  </si>
  <si>
    <t>Table 8. Programs with Qualified Students Not Admitted</t>
  </si>
  <si>
    <t>Were qualified students not admitted?</t>
  </si>
  <si>
    <t>Table 9. Program Capacity</t>
  </si>
  <si>
    <t>Could the associate's program have accepted more students?</t>
  </si>
  <si>
    <t>Table 10. Factors Prohibiting Admissions</t>
  </si>
  <si>
    <t>What prevented acceptance of more students in the associate's program?</t>
  </si>
  <si>
    <t>Limited clinical sites</t>
  </si>
  <si>
    <t>Lack of qualified applicants</t>
  </si>
  <si>
    <t>a. Full-time vs. Part-time</t>
  </si>
  <si>
    <t>Table 13. Programs with All Admissions Enrolled</t>
  </si>
  <si>
    <t>Did all students admitted to the bachelor's program enroll?</t>
  </si>
  <si>
    <t>Table 14. Programs with Qualified Students Not Admitted</t>
  </si>
  <si>
    <t>Were qualified students not admitted to the bachelor's program?</t>
  </si>
  <si>
    <t>Table 15. Program Capacity</t>
  </si>
  <si>
    <t>Could the bachelor's program have accepted more students?</t>
  </si>
  <si>
    <t>Table 16. Factors Prohibiting Admissions</t>
  </si>
  <si>
    <t>What prevented acceptance of more students into the bachelor's program?</t>
  </si>
  <si>
    <t>Lack of faculty</t>
  </si>
  <si>
    <t>Table 19. Programs with All Admissions Enrolled</t>
  </si>
  <si>
    <t>Did all students admitted to the master's program enroll?</t>
  </si>
  <si>
    <t>Table 20. Programs with Qualified Students Not Admitted</t>
  </si>
  <si>
    <t>Were qualified students not admitted to the master's program?</t>
  </si>
  <si>
    <t>Table 21. Program Capacity</t>
  </si>
  <si>
    <t>Could the master's program have admitted more students?</t>
  </si>
  <si>
    <t>Table 22. Factors Prohibiting Admissions</t>
  </si>
  <si>
    <t>What prevented acceptance of more students in the master's program?</t>
  </si>
  <si>
    <t>Table 23. Enrollment on September 30, 2001</t>
  </si>
  <si>
    <t>Table 24. Teacher Preparation Curriculum</t>
  </si>
  <si>
    <t>Does the master's curriculum include courses to prepare teachers?</t>
  </si>
  <si>
    <t>Table 25. Description of Teacher Preparation Curriculum</t>
  </si>
  <si>
    <t>Which of the following best describes the master's teacher preparation curriculum?</t>
  </si>
  <si>
    <t>Table 27. Programs with All Admissions Enrolled</t>
  </si>
  <si>
    <t>Did all students admitted to the doctoral program enroll?</t>
  </si>
  <si>
    <t>Table 28. Programs with Qualified Applicants Not Admitted</t>
  </si>
  <si>
    <t>Were qualified applicants not admitted to the doctoral program?</t>
  </si>
  <si>
    <t>Table 29. Program Capacity</t>
  </si>
  <si>
    <t>Could the doctoral program have accepted more students?</t>
  </si>
  <si>
    <t>Table 30. Factors Prohibiting Admissions</t>
  </si>
  <si>
    <t>What prevented acceptance of more students in the doctoral program?</t>
  </si>
  <si>
    <t>Table 31. Enrollment on September 30, 2001</t>
  </si>
  <si>
    <t>Doctoral Program Students</t>
  </si>
  <si>
    <t>Table 32. Teacher Preparation Curriculum</t>
  </si>
  <si>
    <t>Does the curriculum include courses to prepare teachers?</t>
  </si>
  <si>
    <t>Table 33. Description of Teacher Preparation Curriculum</t>
  </si>
  <si>
    <t>Table 34. Estimated Graduates by August 2002</t>
  </si>
  <si>
    <t>Number of doctoral graduates</t>
  </si>
  <si>
    <t>Completed Courses to Teach</t>
  </si>
  <si>
    <t>Table 35. Total Budgeted</t>
  </si>
  <si>
    <t>Full-time</t>
  </si>
  <si>
    <t>Part-time</t>
  </si>
  <si>
    <t>Table 37. New Positions</t>
  </si>
  <si>
    <t>Budgeted 2001-2002</t>
  </si>
  <si>
    <t>Table 38. Gender</t>
  </si>
  <si>
    <t>Table 39. Full-time vs. Part-time</t>
  </si>
  <si>
    <t>Table 40. Highest Earned Credential</t>
  </si>
  <si>
    <t>a. Full-time faculty</t>
  </si>
  <si>
    <t>b. Part-time faculty</t>
  </si>
  <si>
    <t>Table 41. Race/Ethnicity of Full-time Faculty</t>
  </si>
  <si>
    <t>Table 42. Specialty Areas of Full-time Faculty</t>
  </si>
  <si>
    <t>Table 43. Retirees</t>
  </si>
  <si>
    <t>Table 44. Retirees Who Returned</t>
  </si>
  <si>
    <t>Did any of the retirees return to teach?</t>
  </si>
  <si>
    <t>Table 45. Anticipated Retirements</t>
  </si>
  <si>
    <t>a. Highest Earned Credential</t>
  </si>
  <si>
    <t>Table 46. Resignations</t>
  </si>
  <si>
    <t>Table 48. Plans or Current Status of Resigners</t>
  </si>
  <si>
    <t>Table 49. Anticipated Resignations</t>
  </si>
  <si>
    <t>Table 50. Profile</t>
  </si>
  <si>
    <t>c. Race/Ethnicity</t>
  </si>
  <si>
    <t>d. Years employed at institution</t>
  </si>
  <si>
    <t>e. Years in position</t>
  </si>
  <si>
    <t>New Admissions</t>
  </si>
  <si>
    <t>Hispanic</t>
  </si>
  <si>
    <t>LPN/LVN</t>
  </si>
  <si>
    <t>RN</t>
  </si>
  <si>
    <t>Caucasian (Non-Hispanic)</t>
  </si>
  <si>
    <t>Latino</t>
  </si>
  <si>
    <t>Part-time (other)</t>
  </si>
  <si>
    <t>Doctorate</t>
  </si>
  <si>
    <t>Bachelor's</t>
  </si>
  <si>
    <t>Nursing</t>
  </si>
  <si>
    <t>Another Discipline</t>
  </si>
  <si>
    <t>Caucasian (non-Hispanic)</t>
  </si>
  <si>
    <t>Acute Care</t>
  </si>
  <si>
    <t>Adult Care</t>
  </si>
  <si>
    <t>Community Health</t>
  </si>
  <si>
    <t>Critical Care</t>
  </si>
  <si>
    <t>Family</t>
  </si>
  <si>
    <t>Gerontology</t>
  </si>
  <si>
    <t>Maternal/Child Health</t>
  </si>
  <si>
    <t>Neonatal</t>
  </si>
  <si>
    <t>Nursing Administration</t>
  </si>
  <si>
    <t>Nursing Education</t>
  </si>
  <si>
    <t>OB/GYN</t>
  </si>
  <si>
    <t>Pediatric</t>
  </si>
  <si>
    <t>Psychiatric</t>
  </si>
  <si>
    <t>Public Health</t>
  </si>
  <si>
    <t>Rural Health</t>
  </si>
  <si>
    <t>Women's Health</t>
  </si>
  <si>
    <t>2002-2003</t>
  </si>
  <si>
    <t>2003-2004</t>
  </si>
  <si>
    <t>Salary</t>
  </si>
  <si>
    <t>Career Advancement</t>
  </si>
  <si>
    <t>Workload</t>
  </si>
  <si>
    <t>Family Responsibilities</t>
  </si>
  <si>
    <t>Relocation of Spouse</t>
  </si>
  <si>
    <t>Return to Clinical Practice</t>
  </si>
  <si>
    <t>Advanced Education</t>
  </si>
  <si>
    <t>Teaching in-state</t>
  </si>
  <si>
    <t>Teaching out-of-state</t>
  </si>
  <si>
    <t>Clinical setting</t>
  </si>
  <si>
    <t>Private practice</t>
  </si>
  <si>
    <t>Non-nursing position</t>
  </si>
  <si>
    <t>Demographics</t>
  </si>
  <si>
    <t>Return rate (N=497)</t>
  </si>
  <si>
    <t>Table 2. Institutional Control</t>
  </si>
  <si>
    <t>Table 4. Program Designation</t>
  </si>
  <si>
    <t>Table 5. Program Autonomy</t>
  </si>
  <si>
    <t>Table 6. Program Accreditation</t>
  </si>
  <si>
    <t>Table 1. Institutions</t>
  </si>
  <si>
    <r>
      <t>Table 3. Program Type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</si>
  <si>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Some institutions offered more than one type nursing education program.</t>
    </r>
  </si>
  <si>
    <t>Is the program autonomous?</t>
  </si>
  <si>
    <t>Neither</t>
  </si>
  <si>
    <t>Both</t>
  </si>
  <si>
    <r>
      <t>CCNE</t>
    </r>
    <r>
      <rPr>
        <b/>
        <vertAlign val="superscript"/>
        <sz val="10"/>
        <rFont val="Arial"/>
        <family val="2"/>
      </rPr>
      <t>1</t>
    </r>
  </si>
  <si>
    <r>
      <t>NLNAC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</si>
  <si>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9"/>
        <rFont val="Arial"/>
        <family val="2"/>
      </rPr>
      <t>Commission on Collegiate Nursing Education</t>
    </r>
  </si>
  <si>
    <r>
      <t>2</t>
    </r>
    <r>
      <rPr>
        <sz val="9"/>
        <rFont val="Arial"/>
        <family val="2"/>
      </rPr>
      <t>National League for Nursing Accreditation</t>
    </r>
  </si>
  <si>
    <t>Undergraduate Programs</t>
  </si>
  <si>
    <t>Table 7. Programs with All Admission Enrolled</t>
  </si>
  <si>
    <t>Lack faculty</t>
  </si>
  <si>
    <t>Lack clinical sites</t>
  </si>
  <si>
    <t>Lack qualified applicants</t>
  </si>
  <si>
    <t>Licensed Professionals</t>
  </si>
  <si>
    <r>
      <t>1</t>
    </r>
    <r>
      <rPr>
        <sz val="9"/>
        <rFont val="Arial"/>
        <family val="2"/>
      </rPr>
      <t>2001-2002 Academic year</t>
    </r>
  </si>
  <si>
    <r>
      <t>Table 12. Associate's Graduates</t>
    </r>
    <r>
      <rPr>
        <b/>
        <vertAlign val="superscript"/>
        <sz val="10"/>
        <rFont val="Arial"/>
        <family val="2"/>
      </rPr>
      <t>1</t>
    </r>
  </si>
  <si>
    <r>
      <t>Licensed Professionals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</si>
  <si>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Those who held a license before completing the associate's program requirements.</t>
    </r>
  </si>
  <si>
    <t>Enrollment on September 30, 2001</t>
  </si>
  <si>
    <t>Graduates by August 2002</t>
  </si>
  <si>
    <t>Estimated Graduates by August 2002</t>
  </si>
  <si>
    <t>Caucasian</t>
  </si>
  <si>
    <r>
      <t>Caucasian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</si>
  <si>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9"/>
        <rFont val="Arial"/>
        <family val="0"/>
      </rPr>
      <t>Non-Hispanic</t>
    </r>
  </si>
  <si>
    <t>Table 17. Bachelor's Enrollees on September 30, 2001</t>
  </si>
  <si>
    <t>Table 11. Associate's Enrollment on September 30, 2001</t>
  </si>
  <si>
    <t>Lack Faculty</t>
  </si>
  <si>
    <t>Lack Qualified Students</t>
  </si>
  <si>
    <t>Table 26. Estimated Master's Graduates by August 2002</t>
  </si>
  <si>
    <t>Prepared to Teach</t>
  </si>
  <si>
    <t>Contents: 2002 Survey Results</t>
  </si>
  <si>
    <t>Oklahoma [Not offered]</t>
  </si>
  <si>
    <t>Delaware [Not offered]</t>
  </si>
  <si>
    <t>Kentucky [No response]</t>
  </si>
  <si>
    <t>Oklahoma [not offered]</t>
  </si>
  <si>
    <t>Note: Some faculty specialize in more than one area.A103</t>
  </si>
  <si>
    <t>Table 47. Reasons for Resignations</t>
  </si>
  <si>
    <t>b. Resignations by Highest Earned Credential</t>
  </si>
  <si>
    <t xml:space="preserve"> a. Number of Resignations</t>
  </si>
  <si>
    <t>N</t>
  </si>
  <si>
    <t>Table 18. Estimated Bachelor's Graduates by August 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</si>
</sst>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  <numFmt numFmtId="173" formatCode="[$-F800]dddd\,\ mmmm\ dd\,\ yyyy"/>
    <numFmt numFmtId="174" formatCode="00000\-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name val="Arial Black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0"/>
    </font>
    <font>
      <u val="single"/>
      <sz val="11"/>
      <name val="Arial Black"/>
      <family val="2"/>
    </font>
    <font>
      <b/>
      <vertAlign val="superscript"/>
      <sz val="8"/>
      <name val="Arial"/>
      <family val="2"/>
    </font>
    <font>
      <b/>
      <i/>
      <sz val="9"/>
      <name val="Arial"/>
      <family val="2"/>
    </font>
    <font>
      <sz val="10"/>
      <name val="Arial Black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>
        <color indexed="8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8"/>
      </right>
      <top/>
      <bottom/>
    </border>
    <border>
      <left/>
      <right style="hair"/>
      <top/>
      <bottom/>
    </border>
    <border>
      <left style="hair"/>
      <right>
        <color indexed="8"/>
      </right>
      <top/>
      <bottom style="hair"/>
    </border>
    <border>
      <left/>
      <right>
        <color indexed="8"/>
      </right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/>
      <bottom/>
    </border>
    <border>
      <left style="medium"/>
      <right>
        <color indexed="8"/>
      </right>
      <top/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8"/>
      </right>
      <top>
        <color indexed="63"/>
      </top>
      <bottom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4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Alignment="1">
      <alignment wrapText="1"/>
    </xf>
    <xf numFmtId="9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9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9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indent="3"/>
    </xf>
    <xf numFmtId="0" fontId="19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9" fontId="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7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3" fontId="7" fillId="0" borderId="12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9" fontId="6" fillId="0" borderId="14" xfId="0" applyNumberFormat="1" applyFont="1" applyBorder="1" applyAlignment="1">
      <alignment/>
    </xf>
    <xf numFmtId="9" fontId="6" fillId="0" borderId="15" xfId="0" applyNumberFormat="1" applyFont="1" applyBorder="1" applyAlignment="1">
      <alignment wrapText="1"/>
    </xf>
    <xf numFmtId="9" fontId="6" fillId="0" borderId="16" xfId="0" applyNumberFormat="1" applyFont="1" applyBorder="1" applyAlignment="1">
      <alignment/>
    </xf>
    <xf numFmtId="0" fontId="15" fillId="0" borderId="0" xfId="0" applyFont="1" applyAlignment="1">
      <alignment horizontal="left" indent="3"/>
    </xf>
    <xf numFmtId="0" fontId="18" fillId="0" borderId="0" xfId="0" applyFont="1" applyAlignment="1">
      <alignment horizontal="left" indent="3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17" fillId="0" borderId="0" xfId="0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17" fillId="0" borderId="17" xfId="0" applyFont="1" applyBorder="1" applyAlignment="1">
      <alignment horizontal="right" wrapText="1"/>
    </xf>
    <xf numFmtId="3" fontId="0" fillId="0" borderId="18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0" fillId="0" borderId="0" xfId="0" applyNumberFormat="1" applyAlignment="1">
      <alignment horizontal="left" indent="3"/>
    </xf>
    <xf numFmtId="3" fontId="18" fillId="0" borderId="0" xfId="0" applyNumberFormat="1" applyFont="1" applyAlignment="1">
      <alignment horizontal="left" indent="3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0" fillId="0" borderId="20" xfId="0" applyNumberFormat="1" applyBorder="1" applyAlignment="1">
      <alignment wrapText="1"/>
    </xf>
    <xf numFmtId="3" fontId="0" fillId="0" borderId="11" xfId="0" applyNumberFormat="1" applyFill="1" applyBorder="1" applyAlignment="1">
      <alignment/>
    </xf>
    <xf numFmtId="3" fontId="5" fillId="0" borderId="20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9" fontId="5" fillId="0" borderId="21" xfId="0" applyNumberFormat="1" applyFont="1" applyBorder="1" applyAlignment="1">
      <alignment/>
    </xf>
    <xf numFmtId="9" fontId="5" fillId="0" borderId="22" xfId="0" applyNumberFormat="1" applyFont="1" applyBorder="1" applyAlignment="1">
      <alignment/>
    </xf>
    <xf numFmtId="9" fontId="5" fillId="0" borderId="23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17" xfId="0" applyFont="1" applyBorder="1" applyAlignment="1">
      <alignment horizontal="right" wrapText="1"/>
    </xf>
    <xf numFmtId="9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22" fillId="0" borderId="17" xfId="0" applyFont="1" applyBorder="1" applyAlignment="1">
      <alignment horizontal="right" wrapText="1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25" fillId="0" borderId="0" xfId="0" applyFont="1" applyAlignment="1">
      <alignment horizontal="right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 indent="4"/>
    </xf>
    <xf numFmtId="0" fontId="5" fillId="0" borderId="0" xfId="0" applyFont="1" applyAlignment="1">
      <alignment horizontal="left" indent="4"/>
    </xf>
    <xf numFmtId="9" fontId="5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24" fillId="0" borderId="0" xfId="0" applyFont="1" applyBorder="1" applyAlignment="1">
      <alignment horizontal="right" wrapText="1"/>
    </xf>
    <xf numFmtId="0" fontId="24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3"/>
    </xf>
    <xf numFmtId="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 horizontal="right" wrapText="1"/>
    </xf>
    <xf numFmtId="0" fontId="5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9" fontId="5" fillId="0" borderId="36" xfId="0" applyNumberFormat="1" applyFont="1" applyBorder="1" applyAlignment="1">
      <alignment/>
    </xf>
    <xf numFmtId="0" fontId="24" fillId="0" borderId="37" xfId="0" applyFont="1" applyBorder="1" applyAlignment="1">
      <alignment horizontal="right" wrapText="1"/>
    </xf>
    <xf numFmtId="0" fontId="24" fillId="0" borderId="38" xfId="0" applyFont="1" applyBorder="1" applyAlignment="1">
      <alignment horizontal="right" wrapText="1"/>
    </xf>
    <xf numFmtId="167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38">
      <selection activeCell="A74" sqref="A74"/>
    </sheetView>
  </sheetViews>
  <sheetFormatPr defaultColWidth="9.140625" defaultRowHeight="12.75"/>
  <cols>
    <col min="1" max="1" width="14.140625" style="0" customWidth="1"/>
    <col min="7" max="7" width="14.421875" style="0" customWidth="1"/>
  </cols>
  <sheetData>
    <row r="1" ht="15">
      <c r="A1" s="75" t="s">
        <v>310</v>
      </c>
    </row>
    <row r="3" spans="1:2" ht="13.5" customHeight="1">
      <c r="A3" s="59" t="s">
        <v>40</v>
      </c>
      <c r="B3" s="12"/>
    </row>
    <row r="4" spans="1:2" ht="13.5" customHeight="1">
      <c r="A4" s="60" t="s">
        <v>78</v>
      </c>
      <c r="B4" s="61" t="s">
        <v>79</v>
      </c>
    </row>
    <row r="5" spans="1:2" ht="13.5" customHeight="1">
      <c r="A5" s="60" t="s">
        <v>80</v>
      </c>
      <c r="B5" s="61" t="s">
        <v>81</v>
      </c>
    </row>
    <row r="6" spans="1:2" ht="13.5" customHeight="1">
      <c r="A6" s="60" t="s">
        <v>82</v>
      </c>
      <c r="B6" s="61" t="s">
        <v>83</v>
      </c>
    </row>
    <row r="7" spans="1:2" ht="13.5" customHeight="1">
      <c r="A7" s="60" t="s">
        <v>84</v>
      </c>
      <c r="B7" s="61" t="s">
        <v>85</v>
      </c>
    </row>
    <row r="8" spans="1:2" ht="13.5" customHeight="1">
      <c r="A8" s="60" t="s">
        <v>86</v>
      </c>
      <c r="B8" s="61" t="s">
        <v>87</v>
      </c>
    </row>
    <row r="9" spans="1:2" ht="13.5" customHeight="1">
      <c r="A9" s="60" t="s">
        <v>88</v>
      </c>
      <c r="B9" s="61" t="s">
        <v>89</v>
      </c>
    </row>
    <row r="10" ht="13.5" customHeight="1"/>
    <row r="11" ht="13.5" customHeight="1">
      <c r="A11" s="62" t="s">
        <v>42</v>
      </c>
    </row>
    <row r="12" ht="13.5" customHeight="1">
      <c r="A12" s="63" t="s">
        <v>49</v>
      </c>
    </row>
    <row r="13" spans="1:2" ht="13.5" customHeight="1">
      <c r="A13" s="60" t="s">
        <v>90</v>
      </c>
      <c r="B13" s="61" t="s">
        <v>91</v>
      </c>
    </row>
    <row r="14" spans="1:2" ht="13.5" customHeight="1">
      <c r="A14" s="60" t="s">
        <v>92</v>
      </c>
      <c r="B14" s="61" t="s">
        <v>93</v>
      </c>
    </row>
    <row r="15" spans="1:2" ht="13.5" customHeight="1">
      <c r="A15" s="60" t="s">
        <v>94</v>
      </c>
      <c r="B15" s="61" t="s">
        <v>95</v>
      </c>
    </row>
    <row r="16" spans="1:2" ht="13.5" customHeight="1">
      <c r="A16" s="60" t="s">
        <v>96</v>
      </c>
      <c r="B16" s="61" t="s">
        <v>97</v>
      </c>
    </row>
    <row r="17" spans="1:2" ht="13.5" customHeight="1">
      <c r="A17" s="60" t="s">
        <v>98</v>
      </c>
      <c r="B17" s="61" t="s">
        <v>298</v>
      </c>
    </row>
    <row r="18" spans="1:2" ht="13.5" customHeight="1">
      <c r="A18" s="60" t="s">
        <v>99</v>
      </c>
      <c r="B18" s="61" t="s">
        <v>300</v>
      </c>
    </row>
    <row r="19" ht="13.5" customHeight="1">
      <c r="A19" s="31"/>
    </row>
    <row r="20" ht="13.5" customHeight="1">
      <c r="A20" s="63" t="s">
        <v>47</v>
      </c>
    </row>
    <row r="21" spans="1:2" ht="13.5" customHeight="1">
      <c r="A21" s="60" t="s">
        <v>100</v>
      </c>
      <c r="B21" s="61" t="s">
        <v>91</v>
      </c>
    </row>
    <row r="22" spans="1:2" ht="13.5" customHeight="1">
      <c r="A22" s="60" t="s">
        <v>101</v>
      </c>
      <c r="B22" s="61" t="s">
        <v>93</v>
      </c>
    </row>
    <row r="23" spans="1:2" ht="13.5" customHeight="1">
      <c r="A23" s="60" t="s">
        <v>102</v>
      </c>
      <c r="B23" s="61" t="s">
        <v>95</v>
      </c>
    </row>
    <row r="24" spans="1:2" ht="13.5" customHeight="1">
      <c r="A24" s="60" t="s">
        <v>103</v>
      </c>
      <c r="B24" s="61" t="s">
        <v>97</v>
      </c>
    </row>
    <row r="25" spans="1:2" ht="13.5" customHeight="1">
      <c r="A25" s="60" t="s">
        <v>104</v>
      </c>
      <c r="B25" s="61" t="s">
        <v>298</v>
      </c>
    </row>
    <row r="26" spans="1:2" ht="13.5" customHeight="1">
      <c r="A26" s="60" t="s">
        <v>105</v>
      </c>
      <c r="B26" s="61" t="s">
        <v>299</v>
      </c>
    </row>
    <row r="27" ht="13.5" customHeight="1">
      <c r="A27" s="31"/>
    </row>
    <row r="28" ht="13.5" customHeight="1">
      <c r="A28" s="62" t="s">
        <v>41</v>
      </c>
    </row>
    <row r="29" ht="13.5" customHeight="1">
      <c r="A29" s="63" t="s">
        <v>48</v>
      </c>
    </row>
    <row r="30" ht="13.5" customHeight="1">
      <c r="A30" s="64"/>
    </row>
    <row r="31" spans="1:2" ht="13.5" customHeight="1">
      <c r="A31" s="60" t="s">
        <v>106</v>
      </c>
      <c r="B31" s="61" t="s">
        <v>91</v>
      </c>
    </row>
    <row r="32" spans="1:2" ht="13.5" customHeight="1">
      <c r="A32" s="60" t="s">
        <v>107</v>
      </c>
      <c r="B32" s="61" t="s">
        <v>93</v>
      </c>
    </row>
    <row r="33" spans="1:2" ht="13.5" customHeight="1">
      <c r="A33" s="60" t="s">
        <v>108</v>
      </c>
      <c r="B33" s="61" t="s">
        <v>95</v>
      </c>
    </row>
    <row r="34" spans="1:2" ht="13.5" customHeight="1">
      <c r="A34" s="60" t="s">
        <v>109</v>
      </c>
      <c r="B34" s="61" t="s">
        <v>97</v>
      </c>
    </row>
    <row r="35" spans="1:2" ht="13.5" customHeight="1">
      <c r="A35" s="60" t="s">
        <v>110</v>
      </c>
      <c r="B35" s="61" t="s">
        <v>298</v>
      </c>
    </row>
    <row r="36" spans="1:2" ht="13.5" customHeight="1">
      <c r="A36" s="60" t="s">
        <v>111</v>
      </c>
      <c r="B36" s="61" t="s">
        <v>112</v>
      </c>
    </row>
    <row r="37" spans="1:2" ht="13.5" customHeight="1">
      <c r="A37" s="60" t="s">
        <v>113</v>
      </c>
      <c r="B37" s="21" t="s">
        <v>114</v>
      </c>
    </row>
    <row r="38" spans="1:2" ht="13.5" customHeight="1">
      <c r="A38" s="60" t="s">
        <v>115</v>
      </c>
      <c r="B38" s="21" t="s">
        <v>300</v>
      </c>
    </row>
    <row r="39" ht="13.5" customHeight="1">
      <c r="A39" s="36"/>
    </row>
    <row r="40" ht="13.5" customHeight="1">
      <c r="A40" s="63" t="s">
        <v>33</v>
      </c>
    </row>
    <row r="41" ht="13.5" customHeight="1">
      <c r="A41" s="64"/>
    </row>
    <row r="42" spans="1:2" ht="13.5" customHeight="1">
      <c r="A42" s="60" t="s">
        <v>116</v>
      </c>
      <c r="B42" s="61" t="s">
        <v>91</v>
      </c>
    </row>
    <row r="43" spans="1:2" ht="13.5" customHeight="1">
      <c r="A43" s="60" t="s">
        <v>117</v>
      </c>
      <c r="B43" s="61" t="s">
        <v>93</v>
      </c>
    </row>
    <row r="44" spans="1:2" ht="13.5" customHeight="1">
      <c r="A44" s="60" t="s">
        <v>118</v>
      </c>
      <c r="B44" s="61" t="s">
        <v>95</v>
      </c>
    </row>
    <row r="45" spans="1:2" ht="13.5" customHeight="1">
      <c r="A45" s="60" t="s">
        <v>119</v>
      </c>
      <c r="B45" s="61" t="s">
        <v>97</v>
      </c>
    </row>
    <row r="46" spans="1:2" ht="13.5" customHeight="1">
      <c r="A46" s="60" t="s">
        <v>120</v>
      </c>
      <c r="B46" s="61" t="s">
        <v>298</v>
      </c>
    </row>
    <row r="47" spans="1:2" ht="13.5" customHeight="1">
      <c r="A47" s="60" t="s">
        <v>121</v>
      </c>
      <c r="B47" s="61" t="s">
        <v>112</v>
      </c>
    </row>
    <row r="48" spans="1:2" ht="13.5" customHeight="1">
      <c r="A48" s="60" t="s">
        <v>122</v>
      </c>
      <c r="B48" s="21" t="s">
        <v>114</v>
      </c>
    </row>
    <row r="49" spans="1:2" ht="13.5" customHeight="1">
      <c r="A49" s="60" t="s">
        <v>123</v>
      </c>
      <c r="B49" s="21" t="s">
        <v>300</v>
      </c>
    </row>
    <row r="50" ht="13.5" customHeight="1">
      <c r="A50" s="31"/>
    </row>
    <row r="51" ht="13.5" customHeight="1">
      <c r="A51" s="60" t="s">
        <v>43</v>
      </c>
    </row>
    <row r="52" spans="1:2" ht="13.5" customHeight="1">
      <c r="A52" s="60" t="s">
        <v>124</v>
      </c>
      <c r="B52" s="21" t="s">
        <v>125</v>
      </c>
    </row>
    <row r="53" spans="1:2" ht="13.5" customHeight="1">
      <c r="A53" s="60" t="s">
        <v>126</v>
      </c>
      <c r="B53" s="21" t="s">
        <v>127</v>
      </c>
    </row>
    <row r="54" spans="1:2" ht="13.5" customHeight="1">
      <c r="A54" s="60" t="s">
        <v>128</v>
      </c>
      <c r="B54" s="21" t="s">
        <v>129</v>
      </c>
    </row>
    <row r="55" ht="13.5" customHeight="1">
      <c r="A55" s="31"/>
    </row>
    <row r="56" ht="13.5" customHeight="1">
      <c r="A56" s="60" t="s">
        <v>44</v>
      </c>
    </row>
    <row r="57" spans="1:2" ht="13.5" customHeight="1">
      <c r="A57" s="60" t="s">
        <v>130</v>
      </c>
      <c r="B57" s="21" t="s">
        <v>131</v>
      </c>
    </row>
    <row r="58" spans="1:2" ht="13.5" customHeight="1">
      <c r="A58" s="60" t="s">
        <v>132</v>
      </c>
      <c r="B58" s="21" t="s">
        <v>133</v>
      </c>
    </row>
    <row r="59" spans="1:2" ht="13.5" customHeight="1">
      <c r="A59" s="60" t="s">
        <v>134</v>
      </c>
      <c r="B59" s="21" t="s">
        <v>135</v>
      </c>
    </row>
    <row r="60" spans="1:2" ht="13.5" customHeight="1">
      <c r="A60" s="60" t="s">
        <v>136</v>
      </c>
      <c r="B60" s="21" t="s">
        <v>137</v>
      </c>
    </row>
    <row r="61" spans="1:2" ht="13.5" customHeight="1">
      <c r="A61" s="60" t="s">
        <v>138</v>
      </c>
      <c r="B61" s="21" t="s">
        <v>139</v>
      </c>
    </row>
    <row r="62" ht="13.5" customHeight="1">
      <c r="A62" s="31"/>
    </row>
    <row r="63" ht="13.5" customHeight="1">
      <c r="A63" s="62" t="s">
        <v>45</v>
      </c>
    </row>
    <row r="64" spans="1:2" ht="13.5" customHeight="1">
      <c r="A64" s="60" t="s">
        <v>140</v>
      </c>
      <c r="B64" s="21" t="s">
        <v>141</v>
      </c>
    </row>
    <row r="65" spans="1:2" ht="13.5" customHeight="1">
      <c r="A65" s="60" t="s">
        <v>142</v>
      </c>
      <c r="B65" s="21" t="s">
        <v>143</v>
      </c>
    </row>
    <row r="66" spans="1:2" ht="13.5" customHeight="1">
      <c r="A66" s="60" t="s">
        <v>144</v>
      </c>
      <c r="B66" s="21" t="s">
        <v>145</v>
      </c>
    </row>
    <row r="67" ht="13.5" customHeight="1">
      <c r="A67" s="31"/>
    </row>
    <row r="68" ht="13.5" customHeight="1">
      <c r="A68" s="62" t="s">
        <v>46</v>
      </c>
    </row>
    <row r="69" spans="1:2" ht="13.5" customHeight="1">
      <c r="A69" s="60" t="s">
        <v>146</v>
      </c>
      <c r="B69" s="21" t="s">
        <v>147</v>
      </c>
    </row>
    <row r="70" spans="1:2" ht="13.5" customHeight="1">
      <c r="A70" s="60" t="s">
        <v>148</v>
      </c>
      <c r="B70" s="21" t="s">
        <v>149</v>
      </c>
    </row>
    <row r="71" spans="1:2" ht="13.5" customHeight="1">
      <c r="A71" s="60" t="s">
        <v>150</v>
      </c>
      <c r="B71" s="21" t="s">
        <v>151</v>
      </c>
    </row>
    <row r="72" spans="1:2" ht="13.5" customHeight="1">
      <c r="A72" s="60" t="s">
        <v>152</v>
      </c>
      <c r="B72" s="21" t="s">
        <v>153</v>
      </c>
    </row>
    <row r="73" ht="13.5" customHeight="1">
      <c r="A73" s="31"/>
    </row>
    <row r="74" spans="1:2" ht="13.5" customHeight="1">
      <c r="A74" s="62" t="s">
        <v>154</v>
      </c>
      <c r="B74" s="21"/>
    </row>
    <row r="75" spans="1:2" ht="13.5" customHeight="1">
      <c r="A75" s="60" t="s">
        <v>155</v>
      </c>
      <c r="B75" s="21" t="s">
        <v>156</v>
      </c>
    </row>
    <row r="76" ht="13.5" customHeight="1"/>
    <row r="77" ht="13.5" customHeight="1"/>
    <row r="78" ht="13.5" customHeight="1">
      <c r="A78" s="31"/>
    </row>
    <row r="79" ht="13.5" customHeight="1">
      <c r="A79" s="21"/>
    </row>
    <row r="80" ht="13.5" customHeight="1">
      <c r="A80" s="31"/>
    </row>
    <row r="81" ht="13.5" customHeight="1">
      <c r="A81" s="31"/>
    </row>
    <row r="82" ht="13.5" customHeight="1">
      <c r="A82" s="31"/>
    </row>
    <row r="83" ht="13.5" customHeight="1">
      <c r="A83" s="31"/>
    </row>
    <row r="84" ht="13.5" customHeight="1">
      <c r="A84" s="31"/>
    </row>
    <row r="85" ht="13.5" customHeight="1">
      <c r="A85" s="31"/>
    </row>
    <row r="86" ht="13.5" customHeight="1">
      <c r="A86" s="31"/>
    </row>
    <row r="87" ht="13.5" customHeight="1">
      <c r="A87" s="31"/>
    </row>
    <row r="88" ht="13.5" customHeight="1">
      <c r="A88" s="21"/>
    </row>
    <row r="89" ht="13.5" customHeight="1">
      <c r="A89" s="31"/>
    </row>
    <row r="90" ht="13.5" customHeight="1">
      <c r="A90" s="31"/>
    </row>
    <row r="91" ht="13.5" customHeight="1">
      <c r="A91" s="31"/>
    </row>
    <row r="92" ht="13.5" customHeight="1">
      <c r="A92" s="31"/>
    </row>
    <row r="93" ht="13.5" customHeight="1">
      <c r="A93" s="31"/>
    </row>
    <row r="94" ht="13.5" customHeight="1">
      <c r="A94" s="31"/>
    </row>
    <row r="95" ht="13.5" customHeight="1">
      <c r="A95" s="31"/>
    </row>
    <row r="96" ht="13.5" customHeight="1">
      <c r="A96" s="21"/>
    </row>
    <row r="97" ht="13.5" customHeight="1">
      <c r="A97" s="31"/>
    </row>
    <row r="98" ht="13.5" customHeight="1">
      <c r="A98" s="31"/>
    </row>
    <row r="99" ht="13.5" customHeight="1">
      <c r="A99" s="31"/>
    </row>
    <row r="100" ht="13.5" customHeight="1">
      <c r="A100" s="31"/>
    </row>
    <row r="101" ht="13.5" customHeight="1">
      <c r="A101" s="31"/>
    </row>
    <row r="102" ht="13.5" customHeight="1">
      <c r="A102" s="31"/>
    </row>
    <row r="103" ht="13.5" customHeight="1">
      <c r="A103" s="21"/>
    </row>
    <row r="104" ht="13.5" customHeight="1">
      <c r="A104" s="31"/>
    </row>
    <row r="105" ht="13.5" customHeight="1">
      <c r="A105" s="31"/>
    </row>
    <row r="106" ht="13.5" customHeight="1">
      <c r="A106" s="31"/>
    </row>
    <row r="107" ht="13.5" customHeight="1">
      <c r="A107" s="31"/>
    </row>
    <row r="108" ht="13.5" customHeight="1">
      <c r="A108" s="31"/>
    </row>
    <row r="109" ht="13.5" customHeight="1">
      <c r="A109" s="31"/>
    </row>
    <row r="110" ht="12.75">
      <c r="A110" s="31"/>
    </row>
    <row r="111" ht="12.75">
      <c r="A111" s="31"/>
    </row>
  </sheetData>
  <printOptions/>
  <pageMargins left="0.75" right="0.75" top="0.75" bottom="0.75" header="0.5" footer="0.5"/>
  <pageSetup horizontalDpi="600" verticalDpi="600" orientation="landscape" r:id="rId1"/>
  <headerFooter alignWithMargins="0">
    <oddFooter>&amp;L&amp;"Arial Black,Regular"2002 Survey WS 1 Contents&amp;C&amp;"Arial Black,Regular"&amp;D&amp;R&amp;P of &amp;N</oddFooter>
  </headerFooter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31">
      <selection activeCell="H51" sqref="H51"/>
    </sheetView>
  </sheetViews>
  <sheetFormatPr defaultColWidth="9.140625" defaultRowHeight="12.75"/>
  <cols>
    <col min="1" max="1" width="22.140625" style="0" customWidth="1"/>
    <col min="2" max="2" width="9.57421875" style="0" customWidth="1"/>
    <col min="3" max="3" width="11.421875" style="0" customWidth="1"/>
    <col min="4" max="4" width="10.57421875" style="0" customWidth="1"/>
  </cols>
  <sheetData>
    <row r="1" ht="17.25">
      <c r="A1" s="79" t="s">
        <v>272</v>
      </c>
    </row>
    <row r="2" ht="12.75">
      <c r="A2" s="62" t="s">
        <v>278</v>
      </c>
    </row>
    <row r="3" ht="12.75">
      <c r="A3" t="s">
        <v>0</v>
      </c>
    </row>
    <row r="4" spans="2:4" ht="12.75">
      <c r="B4" s="39" t="s">
        <v>67</v>
      </c>
      <c r="C4" s="39" t="s">
        <v>68</v>
      </c>
      <c r="D4" s="39" t="s">
        <v>1</v>
      </c>
    </row>
    <row r="5" spans="1:4" ht="12.75">
      <c r="A5" s="80" t="s">
        <v>50</v>
      </c>
      <c r="B5">
        <v>8</v>
      </c>
      <c r="C5">
        <v>10</v>
      </c>
      <c r="D5" s="21">
        <v>18</v>
      </c>
    </row>
    <row r="6" spans="1:4" ht="12.75">
      <c r="A6" s="80" t="s">
        <v>51</v>
      </c>
      <c r="B6">
        <v>7</v>
      </c>
      <c r="C6">
        <v>9</v>
      </c>
      <c r="D6" s="21">
        <v>16</v>
      </c>
    </row>
    <row r="7" spans="1:4" ht="12.75">
      <c r="A7" s="80" t="s">
        <v>52</v>
      </c>
      <c r="B7">
        <v>1</v>
      </c>
      <c r="C7">
        <v>3</v>
      </c>
      <c r="D7" s="21">
        <v>4</v>
      </c>
    </row>
    <row r="8" spans="1:4" ht="12.75">
      <c r="A8" s="80" t="s">
        <v>53</v>
      </c>
      <c r="B8">
        <v>11</v>
      </c>
      <c r="C8">
        <v>13</v>
      </c>
      <c r="D8" s="21">
        <v>24</v>
      </c>
    </row>
    <row r="9" spans="1:4" ht="12.75">
      <c r="A9" s="80" t="s">
        <v>54</v>
      </c>
      <c r="B9">
        <v>6</v>
      </c>
      <c r="C9">
        <v>18</v>
      </c>
      <c r="D9" s="21">
        <v>24</v>
      </c>
    </row>
    <row r="10" spans="1:4" ht="12.75">
      <c r="A10" s="80" t="s">
        <v>55</v>
      </c>
      <c r="B10">
        <v>6</v>
      </c>
      <c r="C10">
        <v>7</v>
      </c>
      <c r="D10" s="21">
        <v>13</v>
      </c>
    </row>
    <row r="11" spans="1:4" ht="12.75">
      <c r="A11" s="80" t="s">
        <v>56</v>
      </c>
      <c r="B11">
        <v>2</v>
      </c>
      <c r="C11">
        <v>11</v>
      </c>
      <c r="D11" s="21">
        <v>13</v>
      </c>
    </row>
    <row r="12" spans="1:4" ht="12.75">
      <c r="A12" s="80" t="s">
        <v>57</v>
      </c>
      <c r="B12">
        <v>7</v>
      </c>
      <c r="C12">
        <v>5</v>
      </c>
      <c r="D12" s="21">
        <v>12</v>
      </c>
    </row>
    <row r="13" spans="1:4" ht="12.75">
      <c r="A13" s="80" t="s">
        <v>58</v>
      </c>
      <c r="B13">
        <v>7</v>
      </c>
      <c r="C13">
        <v>6</v>
      </c>
      <c r="D13" s="21">
        <v>13</v>
      </c>
    </row>
    <row r="14" spans="1:4" ht="12.75">
      <c r="A14" s="80" t="s">
        <v>59</v>
      </c>
      <c r="B14">
        <v>12</v>
      </c>
      <c r="C14">
        <v>10</v>
      </c>
      <c r="D14" s="21">
        <v>22</v>
      </c>
    </row>
    <row r="15" spans="1:4" ht="12.75">
      <c r="A15" s="80" t="s">
        <v>60</v>
      </c>
      <c r="B15">
        <v>8</v>
      </c>
      <c r="C15">
        <v>5</v>
      </c>
      <c r="D15" s="21">
        <v>13</v>
      </c>
    </row>
    <row r="16" spans="1:4" ht="12.75">
      <c r="A16" s="80" t="s">
        <v>61</v>
      </c>
      <c r="B16">
        <v>5</v>
      </c>
      <c r="C16">
        <v>8</v>
      </c>
      <c r="D16" s="21">
        <v>13</v>
      </c>
    </row>
    <row r="17" spans="1:4" ht="12.75">
      <c r="A17" s="80" t="s">
        <v>62</v>
      </c>
      <c r="B17">
        <v>5</v>
      </c>
      <c r="C17">
        <v>16</v>
      </c>
      <c r="D17" s="21">
        <v>21</v>
      </c>
    </row>
    <row r="18" spans="1:4" ht="12.75">
      <c r="A18" s="80" t="s">
        <v>63</v>
      </c>
      <c r="B18">
        <v>18</v>
      </c>
      <c r="C18">
        <v>16</v>
      </c>
      <c r="D18" s="21">
        <v>34</v>
      </c>
    </row>
    <row r="19" spans="1:4" ht="12.75">
      <c r="A19" s="80" t="s">
        <v>64</v>
      </c>
      <c r="B19">
        <v>5</v>
      </c>
      <c r="C19">
        <v>8</v>
      </c>
      <c r="D19" s="21">
        <v>13</v>
      </c>
    </row>
    <row r="20" spans="1:4" ht="12.75">
      <c r="A20" s="80" t="s">
        <v>65</v>
      </c>
      <c r="B20">
        <v>4</v>
      </c>
      <c r="C20">
        <v>6</v>
      </c>
      <c r="D20" s="21">
        <v>10</v>
      </c>
    </row>
    <row r="21" spans="1:4" s="31" customFormat="1" ht="12.75">
      <c r="A21" s="81" t="s">
        <v>66</v>
      </c>
      <c r="B21" s="31">
        <v>0</v>
      </c>
      <c r="C21" s="31">
        <v>1</v>
      </c>
      <c r="D21" s="21">
        <v>1</v>
      </c>
    </row>
    <row r="22" spans="1:5" ht="12.75">
      <c r="A22" s="60" t="s">
        <v>1</v>
      </c>
      <c r="B22" s="21">
        <v>112</v>
      </c>
      <c r="C22" s="21">
        <v>152</v>
      </c>
      <c r="D22" s="21">
        <v>264</v>
      </c>
      <c r="E22" s="21"/>
    </row>
    <row r="23" spans="1:5" ht="12.75">
      <c r="A23" s="60" t="s">
        <v>2</v>
      </c>
      <c r="B23" s="23">
        <f>112/264</f>
        <v>0.42424242424242425</v>
      </c>
      <c r="C23" s="23">
        <f>152/264</f>
        <v>0.5757575757575758</v>
      </c>
      <c r="D23" s="21"/>
      <c r="E23" s="21"/>
    </row>
    <row r="24" spans="1:5" ht="12.75">
      <c r="A24" s="60" t="s">
        <v>273</v>
      </c>
      <c r="B24" s="23">
        <f>D22/497</f>
        <v>0.5311871227364185</v>
      </c>
      <c r="C24" s="23"/>
      <c r="D24" s="21"/>
      <c r="E24" s="21"/>
    </row>
    <row r="25" spans="1:5" ht="12.75">
      <c r="A25" s="60"/>
      <c r="B25" s="23"/>
      <c r="C25" s="23"/>
      <c r="D25" s="21"/>
      <c r="E25" s="21"/>
    </row>
    <row r="26" ht="12.75">
      <c r="A26" s="62" t="s">
        <v>274</v>
      </c>
    </row>
    <row r="27" ht="12.75">
      <c r="A27" t="s">
        <v>0</v>
      </c>
    </row>
    <row r="28" spans="2:4" ht="12.75">
      <c r="B28" s="38" t="s">
        <v>3</v>
      </c>
      <c r="C28" s="38" t="s">
        <v>4</v>
      </c>
      <c r="D28" s="82" t="s">
        <v>1</v>
      </c>
    </row>
    <row r="29" spans="1:4" ht="12.75">
      <c r="A29" s="80" t="s">
        <v>50</v>
      </c>
      <c r="B29">
        <v>15</v>
      </c>
      <c r="C29">
        <v>3</v>
      </c>
      <c r="D29" s="21">
        <f>SUM(B29:C29)</f>
        <v>18</v>
      </c>
    </row>
    <row r="30" spans="1:4" ht="12.75">
      <c r="A30" s="80" t="s">
        <v>51</v>
      </c>
      <c r="B30">
        <v>15</v>
      </c>
      <c r="C30">
        <v>1</v>
      </c>
      <c r="D30" s="21">
        <f aca="true" t="shared" si="0" ref="D30:D46">SUM(B30:C30)</f>
        <v>16</v>
      </c>
    </row>
    <row r="31" spans="1:4" ht="12.75">
      <c r="A31" s="80" t="s">
        <v>52</v>
      </c>
      <c r="B31">
        <v>2</v>
      </c>
      <c r="C31">
        <v>2</v>
      </c>
      <c r="D31" s="21">
        <f t="shared" si="0"/>
        <v>4</v>
      </c>
    </row>
    <row r="32" spans="1:4" ht="12.75">
      <c r="A32" s="80" t="s">
        <v>53</v>
      </c>
      <c r="B32">
        <v>22</v>
      </c>
      <c r="C32">
        <v>2</v>
      </c>
      <c r="D32" s="21">
        <f t="shared" si="0"/>
        <v>24</v>
      </c>
    </row>
    <row r="33" spans="1:4" ht="12.75">
      <c r="A33" s="80" t="s">
        <v>54</v>
      </c>
      <c r="B33">
        <v>19</v>
      </c>
      <c r="C33">
        <v>5</v>
      </c>
      <c r="D33" s="21">
        <f t="shared" si="0"/>
        <v>24</v>
      </c>
    </row>
    <row r="34" spans="1:4" ht="12.75">
      <c r="A34" s="80" t="s">
        <v>55</v>
      </c>
      <c r="B34">
        <v>9</v>
      </c>
      <c r="C34">
        <v>4</v>
      </c>
      <c r="D34" s="21">
        <f t="shared" si="0"/>
        <v>13</v>
      </c>
    </row>
    <row r="35" spans="1:4" ht="12.75">
      <c r="A35" s="80" t="s">
        <v>56</v>
      </c>
      <c r="B35">
        <v>9</v>
      </c>
      <c r="C35">
        <v>4</v>
      </c>
      <c r="D35" s="21">
        <f t="shared" si="0"/>
        <v>13</v>
      </c>
    </row>
    <row r="36" spans="1:4" ht="12.75">
      <c r="A36" s="80" t="s">
        <v>57</v>
      </c>
      <c r="B36">
        <v>10</v>
      </c>
      <c r="C36">
        <v>2</v>
      </c>
      <c r="D36" s="21">
        <f t="shared" si="0"/>
        <v>12</v>
      </c>
    </row>
    <row r="37" spans="1:4" ht="12.75">
      <c r="A37" s="80" t="s">
        <v>58</v>
      </c>
      <c r="B37">
        <v>12</v>
      </c>
      <c r="C37">
        <v>1</v>
      </c>
      <c r="D37" s="21">
        <f t="shared" si="0"/>
        <v>13</v>
      </c>
    </row>
    <row r="38" spans="1:4" ht="12.75">
      <c r="A38" s="80" t="s">
        <v>59</v>
      </c>
      <c r="B38">
        <v>20</v>
      </c>
      <c r="C38">
        <v>2</v>
      </c>
      <c r="D38" s="21">
        <f t="shared" si="0"/>
        <v>22</v>
      </c>
    </row>
    <row r="39" spans="1:4" ht="12.75">
      <c r="A39" s="80" t="s">
        <v>60</v>
      </c>
      <c r="B39">
        <v>12</v>
      </c>
      <c r="C39">
        <v>1</v>
      </c>
      <c r="D39" s="21">
        <f t="shared" si="0"/>
        <v>13</v>
      </c>
    </row>
    <row r="40" spans="1:4" ht="12.75">
      <c r="A40" s="80" t="s">
        <v>61</v>
      </c>
      <c r="B40">
        <v>11</v>
      </c>
      <c r="C40">
        <v>2</v>
      </c>
      <c r="D40" s="21">
        <f t="shared" si="0"/>
        <v>13</v>
      </c>
    </row>
    <row r="41" spans="1:4" ht="12.75">
      <c r="A41" s="80" t="s">
        <v>62</v>
      </c>
      <c r="B41">
        <v>13</v>
      </c>
      <c r="C41">
        <v>8</v>
      </c>
      <c r="D41" s="21">
        <f t="shared" si="0"/>
        <v>21</v>
      </c>
    </row>
    <row r="42" spans="1:4" ht="12.75">
      <c r="A42" s="80" t="s">
        <v>63</v>
      </c>
      <c r="B42">
        <v>29</v>
      </c>
      <c r="C42">
        <v>5</v>
      </c>
      <c r="D42" s="21">
        <f t="shared" si="0"/>
        <v>34</v>
      </c>
    </row>
    <row r="43" spans="1:4" ht="12.75">
      <c r="A43" s="80" t="s">
        <v>64</v>
      </c>
      <c r="B43">
        <v>10</v>
      </c>
      <c r="C43">
        <v>3</v>
      </c>
      <c r="D43" s="21">
        <f t="shared" si="0"/>
        <v>13</v>
      </c>
    </row>
    <row r="44" spans="1:4" ht="12.75">
      <c r="A44" s="80" t="s">
        <v>65</v>
      </c>
      <c r="B44">
        <v>6</v>
      </c>
      <c r="C44">
        <v>4</v>
      </c>
      <c r="D44" s="21">
        <f t="shared" si="0"/>
        <v>10</v>
      </c>
    </row>
    <row r="45" spans="1:4" ht="12.75">
      <c r="A45" s="80" t="s">
        <v>66</v>
      </c>
      <c r="B45">
        <v>0</v>
      </c>
      <c r="C45">
        <v>1</v>
      </c>
      <c r="D45" s="21">
        <f t="shared" si="0"/>
        <v>1</v>
      </c>
    </row>
    <row r="46" spans="1:4" ht="12.75">
      <c r="A46" s="60" t="s">
        <v>1</v>
      </c>
      <c r="B46" s="21">
        <v>214</v>
      </c>
      <c r="C46" s="21">
        <v>50</v>
      </c>
      <c r="D46" s="21">
        <f t="shared" si="0"/>
        <v>264</v>
      </c>
    </row>
    <row r="47" spans="1:3" ht="12.75">
      <c r="A47" s="60" t="s">
        <v>2</v>
      </c>
      <c r="B47" s="23">
        <f>B46/D46</f>
        <v>0.8106060606060606</v>
      </c>
      <c r="C47" s="23">
        <f>C46/D46</f>
        <v>0.1893939393939394</v>
      </c>
    </row>
    <row r="49" ht="15">
      <c r="A49" s="21" t="s">
        <v>279</v>
      </c>
    </row>
    <row r="50" ht="12.75">
      <c r="A50" t="s">
        <v>0</v>
      </c>
    </row>
    <row r="51" spans="2:9" ht="12.75">
      <c r="B51" s="38" t="s">
        <v>69</v>
      </c>
      <c r="C51" s="38" t="s">
        <v>5</v>
      </c>
      <c r="D51" s="38" t="s">
        <v>6</v>
      </c>
      <c r="E51" s="38" t="s">
        <v>71</v>
      </c>
      <c r="F51" s="38" t="s">
        <v>70</v>
      </c>
      <c r="G51" s="38" t="s">
        <v>7</v>
      </c>
      <c r="H51" s="38" t="s">
        <v>8</v>
      </c>
      <c r="I51" s="40" t="s">
        <v>1</v>
      </c>
    </row>
    <row r="52" spans="1:9" ht="12.75">
      <c r="A52" s="80" t="s">
        <v>50</v>
      </c>
      <c r="B52">
        <v>9</v>
      </c>
      <c r="D52">
        <v>2</v>
      </c>
      <c r="F52">
        <v>3</v>
      </c>
      <c r="G52">
        <v>3</v>
      </c>
      <c r="H52">
        <v>1</v>
      </c>
      <c r="I52">
        <f aca="true" t="shared" si="1" ref="I52:I69">SUM(B52:H52)</f>
        <v>18</v>
      </c>
    </row>
    <row r="53" spans="1:9" ht="12.75">
      <c r="A53" s="80" t="s">
        <v>51</v>
      </c>
      <c r="B53">
        <v>7</v>
      </c>
      <c r="C53">
        <v>2</v>
      </c>
      <c r="D53">
        <v>1</v>
      </c>
      <c r="F53">
        <v>3</v>
      </c>
      <c r="G53">
        <v>2</v>
      </c>
      <c r="H53">
        <v>1</v>
      </c>
      <c r="I53">
        <f t="shared" si="1"/>
        <v>16</v>
      </c>
    </row>
    <row r="54" spans="1:9" ht="12.75">
      <c r="A54" s="80" t="s">
        <v>52</v>
      </c>
      <c r="B54">
        <v>1</v>
      </c>
      <c r="E54">
        <v>1</v>
      </c>
      <c r="G54">
        <v>2</v>
      </c>
      <c r="I54">
        <f t="shared" si="1"/>
        <v>4</v>
      </c>
    </row>
    <row r="55" spans="1:9" ht="12.75">
      <c r="A55" s="80" t="s">
        <v>53</v>
      </c>
      <c r="B55">
        <v>10</v>
      </c>
      <c r="C55">
        <v>3</v>
      </c>
      <c r="F55">
        <v>1</v>
      </c>
      <c r="G55">
        <v>6</v>
      </c>
      <c r="H55">
        <v>4</v>
      </c>
      <c r="I55">
        <f t="shared" si="1"/>
        <v>24</v>
      </c>
    </row>
    <row r="56" spans="1:9" ht="12.75">
      <c r="A56" s="80" t="s">
        <v>54</v>
      </c>
      <c r="B56">
        <v>7</v>
      </c>
      <c r="D56">
        <v>1</v>
      </c>
      <c r="F56">
        <v>6</v>
      </c>
      <c r="G56">
        <v>8</v>
      </c>
      <c r="H56">
        <v>2</v>
      </c>
      <c r="I56">
        <f t="shared" si="1"/>
        <v>24</v>
      </c>
    </row>
    <row r="57" spans="1:9" ht="12.75">
      <c r="A57" s="80" t="s">
        <v>55</v>
      </c>
      <c r="B57">
        <v>6</v>
      </c>
      <c r="C57">
        <v>2</v>
      </c>
      <c r="D57">
        <v>1</v>
      </c>
      <c r="F57">
        <v>2</v>
      </c>
      <c r="G57">
        <v>2</v>
      </c>
      <c r="I57">
        <f t="shared" si="1"/>
        <v>13</v>
      </c>
    </row>
    <row r="58" spans="1:9" ht="12.75">
      <c r="A58" s="80" t="s">
        <v>56</v>
      </c>
      <c r="B58">
        <v>3</v>
      </c>
      <c r="C58">
        <v>2</v>
      </c>
      <c r="D58">
        <v>2</v>
      </c>
      <c r="F58">
        <v>4</v>
      </c>
      <c r="G58">
        <v>1</v>
      </c>
      <c r="H58">
        <v>1</v>
      </c>
      <c r="I58">
        <f t="shared" si="1"/>
        <v>13</v>
      </c>
    </row>
    <row r="59" spans="1:9" ht="12.75">
      <c r="A59" s="80" t="s">
        <v>57</v>
      </c>
      <c r="B59">
        <v>7</v>
      </c>
      <c r="F59">
        <v>1</v>
      </c>
      <c r="G59">
        <v>2</v>
      </c>
      <c r="H59">
        <v>2</v>
      </c>
      <c r="I59">
        <f t="shared" si="1"/>
        <v>12</v>
      </c>
    </row>
    <row r="60" spans="1:9" ht="12.75">
      <c r="A60" s="80" t="s">
        <v>58</v>
      </c>
      <c r="B60">
        <v>8</v>
      </c>
      <c r="D60">
        <v>2</v>
      </c>
      <c r="F60">
        <v>1</v>
      </c>
      <c r="G60">
        <v>1</v>
      </c>
      <c r="H60">
        <v>1</v>
      </c>
      <c r="I60">
        <f t="shared" si="1"/>
        <v>13</v>
      </c>
    </row>
    <row r="61" spans="1:9" ht="12.75">
      <c r="A61" s="80" t="s">
        <v>59</v>
      </c>
      <c r="B61">
        <v>12</v>
      </c>
      <c r="F61">
        <v>1</v>
      </c>
      <c r="G61">
        <v>8</v>
      </c>
      <c r="H61">
        <v>1</v>
      </c>
      <c r="I61">
        <f t="shared" si="1"/>
        <v>22</v>
      </c>
    </row>
    <row r="62" spans="1:9" ht="12.75">
      <c r="A62" s="80" t="s">
        <v>60</v>
      </c>
      <c r="B62">
        <v>9</v>
      </c>
      <c r="F62">
        <v>4</v>
      </c>
      <c r="I62">
        <f t="shared" si="1"/>
        <v>13</v>
      </c>
    </row>
    <row r="63" spans="1:9" ht="12.75">
      <c r="A63" s="80" t="s">
        <v>61</v>
      </c>
      <c r="B63">
        <v>6</v>
      </c>
      <c r="C63">
        <v>2</v>
      </c>
      <c r="F63">
        <v>4</v>
      </c>
      <c r="H63">
        <v>1</v>
      </c>
      <c r="I63">
        <f t="shared" si="1"/>
        <v>13</v>
      </c>
    </row>
    <row r="64" spans="1:9" ht="12.75">
      <c r="A64" s="80" t="s">
        <v>62</v>
      </c>
      <c r="B64">
        <v>6</v>
      </c>
      <c r="C64">
        <v>1</v>
      </c>
      <c r="D64">
        <v>2</v>
      </c>
      <c r="F64">
        <v>6</v>
      </c>
      <c r="G64">
        <v>4</v>
      </c>
      <c r="H64">
        <v>2</v>
      </c>
      <c r="I64">
        <f t="shared" si="1"/>
        <v>21</v>
      </c>
    </row>
    <row r="65" spans="1:9" ht="12.75">
      <c r="A65" s="80" t="s">
        <v>63</v>
      </c>
      <c r="B65">
        <v>18</v>
      </c>
      <c r="C65">
        <v>1</v>
      </c>
      <c r="D65">
        <v>2</v>
      </c>
      <c r="F65">
        <v>4</v>
      </c>
      <c r="G65">
        <v>6</v>
      </c>
      <c r="H65">
        <v>3</v>
      </c>
      <c r="I65">
        <f t="shared" si="1"/>
        <v>34</v>
      </c>
    </row>
    <row r="66" spans="1:9" ht="12.75">
      <c r="A66" s="80" t="s">
        <v>64</v>
      </c>
      <c r="B66">
        <v>5</v>
      </c>
      <c r="D66">
        <v>1</v>
      </c>
      <c r="F66">
        <v>2</v>
      </c>
      <c r="G66">
        <v>2</v>
      </c>
      <c r="H66">
        <v>3</v>
      </c>
      <c r="I66">
        <f t="shared" si="1"/>
        <v>13</v>
      </c>
    </row>
    <row r="67" spans="1:9" ht="12.75">
      <c r="A67" s="80" t="s">
        <v>65</v>
      </c>
      <c r="B67">
        <v>5</v>
      </c>
      <c r="C67">
        <v>1</v>
      </c>
      <c r="D67">
        <v>1</v>
      </c>
      <c r="F67">
        <v>2</v>
      </c>
      <c r="H67">
        <v>1</v>
      </c>
      <c r="I67">
        <f t="shared" si="1"/>
        <v>10</v>
      </c>
    </row>
    <row r="68" spans="1:9" ht="12.75">
      <c r="A68" s="80" t="s">
        <v>66</v>
      </c>
      <c r="H68">
        <v>1</v>
      </c>
      <c r="I68">
        <f t="shared" si="1"/>
        <v>1</v>
      </c>
    </row>
    <row r="69" spans="1:9" ht="12.75">
      <c r="A69" s="60" t="s">
        <v>1</v>
      </c>
      <c r="B69" s="21">
        <f aca="true" t="shared" si="2" ref="B69:H69">SUM(B52:B68)</f>
        <v>119</v>
      </c>
      <c r="C69" s="21">
        <f t="shared" si="2"/>
        <v>14</v>
      </c>
      <c r="D69" s="21">
        <f t="shared" si="2"/>
        <v>15</v>
      </c>
      <c r="E69" s="21">
        <f t="shared" si="2"/>
        <v>1</v>
      </c>
      <c r="F69" s="21">
        <f t="shared" si="2"/>
        <v>44</v>
      </c>
      <c r="G69" s="21">
        <f t="shared" si="2"/>
        <v>47</v>
      </c>
      <c r="H69" s="21">
        <f t="shared" si="2"/>
        <v>24</v>
      </c>
      <c r="I69" s="21">
        <f t="shared" si="1"/>
        <v>264</v>
      </c>
    </row>
    <row r="70" spans="1:8" ht="12.75">
      <c r="A70" s="60" t="s">
        <v>2</v>
      </c>
      <c r="B70" s="23">
        <f>B69/I69</f>
        <v>0.45075757575757575</v>
      </c>
      <c r="C70" s="23">
        <f>C69/I69</f>
        <v>0.05303030303030303</v>
      </c>
      <c r="D70" s="23">
        <f>D69/I69</f>
        <v>0.056818181818181816</v>
      </c>
      <c r="E70" s="23">
        <f>E69/I69</f>
        <v>0.003787878787878788</v>
      </c>
      <c r="F70" s="23">
        <f>F69/I69</f>
        <v>0.16666666666666666</v>
      </c>
      <c r="G70" s="23">
        <f>G69/I69</f>
        <v>0.17803030303030304</v>
      </c>
      <c r="H70" s="23">
        <f>H69/I69</f>
        <v>0.09090909090909091</v>
      </c>
    </row>
    <row r="71" spans="1:8" ht="15">
      <c r="A71" s="84" t="s">
        <v>280</v>
      </c>
      <c r="B71" s="23"/>
      <c r="C71" s="23"/>
      <c r="D71" s="23"/>
      <c r="E71" s="23"/>
      <c r="F71" s="23"/>
      <c r="G71" s="23"/>
      <c r="H71" s="23"/>
    </row>
    <row r="72" ht="12.75">
      <c r="A72" s="83" t="s">
        <v>9</v>
      </c>
    </row>
    <row r="74" ht="12.75">
      <c r="A74" s="62" t="s">
        <v>275</v>
      </c>
    </row>
    <row r="75" ht="12.75">
      <c r="A75" t="s">
        <v>0</v>
      </c>
    </row>
    <row r="76" spans="2:7" ht="12.75">
      <c r="B76" s="38" t="s">
        <v>10</v>
      </c>
      <c r="C76" s="38" t="s">
        <v>11</v>
      </c>
      <c r="D76" s="38" t="s">
        <v>12</v>
      </c>
      <c r="E76" s="38" t="s">
        <v>13</v>
      </c>
      <c r="F76" s="38" t="s">
        <v>14</v>
      </c>
      <c r="G76" s="82" t="s">
        <v>1</v>
      </c>
    </row>
    <row r="77" spans="1:7" ht="12.75">
      <c r="A77" s="80" t="s">
        <v>50</v>
      </c>
      <c r="B77">
        <v>2</v>
      </c>
      <c r="C77">
        <v>5</v>
      </c>
      <c r="D77">
        <v>3</v>
      </c>
      <c r="E77">
        <v>5</v>
      </c>
      <c r="F77">
        <v>3</v>
      </c>
      <c r="G77" s="21">
        <f>SUM(B77:F77)</f>
        <v>18</v>
      </c>
    </row>
    <row r="78" spans="1:7" ht="12.75">
      <c r="A78" s="80" t="s">
        <v>51</v>
      </c>
      <c r="B78">
        <v>2</v>
      </c>
      <c r="C78">
        <v>9</v>
      </c>
      <c r="D78">
        <v>4</v>
      </c>
      <c r="E78">
        <v>1</v>
      </c>
      <c r="G78" s="21">
        <f aca="true" t="shared" si="3" ref="G78:G94">SUM(B78:F78)</f>
        <v>16</v>
      </c>
    </row>
    <row r="79" spans="1:7" ht="12.75">
      <c r="A79" s="80" t="s">
        <v>52</v>
      </c>
      <c r="C79">
        <v>2</v>
      </c>
      <c r="D79">
        <v>2</v>
      </c>
      <c r="G79" s="21">
        <f t="shared" si="3"/>
        <v>4</v>
      </c>
    </row>
    <row r="80" spans="1:7" ht="12.75">
      <c r="A80" s="80" t="s">
        <v>53</v>
      </c>
      <c r="B80">
        <v>5</v>
      </c>
      <c r="C80">
        <v>9</v>
      </c>
      <c r="D80">
        <v>1</v>
      </c>
      <c r="E80">
        <v>8</v>
      </c>
      <c r="F80">
        <v>1</v>
      </c>
      <c r="G80" s="21">
        <f t="shared" si="3"/>
        <v>24</v>
      </c>
    </row>
    <row r="81" spans="1:7" ht="12.75">
      <c r="A81" s="80" t="s">
        <v>54</v>
      </c>
      <c r="B81">
        <v>2</v>
      </c>
      <c r="C81">
        <v>9</v>
      </c>
      <c r="D81">
        <v>7</v>
      </c>
      <c r="E81">
        <v>6</v>
      </c>
      <c r="G81" s="21">
        <f t="shared" si="3"/>
        <v>24</v>
      </c>
    </row>
    <row r="82" spans="1:7" ht="12.75">
      <c r="A82" s="80" t="s">
        <v>55</v>
      </c>
      <c r="B82">
        <v>0</v>
      </c>
      <c r="C82">
        <v>7</v>
      </c>
      <c r="D82">
        <v>3</v>
      </c>
      <c r="E82">
        <v>2</v>
      </c>
      <c r="F82">
        <v>1</v>
      </c>
      <c r="G82" s="21">
        <f t="shared" si="3"/>
        <v>13</v>
      </c>
    </row>
    <row r="83" spans="1:7" ht="12.75">
      <c r="A83" s="80" t="s">
        <v>56</v>
      </c>
      <c r="B83">
        <v>3</v>
      </c>
      <c r="C83">
        <v>2</v>
      </c>
      <c r="D83">
        <v>5</v>
      </c>
      <c r="E83">
        <v>3</v>
      </c>
      <c r="G83" s="21">
        <f t="shared" si="3"/>
        <v>13</v>
      </c>
    </row>
    <row r="84" spans="1:7" ht="12.75">
      <c r="A84" s="80" t="s">
        <v>57</v>
      </c>
      <c r="C84">
        <v>7</v>
      </c>
      <c r="D84">
        <v>3</v>
      </c>
      <c r="E84">
        <v>2</v>
      </c>
      <c r="G84" s="21">
        <f t="shared" si="3"/>
        <v>12</v>
      </c>
    </row>
    <row r="85" spans="1:7" ht="12.75">
      <c r="A85" s="80" t="s">
        <v>58</v>
      </c>
      <c r="B85">
        <v>2</v>
      </c>
      <c r="C85">
        <v>5</v>
      </c>
      <c r="D85">
        <v>3</v>
      </c>
      <c r="E85">
        <v>3</v>
      </c>
      <c r="G85" s="21">
        <f t="shared" si="3"/>
        <v>13</v>
      </c>
    </row>
    <row r="86" spans="1:7" ht="12.75">
      <c r="A86" s="80" t="s">
        <v>59</v>
      </c>
      <c r="B86">
        <v>2</v>
      </c>
      <c r="C86">
        <v>9</v>
      </c>
      <c r="D86">
        <v>2</v>
      </c>
      <c r="E86">
        <v>8</v>
      </c>
      <c r="F86">
        <v>1</v>
      </c>
      <c r="G86" s="21">
        <f t="shared" si="3"/>
        <v>22</v>
      </c>
    </row>
    <row r="87" spans="1:7" ht="12.75">
      <c r="A87" s="80" t="s">
        <v>60</v>
      </c>
      <c r="B87">
        <v>1</v>
      </c>
      <c r="C87">
        <v>8</v>
      </c>
      <c r="D87">
        <v>2</v>
      </c>
      <c r="E87">
        <v>1</v>
      </c>
      <c r="F87">
        <v>1</v>
      </c>
      <c r="G87" s="21">
        <f t="shared" si="3"/>
        <v>13</v>
      </c>
    </row>
    <row r="88" spans="1:7" ht="12.75">
      <c r="A88" s="80" t="s">
        <v>61</v>
      </c>
      <c r="B88">
        <v>2</v>
      </c>
      <c r="C88">
        <v>3</v>
      </c>
      <c r="D88">
        <v>3</v>
      </c>
      <c r="E88">
        <v>4</v>
      </c>
      <c r="G88" s="21">
        <f t="shared" si="3"/>
        <v>12</v>
      </c>
    </row>
    <row r="89" spans="1:7" ht="12.75">
      <c r="A89" s="80" t="s">
        <v>62</v>
      </c>
      <c r="B89">
        <v>2</v>
      </c>
      <c r="C89">
        <v>7</v>
      </c>
      <c r="D89">
        <v>2</v>
      </c>
      <c r="E89">
        <v>8</v>
      </c>
      <c r="F89">
        <v>2</v>
      </c>
      <c r="G89" s="21">
        <f t="shared" si="3"/>
        <v>21</v>
      </c>
    </row>
    <row r="90" spans="1:7" ht="12.75">
      <c r="A90" s="80" t="s">
        <v>63</v>
      </c>
      <c r="B90">
        <v>3</v>
      </c>
      <c r="C90">
        <v>13</v>
      </c>
      <c r="D90">
        <v>2</v>
      </c>
      <c r="E90">
        <v>9</v>
      </c>
      <c r="F90">
        <v>7</v>
      </c>
      <c r="G90" s="21">
        <f t="shared" si="3"/>
        <v>34</v>
      </c>
    </row>
    <row r="91" spans="1:7" ht="12.75">
      <c r="A91" s="80" t="s">
        <v>64</v>
      </c>
      <c r="C91">
        <v>9</v>
      </c>
      <c r="E91">
        <v>4</v>
      </c>
      <c r="G91" s="21">
        <f t="shared" si="3"/>
        <v>13</v>
      </c>
    </row>
    <row r="92" spans="1:7" ht="12.75">
      <c r="A92" s="80" t="s">
        <v>65</v>
      </c>
      <c r="B92">
        <v>1</v>
      </c>
      <c r="C92">
        <v>7</v>
      </c>
      <c r="E92">
        <v>2</v>
      </c>
      <c r="G92" s="21">
        <f t="shared" si="3"/>
        <v>10</v>
      </c>
    </row>
    <row r="93" spans="1:7" ht="12.75">
      <c r="A93" s="80" t="s">
        <v>66</v>
      </c>
      <c r="E93">
        <v>1</v>
      </c>
      <c r="G93" s="21">
        <f t="shared" si="3"/>
        <v>1</v>
      </c>
    </row>
    <row r="94" spans="1:7" ht="12.75">
      <c r="A94" s="60" t="s">
        <v>1</v>
      </c>
      <c r="B94" s="21">
        <f>SUM(B77:B93)</f>
        <v>27</v>
      </c>
      <c r="C94" s="21">
        <f>SUM(C77:C93)</f>
        <v>111</v>
      </c>
      <c r="D94" s="21">
        <f>SUM(D77:D93)</f>
        <v>42</v>
      </c>
      <c r="E94" s="21">
        <f>SUM(E77:E93)</f>
        <v>67</v>
      </c>
      <c r="F94" s="21">
        <f>SUM(F77:F93)</f>
        <v>16</v>
      </c>
      <c r="G94" s="21">
        <f t="shared" si="3"/>
        <v>263</v>
      </c>
    </row>
    <row r="95" spans="1:8" ht="12.75">
      <c r="A95" s="60" t="s">
        <v>2</v>
      </c>
      <c r="B95" s="23">
        <f>B94/G94</f>
        <v>0.10266159695817491</v>
      </c>
      <c r="C95" s="23">
        <f>C94/G94</f>
        <v>0.4220532319391635</v>
      </c>
      <c r="D95" s="23">
        <f>D94/G94</f>
        <v>0.1596958174904943</v>
      </c>
      <c r="E95" s="23">
        <f>E94/G94</f>
        <v>0.25475285171102663</v>
      </c>
      <c r="F95" s="23">
        <f>F94/G94</f>
        <v>0.060836501901140684</v>
      </c>
      <c r="G95" s="9"/>
      <c r="H95" s="9"/>
    </row>
    <row r="97" ht="12.75">
      <c r="A97" s="62" t="s">
        <v>276</v>
      </c>
    </row>
    <row r="98" spans="1:4" ht="12.75">
      <c r="A98" t="s">
        <v>0</v>
      </c>
      <c r="B98" s="167" t="s">
        <v>281</v>
      </c>
      <c r="C98" s="168"/>
      <c r="D98" s="151"/>
    </row>
    <row r="99" spans="2:4" ht="12.75">
      <c r="B99" s="39" t="s">
        <v>15</v>
      </c>
      <c r="C99" s="39" t="s">
        <v>16</v>
      </c>
      <c r="D99" s="82" t="s">
        <v>1</v>
      </c>
    </row>
    <row r="100" spans="1:4" ht="12.75">
      <c r="A100" s="80" t="s">
        <v>50</v>
      </c>
      <c r="B100">
        <v>12</v>
      </c>
      <c r="C100">
        <v>6</v>
      </c>
      <c r="D100">
        <f>SUM(B100:C100)</f>
        <v>18</v>
      </c>
    </row>
    <row r="101" spans="1:4" ht="12.75">
      <c r="A101" s="80" t="s">
        <v>51</v>
      </c>
      <c r="B101">
        <v>7</v>
      </c>
      <c r="C101">
        <v>9</v>
      </c>
      <c r="D101">
        <f aca="true" t="shared" si="4" ref="D101:D116">SUM(B101:C101)</f>
        <v>16</v>
      </c>
    </row>
    <row r="102" spans="1:4" ht="12.75">
      <c r="A102" s="80" t="s">
        <v>52</v>
      </c>
      <c r="B102">
        <v>3</v>
      </c>
      <c r="C102">
        <v>1</v>
      </c>
      <c r="D102">
        <f t="shared" si="4"/>
        <v>4</v>
      </c>
    </row>
    <row r="103" spans="1:4" ht="12.75">
      <c r="A103" s="80" t="s">
        <v>53</v>
      </c>
      <c r="B103">
        <v>9</v>
      </c>
      <c r="C103">
        <v>15</v>
      </c>
      <c r="D103">
        <f t="shared" si="4"/>
        <v>24</v>
      </c>
    </row>
    <row r="104" spans="1:4" ht="12.75">
      <c r="A104" s="80" t="s">
        <v>54</v>
      </c>
      <c r="B104">
        <v>10</v>
      </c>
      <c r="C104">
        <v>14</v>
      </c>
      <c r="D104">
        <f t="shared" si="4"/>
        <v>24</v>
      </c>
    </row>
    <row r="105" spans="1:4" ht="12.75">
      <c r="A105" s="80" t="s">
        <v>55</v>
      </c>
      <c r="B105">
        <v>4</v>
      </c>
      <c r="C105">
        <v>9</v>
      </c>
      <c r="D105">
        <f t="shared" si="4"/>
        <v>13</v>
      </c>
    </row>
    <row r="106" spans="1:4" ht="12.75">
      <c r="A106" s="80" t="s">
        <v>56</v>
      </c>
      <c r="B106">
        <v>9</v>
      </c>
      <c r="C106">
        <v>4</v>
      </c>
      <c r="D106">
        <f t="shared" si="4"/>
        <v>13</v>
      </c>
    </row>
    <row r="107" spans="1:4" ht="12.75">
      <c r="A107" s="80" t="s">
        <v>57</v>
      </c>
      <c r="B107">
        <v>7</v>
      </c>
      <c r="C107">
        <v>5</v>
      </c>
      <c r="D107">
        <f t="shared" si="4"/>
        <v>12</v>
      </c>
    </row>
    <row r="108" spans="1:4" ht="12.75">
      <c r="A108" s="80" t="s">
        <v>58</v>
      </c>
      <c r="B108">
        <v>10</v>
      </c>
      <c r="C108">
        <v>3</v>
      </c>
      <c r="D108">
        <f t="shared" si="4"/>
        <v>13</v>
      </c>
    </row>
    <row r="109" spans="1:4" ht="12.75">
      <c r="A109" s="80" t="s">
        <v>59</v>
      </c>
      <c r="B109">
        <v>8</v>
      </c>
      <c r="C109">
        <v>14</v>
      </c>
      <c r="D109">
        <f t="shared" si="4"/>
        <v>22</v>
      </c>
    </row>
    <row r="110" spans="1:4" ht="12.75">
      <c r="A110" s="80" t="s">
        <v>60</v>
      </c>
      <c r="B110">
        <v>5</v>
      </c>
      <c r="C110">
        <v>8</v>
      </c>
      <c r="D110">
        <f t="shared" si="4"/>
        <v>13</v>
      </c>
    </row>
    <row r="111" spans="1:4" ht="12.75">
      <c r="A111" s="80" t="s">
        <v>61</v>
      </c>
      <c r="B111">
        <v>8</v>
      </c>
      <c r="C111">
        <v>5</v>
      </c>
      <c r="D111">
        <f t="shared" si="4"/>
        <v>13</v>
      </c>
    </row>
    <row r="112" spans="1:4" ht="12.75">
      <c r="A112" s="80" t="s">
        <v>62</v>
      </c>
      <c r="B112">
        <v>12</v>
      </c>
      <c r="C112">
        <v>9</v>
      </c>
      <c r="D112">
        <f t="shared" si="4"/>
        <v>21</v>
      </c>
    </row>
    <row r="113" spans="1:4" ht="12.75">
      <c r="A113" s="80" t="s">
        <v>63</v>
      </c>
      <c r="B113">
        <v>15</v>
      </c>
      <c r="C113">
        <v>19</v>
      </c>
      <c r="D113">
        <f t="shared" si="4"/>
        <v>34</v>
      </c>
    </row>
    <row r="114" spans="1:4" ht="12.75">
      <c r="A114" s="80" t="s">
        <v>64</v>
      </c>
      <c r="B114">
        <v>3</v>
      </c>
      <c r="C114">
        <v>10</v>
      </c>
      <c r="D114">
        <f t="shared" si="4"/>
        <v>13</v>
      </c>
    </row>
    <row r="115" spans="1:4" ht="12.75">
      <c r="A115" s="80" t="s">
        <v>65</v>
      </c>
      <c r="B115">
        <v>3</v>
      </c>
      <c r="C115">
        <v>6</v>
      </c>
      <c r="D115">
        <f t="shared" si="4"/>
        <v>9</v>
      </c>
    </row>
    <row r="116" spans="1:4" ht="12.75">
      <c r="A116" s="80" t="s">
        <v>66</v>
      </c>
      <c r="B116">
        <v>1</v>
      </c>
      <c r="D116">
        <f t="shared" si="4"/>
        <v>1</v>
      </c>
    </row>
    <row r="117" spans="1:4" ht="12.75">
      <c r="A117" s="60" t="s">
        <v>1</v>
      </c>
      <c r="B117" s="21">
        <f>SUM(B100:B116)</f>
        <v>126</v>
      </c>
      <c r="C117" s="21">
        <f>SUM(C100:C116)</f>
        <v>137</v>
      </c>
      <c r="D117" s="21">
        <f>SUM(D100:D116)</f>
        <v>263</v>
      </c>
    </row>
    <row r="118" spans="1:3" ht="12.75">
      <c r="A118" s="60" t="s">
        <v>2</v>
      </c>
      <c r="B118" s="23">
        <f>B117/D117</f>
        <v>0.4790874524714829</v>
      </c>
      <c r="C118" s="23">
        <f>C117/D117</f>
        <v>0.5209125475285171</v>
      </c>
    </row>
    <row r="120" ht="12.75">
      <c r="A120" s="62" t="s">
        <v>277</v>
      </c>
    </row>
    <row r="121" ht="12.75">
      <c r="A121" t="s">
        <v>0</v>
      </c>
    </row>
    <row r="122" spans="2:6" ht="15">
      <c r="B122" s="39" t="s">
        <v>284</v>
      </c>
      <c r="C122" s="39" t="s">
        <v>285</v>
      </c>
      <c r="D122" s="38" t="s">
        <v>283</v>
      </c>
      <c r="E122" s="38" t="s">
        <v>282</v>
      </c>
      <c r="F122" s="82" t="s">
        <v>1</v>
      </c>
    </row>
    <row r="123" spans="1:6" ht="12.75">
      <c r="A123" s="80" t="s">
        <v>50</v>
      </c>
      <c r="B123">
        <v>4</v>
      </c>
      <c r="C123">
        <v>14</v>
      </c>
      <c r="D123">
        <v>0</v>
      </c>
      <c r="E123">
        <v>0</v>
      </c>
      <c r="F123">
        <f>SUM(B123:E123)</f>
        <v>18</v>
      </c>
    </row>
    <row r="124" spans="1:6" ht="12.75">
      <c r="A124" s="80" t="s">
        <v>51</v>
      </c>
      <c r="B124">
        <v>0</v>
      </c>
      <c r="C124">
        <v>13</v>
      </c>
      <c r="D124">
        <v>2</v>
      </c>
      <c r="E124">
        <v>0</v>
      </c>
      <c r="F124">
        <f aca="true" t="shared" si="5" ref="F124:F139">SUM(B124:E124)</f>
        <v>15</v>
      </c>
    </row>
    <row r="125" spans="1:6" ht="12.75">
      <c r="A125" s="80" t="s">
        <v>52</v>
      </c>
      <c r="B125">
        <v>0</v>
      </c>
      <c r="C125">
        <v>2</v>
      </c>
      <c r="D125">
        <v>2</v>
      </c>
      <c r="E125">
        <v>0</v>
      </c>
      <c r="F125">
        <f t="shared" si="5"/>
        <v>4</v>
      </c>
    </row>
    <row r="126" spans="1:6" ht="12.75">
      <c r="A126" s="80" t="s">
        <v>53</v>
      </c>
      <c r="B126">
        <v>2</v>
      </c>
      <c r="C126">
        <v>16</v>
      </c>
      <c r="D126">
        <v>3</v>
      </c>
      <c r="E126">
        <v>0</v>
      </c>
      <c r="F126">
        <f t="shared" si="5"/>
        <v>21</v>
      </c>
    </row>
    <row r="127" spans="1:6" ht="12.75">
      <c r="A127" s="80" t="s">
        <v>54</v>
      </c>
      <c r="B127">
        <v>3</v>
      </c>
      <c r="C127">
        <v>16</v>
      </c>
      <c r="D127">
        <v>4</v>
      </c>
      <c r="E127">
        <v>0</v>
      </c>
      <c r="F127">
        <f t="shared" si="5"/>
        <v>23</v>
      </c>
    </row>
    <row r="128" spans="1:6" ht="12.75">
      <c r="A128" s="80" t="s">
        <v>55</v>
      </c>
      <c r="B128">
        <v>0</v>
      </c>
      <c r="C128">
        <v>6</v>
      </c>
      <c r="D128">
        <v>4</v>
      </c>
      <c r="E128">
        <v>1</v>
      </c>
      <c r="F128">
        <f t="shared" si="5"/>
        <v>11</v>
      </c>
    </row>
    <row r="129" spans="1:6" ht="12.75">
      <c r="A129" s="80" t="s">
        <v>56</v>
      </c>
      <c r="B129">
        <v>2</v>
      </c>
      <c r="C129">
        <v>10</v>
      </c>
      <c r="D129">
        <v>1</v>
      </c>
      <c r="E129">
        <v>0</v>
      </c>
      <c r="F129">
        <f t="shared" si="5"/>
        <v>13</v>
      </c>
    </row>
    <row r="130" spans="1:6" ht="12.75">
      <c r="A130" s="80" t="s">
        <v>57</v>
      </c>
      <c r="B130">
        <v>1</v>
      </c>
      <c r="C130">
        <v>8</v>
      </c>
      <c r="D130">
        <v>0</v>
      </c>
      <c r="E130">
        <v>0</v>
      </c>
      <c r="F130">
        <f t="shared" si="5"/>
        <v>9</v>
      </c>
    </row>
    <row r="131" spans="1:6" ht="12.75">
      <c r="A131" s="80" t="s">
        <v>58</v>
      </c>
      <c r="B131">
        <v>0</v>
      </c>
      <c r="C131">
        <v>11</v>
      </c>
      <c r="D131">
        <v>1</v>
      </c>
      <c r="E131">
        <v>1</v>
      </c>
      <c r="F131">
        <f t="shared" si="5"/>
        <v>13</v>
      </c>
    </row>
    <row r="132" spans="1:6" ht="12.75">
      <c r="A132" s="80" t="s">
        <v>59</v>
      </c>
      <c r="B132">
        <v>4</v>
      </c>
      <c r="C132">
        <v>7</v>
      </c>
      <c r="D132">
        <v>2</v>
      </c>
      <c r="E132">
        <v>1</v>
      </c>
      <c r="F132">
        <f t="shared" si="5"/>
        <v>14</v>
      </c>
    </row>
    <row r="133" spans="1:6" ht="12.75">
      <c r="A133" s="80" t="s">
        <v>60</v>
      </c>
      <c r="B133">
        <v>0</v>
      </c>
      <c r="C133">
        <v>13</v>
      </c>
      <c r="D133">
        <v>0</v>
      </c>
      <c r="E133">
        <v>0</v>
      </c>
      <c r="F133">
        <f t="shared" si="5"/>
        <v>13</v>
      </c>
    </row>
    <row r="134" spans="1:6" ht="12.75">
      <c r="A134" s="80" t="s">
        <v>61</v>
      </c>
      <c r="B134">
        <v>1</v>
      </c>
      <c r="C134">
        <v>8</v>
      </c>
      <c r="D134">
        <v>1</v>
      </c>
      <c r="E134">
        <v>0</v>
      </c>
      <c r="F134">
        <f t="shared" si="5"/>
        <v>10</v>
      </c>
    </row>
    <row r="135" spans="1:6" ht="12.75">
      <c r="A135" s="80" t="s">
        <v>62</v>
      </c>
      <c r="B135">
        <v>6</v>
      </c>
      <c r="C135">
        <v>12</v>
      </c>
      <c r="D135">
        <v>3</v>
      </c>
      <c r="E135">
        <v>0</v>
      </c>
      <c r="F135">
        <f t="shared" si="5"/>
        <v>21</v>
      </c>
    </row>
    <row r="136" spans="1:6" ht="12.75">
      <c r="A136" s="80" t="s">
        <v>63</v>
      </c>
      <c r="B136">
        <v>6</v>
      </c>
      <c r="C136">
        <v>24</v>
      </c>
      <c r="D136">
        <v>1</v>
      </c>
      <c r="E136">
        <v>1</v>
      </c>
      <c r="F136">
        <f t="shared" si="5"/>
        <v>32</v>
      </c>
    </row>
    <row r="137" spans="1:6" ht="12.75">
      <c r="A137" s="80" t="s">
        <v>64</v>
      </c>
      <c r="B137">
        <v>2</v>
      </c>
      <c r="C137">
        <v>8</v>
      </c>
      <c r="D137">
        <v>3</v>
      </c>
      <c r="E137">
        <v>0</v>
      </c>
      <c r="F137">
        <f t="shared" si="5"/>
        <v>13</v>
      </c>
    </row>
    <row r="138" spans="1:6" ht="12.75">
      <c r="A138" s="80" t="s">
        <v>65</v>
      </c>
      <c r="B138">
        <v>1</v>
      </c>
      <c r="C138">
        <v>9</v>
      </c>
      <c r="D138">
        <v>0</v>
      </c>
      <c r="E138">
        <v>0</v>
      </c>
      <c r="F138">
        <f t="shared" si="5"/>
        <v>10</v>
      </c>
    </row>
    <row r="139" spans="1:6" ht="12.75">
      <c r="A139" s="80" t="s">
        <v>66</v>
      </c>
      <c r="B139">
        <v>0</v>
      </c>
      <c r="C139">
        <v>1</v>
      </c>
      <c r="D139">
        <v>0</v>
      </c>
      <c r="E139">
        <v>0</v>
      </c>
      <c r="F139">
        <f t="shared" si="5"/>
        <v>1</v>
      </c>
    </row>
    <row r="140" spans="1:6" ht="12.75">
      <c r="A140" s="60" t="s">
        <v>1</v>
      </c>
      <c r="B140" s="21">
        <f>SUM(B123:B139)</f>
        <v>32</v>
      </c>
      <c r="C140" s="21">
        <f>SUM(C123:C139)</f>
        <v>178</v>
      </c>
      <c r="D140" s="21">
        <f>SUM(D123:D139)</f>
        <v>27</v>
      </c>
      <c r="E140" s="21">
        <f>SUM(E123:E139)</f>
        <v>4</v>
      </c>
      <c r="F140" s="21">
        <f>SUM(F123:F139)</f>
        <v>241</v>
      </c>
    </row>
    <row r="141" spans="1:5" ht="12.75">
      <c r="A141" s="60" t="s">
        <v>2</v>
      </c>
      <c r="B141" s="23">
        <f>B140/F140</f>
        <v>0.13278008298755187</v>
      </c>
      <c r="C141" s="23">
        <f>C140/F140</f>
        <v>0.7385892116182573</v>
      </c>
      <c r="D141" s="23">
        <f>D140/F140</f>
        <v>0.11203319502074689</v>
      </c>
      <c r="E141" s="23">
        <f>E140/F140</f>
        <v>0.016597510373443983</v>
      </c>
    </row>
    <row r="142" spans="1:5" ht="13.5">
      <c r="A142" s="85" t="s">
        <v>286</v>
      </c>
      <c r="B142" s="23"/>
      <c r="C142" s="23"/>
      <c r="D142" s="23"/>
      <c r="E142" s="23"/>
    </row>
    <row r="143" spans="1:5" ht="13.5">
      <c r="A143" s="85" t="s">
        <v>287</v>
      </c>
      <c r="B143" s="23"/>
      <c r="C143" s="23"/>
      <c r="D143" s="23"/>
      <c r="E143" s="23"/>
    </row>
    <row r="144" spans="1:5" ht="13.5">
      <c r="A144" s="85"/>
      <c r="B144" s="23"/>
      <c r="C144" s="23"/>
      <c r="D144" s="23"/>
      <c r="E144" s="23"/>
    </row>
    <row r="145" spans="1:5" ht="12.75">
      <c r="A145" s="60"/>
      <c r="B145" s="23"/>
      <c r="C145" s="23"/>
      <c r="D145" s="23"/>
      <c r="E145" s="23"/>
    </row>
    <row r="146" spans="1:5" ht="12.75">
      <c r="A146" s="60"/>
      <c r="B146" s="23"/>
      <c r="C146" s="23"/>
      <c r="D146" s="23"/>
      <c r="E146" s="23"/>
    </row>
    <row r="147" spans="1:5" ht="12.75">
      <c r="A147" s="60"/>
      <c r="B147" s="23"/>
      <c r="C147" s="23"/>
      <c r="D147" s="23"/>
      <c r="E147" s="23"/>
    </row>
    <row r="148" spans="1:8" ht="12.75">
      <c r="A148" s="73"/>
      <c r="B148" s="73"/>
      <c r="C148" s="73"/>
      <c r="D148" s="73"/>
      <c r="E148" s="73"/>
      <c r="F148" s="73"/>
      <c r="G148" s="73"/>
      <c r="H148" s="74"/>
    </row>
  </sheetData>
  <mergeCells count="1">
    <mergeCell ref="B98:D98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&amp;LNote: percentages may not equal 100% because of rounding&amp;C&amp;"Arial Black,Regular"2002 Survey/WS2 Demographics&amp;R&amp;P of &amp;N</oddFooter>
  </headerFooter>
  <rowBreaks count="2" manualBreakCount="2">
    <brk id="48" max="8" man="1"/>
    <brk id="9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1"/>
  <sheetViews>
    <sheetView zoomScale="150" zoomScaleNormal="150" workbookViewId="0" topLeftCell="A345">
      <selection activeCell="A358" sqref="A358"/>
    </sheetView>
  </sheetViews>
  <sheetFormatPr defaultColWidth="9.140625" defaultRowHeight="12.75"/>
  <cols>
    <col min="1" max="1" width="27.140625" style="0" customWidth="1"/>
    <col min="2" max="2" width="14.421875" style="0" customWidth="1"/>
    <col min="3" max="3" width="12.140625" style="11" customWidth="1"/>
    <col min="4" max="4" width="13.28125" style="0" customWidth="1"/>
    <col min="5" max="5" width="11.00390625" style="0" customWidth="1"/>
    <col min="6" max="6" width="12.00390625" style="0" customWidth="1"/>
  </cols>
  <sheetData>
    <row r="1" ht="12.75">
      <c r="A1" s="10" t="s">
        <v>288</v>
      </c>
    </row>
    <row r="2" ht="12.75">
      <c r="A2" s="86" t="s">
        <v>17</v>
      </c>
    </row>
    <row r="4" spans="1:3" ht="12.75">
      <c r="A4" s="60" t="s">
        <v>289</v>
      </c>
      <c r="B4" s="80"/>
      <c r="C4" s="87"/>
    </row>
    <row r="5" spans="1:3" ht="12.75">
      <c r="A5" s="60"/>
      <c r="B5" s="80"/>
      <c r="C5" s="87"/>
    </row>
    <row r="6" spans="1:4" ht="12.75">
      <c r="A6" s="172" t="s">
        <v>158</v>
      </c>
      <c r="B6" s="173"/>
      <c r="C6" s="173"/>
      <c r="D6" s="174"/>
    </row>
    <row r="7" spans="2:6" ht="12.75">
      <c r="B7" s="38" t="s">
        <v>15</v>
      </c>
      <c r="C7" s="39" t="s">
        <v>16</v>
      </c>
      <c r="D7" s="82" t="s">
        <v>1</v>
      </c>
      <c r="E7" s="21"/>
      <c r="F7" s="21"/>
    </row>
    <row r="8" spans="1:4" ht="12.75">
      <c r="A8" s="88" t="s">
        <v>50</v>
      </c>
      <c r="B8">
        <v>7</v>
      </c>
      <c r="C8" s="11">
        <v>4</v>
      </c>
      <c r="D8">
        <f>SUM(B8:C8)</f>
        <v>11</v>
      </c>
    </row>
    <row r="9" spans="1:4" ht="12.75">
      <c r="A9" s="88" t="s">
        <v>51</v>
      </c>
      <c r="B9">
        <v>3</v>
      </c>
      <c r="C9" s="11">
        <v>6</v>
      </c>
      <c r="D9">
        <f aca="true" t="shared" si="0" ref="D9:D23">SUM(B9:C9)</f>
        <v>9</v>
      </c>
    </row>
    <row r="10" spans="1:4" ht="12.75">
      <c r="A10" s="88" t="s">
        <v>52</v>
      </c>
      <c r="B10">
        <v>0</v>
      </c>
      <c r="C10" s="11">
        <v>1</v>
      </c>
      <c r="D10">
        <f t="shared" si="0"/>
        <v>1</v>
      </c>
    </row>
    <row r="11" spans="1:4" ht="12.75">
      <c r="A11" s="88" t="s">
        <v>53</v>
      </c>
      <c r="B11">
        <v>1</v>
      </c>
      <c r="C11" s="11">
        <v>12</v>
      </c>
      <c r="D11">
        <f t="shared" si="0"/>
        <v>13</v>
      </c>
    </row>
    <row r="12" spans="1:4" ht="12.75">
      <c r="A12" s="88" t="s">
        <v>54</v>
      </c>
      <c r="B12">
        <v>2</v>
      </c>
      <c r="C12" s="11">
        <v>6</v>
      </c>
      <c r="D12">
        <f t="shared" si="0"/>
        <v>8</v>
      </c>
    </row>
    <row r="13" spans="1:4" ht="12.75">
      <c r="A13" s="88" t="s">
        <v>55</v>
      </c>
      <c r="B13">
        <v>5</v>
      </c>
      <c r="C13" s="11">
        <v>4</v>
      </c>
      <c r="D13">
        <f t="shared" si="0"/>
        <v>9</v>
      </c>
    </row>
    <row r="14" spans="1:4" ht="12.75">
      <c r="A14" s="88" t="s">
        <v>56</v>
      </c>
      <c r="B14">
        <v>3</v>
      </c>
      <c r="C14" s="11">
        <v>4</v>
      </c>
      <c r="D14">
        <f t="shared" si="0"/>
        <v>7</v>
      </c>
    </row>
    <row r="15" spans="1:4" ht="12.75">
      <c r="A15" s="88" t="s">
        <v>57</v>
      </c>
      <c r="B15">
        <v>2</v>
      </c>
      <c r="C15" s="11">
        <v>5</v>
      </c>
      <c r="D15">
        <f t="shared" si="0"/>
        <v>7</v>
      </c>
    </row>
    <row r="16" spans="1:4" ht="12.75">
      <c r="A16" s="88" t="s">
        <v>58</v>
      </c>
      <c r="B16">
        <v>3</v>
      </c>
      <c r="C16" s="11">
        <v>7</v>
      </c>
      <c r="D16">
        <f t="shared" si="0"/>
        <v>10</v>
      </c>
    </row>
    <row r="17" spans="1:4" ht="12.75">
      <c r="A17" s="88" t="s">
        <v>59</v>
      </c>
      <c r="B17">
        <v>6</v>
      </c>
      <c r="C17" s="11">
        <v>6</v>
      </c>
      <c r="D17">
        <f t="shared" si="0"/>
        <v>12</v>
      </c>
    </row>
    <row r="18" spans="1:4" ht="12.75">
      <c r="A18" s="88" t="s">
        <v>60</v>
      </c>
      <c r="B18">
        <v>0</v>
      </c>
      <c r="C18" s="11">
        <v>9</v>
      </c>
      <c r="D18">
        <f t="shared" si="0"/>
        <v>9</v>
      </c>
    </row>
    <row r="19" spans="1:4" ht="12.75">
      <c r="A19" s="88" t="s">
        <v>61</v>
      </c>
      <c r="B19">
        <v>3</v>
      </c>
      <c r="C19" s="11">
        <v>4</v>
      </c>
      <c r="D19">
        <f t="shared" si="0"/>
        <v>7</v>
      </c>
    </row>
    <row r="20" spans="1:4" ht="12.75">
      <c r="A20" s="88" t="s">
        <v>62</v>
      </c>
      <c r="B20">
        <v>0</v>
      </c>
      <c r="C20" s="11">
        <v>9</v>
      </c>
      <c r="D20">
        <f t="shared" si="0"/>
        <v>9</v>
      </c>
    </row>
    <row r="21" spans="1:4" ht="12.75">
      <c r="A21" s="88" t="s">
        <v>63</v>
      </c>
      <c r="B21">
        <v>7</v>
      </c>
      <c r="C21" s="11">
        <v>14</v>
      </c>
      <c r="D21">
        <f t="shared" si="0"/>
        <v>21</v>
      </c>
    </row>
    <row r="22" spans="1:4" ht="12.75">
      <c r="A22" s="88" t="s">
        <v>64</v>
      </c>
      <c r="B22">
        <v>2</v>
      </c>
      <c r="C22" s="11">
        <v>4</v>
      </c>
      <c r="D22">
        <f t="shared" si="0"/>
        <v>6</v>
      </c>
    </row>
    <row r="23" spans="1:4" ht="12.75">
      <c r="A23" s="88" t="s">
        <v>65</v>
      </c>
      <c r="B23">
        <v>2</v>
      </c>
      <c r="C23" s="11">
        <v>5</v>
      </c>
      <c r="D23">
        <f t="shared" si="0"/>
        <v>7</v>
      </c>
    </row>
    <row r="24" spans="1:4" ht="12.75">
      <c r="A24" s="89" t="s">
        <v>1</v>
      </c>
      <c r="B24" s="21">
        <f>SUM(B8:B23)</f>
        <v>46</v>
      </c>
      <c r="C24" s="22">
        <f>SUM(C8:C23)</f>
        <v>100</v>
      </c>
      <c r="D24" s="21">
        <f>SUM(D8:D23)</f>
        <v>146</v>
      </c>
    </row>
    <row r="25" spans="1:4" ht="12.75">
      <c r="A25" s="89" t="s">
        <v>2</v>
      </c>
      <c r="B25" s="23">
        <f>B24/D24</f>
        <v>0.3150684931506849</v>
      </c>
      <c r="C25" s="24">
        <f>C24/D24</f>
        <v>0.684931506849315</v>
      </c>
      <c r="D25" s="23"/>
    </row>
    <row r="27" spans="1:4" ht="12.75">
      <c r="A27" s="66" t="s">
        <v>159</v>
      </c>
      <c r="B27" s="14"/>
      <c r="C27" s="13"/>
      <c r="D27" s="13"/>
    </row>
    <row r="28" spans="1:4" ht="12.75">
      <c r="A28" s="66"/>
      <c r="B28" s="14"/>
      <c r="C28" s="12"/>
      <c r="D28" s="13"/>
    </row>
    <row r="29" spans="2:6" ht="12.75">
      <c r="B29" s="172" t="s">
        <v>160</v>
      </c>
      <c r="C29" s="175"/>
      <c r="D29" s="176"/>
      <c r="E29" s="21"/>
      <c r="F29" s="21"/>
    </row>
    <row r="30" spans="2:4" ht="12.75">
      <c r="B30" s="38" t="s">
        <v>15</v>
      </c>
      <c r="C30" s="39" t="s">
        <v>16</v>
      </c>
      <c r="D30" s="82" t="s">
        <v>1</v>
      </c>
    </row>
    <row r="31" spans="1:4" ht="12.75">
      <c r="A31" s="88" t="s">
        <v>50</v>
      </c>
      <c r="B31">
        <v>5</v>
      </c>
      <c r="C31" s="11">
        <v>6</v>
      </c>
      <c r="D31">
        <f>SUM(B31:C31)</f>
        <v>11</v>
      </c>
    </row>
    <row r="32" spans="1:4" ht="12.75">
      <c r="A32" s="88" t="s">
        <v>51</v>
      </c>
      <c r="B32">
        <v>2</v>
      </c>
      <c r="C32" s="11">
        <v>8</v>
      </c>
      <c r="D32">
        <f aca="true" t="shared" si="1" ref="D32:D46">SUM(B32:C32)</f>
        <v>10</v>
      </c>
    </row>
    <row r="33" spans="1:4" ht="12.75">
      <c r="A33" s="88" t="s">
        <v>52</v>
      </c>
      <c r="B33">
        <v>0</v>
      </c>
      <c r="C33" s="11">
        <v>2</v>
      </c>
      <c r="D33">
        <f t="shared" si="1"/>
        <v>2</v>
      </c>
    </row>
    <row r="34" spans="1:4" ht="12.75">
      <c r="A34" s="88" t="s">
        <v>53</v>
      </c>
      <c r="B34">
        <v>8</v>
      </c>
      <c r="C34" s="11">
        <v>5</v>
      </c>
      <c r="D34">
        <f t="shared" si="1"/>
        <v>13</v>
      </c>
    </row>
    <row r="35" spans="1:4" ht="12.75">
      <c r="A35" s="88" t="s">
        <v>54</v>
      </c>
      <c r="B35">
        <v>4</v>
      </c>
      <c r="C35" s="11">
        <v>4</v>
      </c>
      <c r="D35">
        <f t="shared" si="1"/>
        <v>8</v>
      </c>
    </row>
    <row r="36" spans="1:4" ht="12.75">
      <c r="A36" s="88" t="s">
        <v>55</v>
      </c>
      <c r="B36">
        <v>4</v>
      </c>
      <c r="C36" s="11">
        <v>5</v>
      </c>
      <c r="D36">
        <f t="shared" si="1"/>
        <v>9</v>
      </c>
    </row>
    <row r="37" spans="1:4" ht="12.75">
      <c r="A37" s="88" t="s">
        <v>56</v>
      </c>
      <c r="B37">
        <v>3</v>
      </c>
      <c r="C37" s="11">
        <v>4</v>
      </c>
      <c r="D37">
        <f t="shared" si="1"/>
        <v>7</v>
      </c>
    </row>
    <row r="38" spans="1:4" ht="12.75">
      <c r="A38" s="88" t="s">
        <v>57</v>
      </c>
      <c r="B38">
        <v>5</v>
      </c>
      <c r="C38" s="11">
        <v>2</v>
      </c>
      <c r="D38">
        <f t="shared" si="1"/>
        <v>7</v>
      </c>
    </row>
    <row r="39" spans="1:4" ht="12.75">
      <c r="A39" s="88" t="s">
        <v>58</v>
      </c>
      <c r="B39">
        <v>5</v>
      </c>
      <c r="C39" s="11">
        <v>5</v>
      </c>
      <c r="D39">
        <f t="shared" si="1"/>
        <v>10</v>
      </c>
    </row>
    <row r="40" spans="1:4" ht="12.75">
      <c r="A40" s="88" t="s">
        <v>59</v>
      </c>
      <c r="B40">
        <v>9</v>
      </c>
      <c r="C40" s="11">
        <v>3</v>
      </c>
      <c r="D40">
        <f t="shared" si="1"/>
        <v>12</v>
      </c>
    </row>
    <row r="41" spans="1:4" ht="12.75">
      <c r="A41" s="88" t="s">
        <v>60</v>
      </c>
      <c r="B41">
        <v>5</v>
      </c>
      <c r="C41" s="11">
        <v>4</v>
      </c>
      <c r="D41">
        <f t="shared" si="1"/>
        <v>9</v>
      </c>
    </row>
    <row r="42" spans="1:4" ht="12.75">
      <c r="A42" s="88" t="s">
        <v>61</v>
      </c>
      <c r="B42">
        <v>6</v>
      </c>
      <c r="C42" s="11">
        <v>0</v>
      </c>
      <c r="D42">
        <f t="shared" si="1"/>
        <v>6</v>
      </c>
    </row>
    <row r="43" spans="1:4" ht="12.75">
      <c r="A43" s="88" t="s">
        <v>62</v>
      </c>
      <c r="B43">
        <v>4</v>
      </c>
      <c r="C43" s="11">
        <v>5</v>
      </c>
      <c r="D43">
        <f t="shared" si="1"/>
        <v>9</v>
      </c>
    </row>
    <row r="44" spans="1:4" ht="12.75">
      <c r="A44" s="88" t="s">
        <v>63</v>
      </c>
      <c r="B44">
        <v>10</v>
      </c>
      <c r="C44" s="11">
        <v>11</v>
      </c>
      <c r="D44">
        <f t="shared" si="1"/>
        <v>21</v>
      </c>
    </row>
    <row r="45" spans="1:4" ht="12.75">
      <c r="A45" s="88" t="s">
        <v>64</v>
      </c>
      <c r="B45">
        <v>2</v>
      </c>
      <c r="C45" s="11">
        <v>4</v>
      </c>
      <c r="D45">
        <f t="shared" si="1"/>
        <v>6</v>
      </c>
    </row>
    <row r="46" spans="1:4" ht="12.75">
      <c r="A46" s="88" t="s">
        <v>65</v>
      </c>
      <c r="B46">
        <v>5</v>
      </c>
      <c r="C46" s="11">
        <v>2</v>
      </c>
      <c r="D46">
        <f t="shared" si="1"/>
        <v>7</v>
      </c>
    </row>
    <row r="47" ht="12.75">
      <c r="A47" s="88" t="s">
        <v>66</v>
      </c>
    </row>
    <row r="48" spans="1:4" ht="12.75">
      <c r="A48" s="89" t="s">
        <v>1</v>
      </c>
      <c r="B48" s="21">
        <f>SUM(B31:B46)</f>
        <v>77</v>
      </c>
      <c r="C48" s="22">
        <f>SUM(C31:C46)</f>
        <v>70</v>
      </c>
      <c r="D48" s="21">
        <f>SUM(D31:D46)</f>
        <v>147</v>
      </c>
    </row>
    <row r="49" spans="1:5" ht="12.75">
      <c r="A49" s="89" t="s">
        <v>2</v>
      </c>
      <c r="B49" s="23">
        <f>B48/D48</f>
        <v>0.5238095238095238</v>
      </c>
      <c r="C49" s="24">
        <f>C48/D48</f>
        <v>0.47619047619047616</v>
      </c>
      <c r="D49" s="23"/>
      <c r="E49" s="23"/>
    </row>
    <row r="51" spans="1:7" ht="12.75">
      <c r="A51" s="66" t="s">
        <v>161</v>
      </c>
      <c r="B51" s="67"/>
      <c r="C51" s="67"/>
      <c r="D51" s="43"/>
      <c r="E51" s="43"/>
      <c r="F51" s="43"/>
      <c r="G51" s="28"/>
    </row>
    <row r="52" spans="1:7" ht="12.75">
      <c r="A52" s="59"/>
      <c r="B52" s="67"/>
      <c r="C52" s="67"/>
      <c r="D52" s="43"/>
      <c r="E52" s="43"/>
      <c r="F52" s="43"/>
      <c r="G52" s="43"/>
    </row>
    <row r="53" spans="1:6" ht="12.75">
      <c r="A53" s="172" t="s">
        <v>162</v>
      </c>
      <c r="B53" s="175"/>
      <c r="C53" s="175"/>
      <c r="D53" s="176"/>
      <c r="E53" s="21"/>
      <c r="F53" s="21"/>
    </row>
    <row r="54" spans="2:4" ht="12.75">
      <c r="B54" s="38" t="s">
        <v>15</v>
      </c>
      <c r="C54" s="39" t="s">
        <v>16</v>
      </c>
      <c r="D54" s="82" t="s">
        <v>1</v>
      </c>
    </row>
    <row r="55" spans="1:4" ht="12.75">
      <c r="A55" s="88" t="s">
        <v>50</v>
      </c>
      <c r="B55">
        <v>5</v>
      </c>
      <c r="C55" s="11">
        <v>6</v>
      </c>
      <c r="D55">
        <f>SUM(B55:C55)</f>
        <v>11</v>
      </c>
    </row>
    <row r="56" spans="1:4" ht="12.75">
      <c r="A56" s="88" t="s">
        <v>51</v>
      </c>
      <c r="B56">
        <v>6</v>
      </c>
      <c r="C56" s="11">
        <v>4</v>
      </c>
      <c r="D56">
        <f aca="true" t="shared" si="2" ref="D56:D70">SUM(B56:C56)</f>
        <v>10</v>
      </c>
    </row>
    <row r="57" spans="1:4" ht="12.75">
      <c r="A57" s="88" t="s">
        <v>52</v>
      </c>
      <c r="B57">
        <v>1</v>
      </c>
      <c r="C57" s="11">
        <v>1</v>
      </c>
      <c r="D57">
        <f t="shared" si="2"/>
        <v>2</v>
      </c>
    </row>
    <row r="58" spans="1:4" ht="12.75">
      <c r="A58" s="88" t="s">
        <v>53</v>
      </c>
      <c r="B58">
        <v>5</v>
      </c>
      <c r="C58" s="11">
        <v>8</v>
      </c>
      <c r="D58">
        <f t="shared" si="2"/>
        <v>13</v>
      </c>
    </row>
    <row r="59" spans="1:4" ht="12.75">
      <c r="A59" s="88" t="s">
        <v>54</v>
      </c>
      <c r="B59">
        <v>2</v>
      </c>
      <c r="C59" s="11">
        <v>6</v>
      </c>
      <c r="D59">
        <f t="shared" si="2"/>
        <v>8</v>
      </c>
    </row>
    <row r="60" spans="1:4" ht="12.75">
      <c r="A60" s="88" t="s">
        <v>55</v>
      </c>
      <c r="B60">
        <v>3</v>
      </c>
      <c r="C60" s="11">
        <v>6</v>
      </c>
      <c r="D60">
        <f t="shared" si="2"/>
        <v>9</v>
      </c>
    </row>
    <row r="61" spans="1:4" ht="12.75">
      <c r="A61" s="88" t="s">
        <v>56</v>
      </c>
      <c r="B61">
        <v>4</v>
      </c>
      <c r="C61" s="11">
        <v>3</v>
      </c>
      <c r="D61">
        <f t="shared" si="2"/>
        <v>7</v>
      </c>
    </row>
    <row r="62" spans="1:4" ht="12.75">
      <c r="A62" s="88" t="s">
        <v>57</v>
      </c>
      <c r="B62">
        <v>4</v>
      </c>
      <c r="C62" s="11">
        <v>3</v>
      </c>
      <c r="D62">
        <f t="shared" si="2"/>
        <v>7</v>
      </c>
    </row>
    <row r="63" spans="1:4" ht="12.75">
      <c r="A63" s="88" t="s">
        <v>58</v>
      </c>
      <c r="B63">
        <v>3</v>
      </c>
      <c r="C63" s="11">
        <v>7</v>
      </c>
      <c r="D63">
        <f t="shared" si="2"/>
        <v>10</v>
      </c>
    </row>
    <row r="64" spans="1:4" ht="12.75">
      <c r="A64" s="88" t="s">
        <v>59</v>
      </c>
      <c r="B64">
        <v>4</v>
      </c>
      <c r="C64" s="11">
        <v>8</v>
      </c>
      <c r="D64">
        <f t="shared" si="2"/>
        <v>12</v>
      </c>
    </row>
    <row r="65" spans="1:4" ht="12.75">
      <c r="A65" s="88" t="s">
        <v>60</v>
      </c>
      <c r="B65">
        <v>6</v>
      </c>
      <c r="C65" s="11">
        <v>3</v>
      </c>
      <c r="D65">
        <f t="shared" si="2"/>
        <v>9</v>
      </c>
    </row>
    <row r="66" spans="1:4" ht="12.75">
      <c r="A66" s="88" t="s">
        <v>61</v>
      </c>
      <c r="B66">
        <v>1</v>
      </c>
      <c r="C66" s="11">
        <v>6</v>
      </c>
      <c r="D66">
        <f t="shared" si="2"/>
        <v>7</v>
      </c>
    </row>
    <row r="67" spans="1:4" ht="12.75">
      <c r="A67" s="88" t="s">
        <v>62</v>
      </c>
      <c r="B67">
        <v>3</v>
      </c>
      <c r="C67" s="11">
        <v>6</v>
      </c>
      <c r="D67">
        <f t="shared" si="2"/>
        <v>9</v>
      </c>
    </row>
    <row r="68" spans="1:4" ht="12.75">
      <c r="A68" s="88" t="s">
        <v>63</v>
      </c>
      <c r="B68">
        <v>9</v>
      </c>
      <c r="C68" s="11">
        <v>12</v>
      </c>
      <c r="D68">
        <f t="shared" si="2"/>
        <v>21</v>
      </c>
    </row>
    <row r="69" spans="1:4" ht="12.75">
      <c r="A69" s="88" t="s">
        <v>64</v>
      </c>
      <c r="B69">
        <v>5</v>
      </c>
      <c r="C69" s="11">
        <v>1</v>
      </c>
      <c r="D69">
        <f t="shared" si="2"/>
        <v>6</v>
      </c>
    </row>
    <row r="70" spans="1:4" ht="12.75">
      <c r="A70" s="88" t="s">
        <v>65</v>
      </c>
      <c r="B70">
        <v>5</v>
      </c>
      <c r="C70" s="11">
        <v>2</v>
      </c>
      <c r="D70">
        <f t="shared" si="2"/>
        <v>7</v>
      </c>
    </row>
    <row r="71" ht="12.75">
      <c r="A71" s="88" t="s">
        <v>66</v>
      </c>
    </row>
    <row r="72" spans="1:4" ht="12.75">
      <c r="A72" s="89" t="s">
        <v>1</v>
      </c>
      <c r="B72" s="21">
        <f>SUM(B55:B70)</f>
        <v>66</v>
      </c>
      <c r="C72" s="22">
        <f>SUM(C55:C70)</f>
        <v>82</v>
      </c>
      <c r="D72" s="21">
        <f>SUM(D55:D70)</f>
        <v>148</v>
      </c>
    </row>
    <row r="73" spans="1:5" ht="12.75">
      <c r="A73" s="89" t="s">
        <v>2</v>
      </c>
      <c r="B73" s="23">
        <f>B72/D72</f>
        <v>0.44594594594594594</v>
      </c>
      <c r="C73" s="24">
        <f>C72/D72</f>
        <v>0.5540540540540541</v>
      </c>
      <c r="D73" s="23"/>
      <c r="E73" s="23"/>
    </row>
    <row r="75" spans="1:3" ht="12.75">
      <c r="A75" s="62" t="s">
        <v>163</v>
      </c>
      <c r="B75" s="11"/>
      <c r="C75"/>
    </row>
    <row r="76" spans="1:3" ht="12.75">
      <c r="A76" s="62"/>
      <c r="B76" s="11"/>
      <c r="C76"/>
    </row>
    <row r="77" spans="1:5" ht="12.75">
      <c r="A77" s="172" t="s">
        <v>164</v>
      </c>
      <c r="B77" s="177"/>
      <c r="C77" s="177"/>
      <c r="D77" s="173"/>
      <c r="E77" s="174"/>
    </row>
    <row r="78" spans="2:5" ht="21">
      <c r="B78" s="90" t="s">
        <v>290</v>
      </c>
      <c r="C78" s="90" t="s">
        <v>291</v>
      </c>
      <c r="D78" s="90" t="s">
        <v>292</v>
      </c>
      <c r="E78" s="91" t="s">
        <v>1</v>
      </c>
    </row>
    <row r="79" spans="1:5" ht="12.75">
      <c r="A79" s="88" t="s">
        <v>50</v>
      </c>
      <c r="B79">
        <v>6</v>
      </c>
      <c r="C79" s="11">
        <v>5</v>
      </c>
      <c r="D79">
        <v>4</v>
      </c>
      <c r="E79" s="21">
        <f>SUM(B79:D79)</f>
        <v>15</v>
      </c>
    </row>
    <row r="80" spans="1:5" ht="12.75">
      <c r="A80" s="88" t="s">
        <v>51</v>
      </c>
      <c r="B80">
        <v>5</v>
      </c>
      <c r="C80" s="11">
        <v>2</v>
      </c>
      <c r="D80">
        <v>8</v>
      </c>
      <c r="E80" s="21">
        <f aca="true" t="shared" si="3" ref="E80:E94">SUM(B80:D80)</f>
        <v>15</v>
      </c>
    </row>
    <row r="81" spans="1:5" ht="12.75">
      <c r="A81" s="88" t="s">
        <v>52</v>
      </c>
      <c r="B81">
        <v>1</v>
      </c>
      <c r="C81" s="11">
        <v>0</v>
      </c>
      <c r="D81">
        <v>0</v>
      </c>
      <c r="E81" s="21">
        <f t="shared" si="3"/>
        <v>1</v>
      </c>
    </row>
    <row r="82" spans="1:5" ht="12.75">
      <c r="A82" s="88" t="s">
        <v>53</v>
      </c>
      <c r="B82">
        <v>8</v>
      </c>
      <c r="C82" s="11">
        <v>4</v>
      </c>
      <c r="D82">
        <v>5</v>
      </c>
      <c r="E82" s="21">
        <f t="shared" si="3"/>
        <v>17</v>
      </c>
    </row>
    <row r="83" spans="1:5" ht="12.75">
      <c r="A83" s="88" t="s">
        <v>54</v>
      </c>
      <c r="B83">
        <v>7</v>
      </c>
      <c r="C83" s="11">
        <v>2</v>
      </c>
      <c r="D83">
        <v>3</v>
      </c>
      <c r="E83" s="21">
        <f t="shared" si="3"/>
        <v>12</v>
      </c>
    </row>
    <row r="84" spans="1:5" ht="12.75">
      <c r="A84" s="88" t="s">
        <v>55</v>
      </c>
      <c r="B84">
        <v>7</v>
      </c>
      <c r="C84" s="11">
        <v>5</v>
      </c>
      <c r="D84">
        <v>4</v>
      </c>
      <c r="E84" s="21">
        <f t="shared" si="3"/>
        <v>16</v>
      </c>
    </row>
    <row r="85" spans="1:5" ht="12.75">
      <c r="A85" s="88" t="s">
        <v>56</v>
      </c>
      <c r="B85">
        <v>6</v>
      </c>
      <c r="C85" s="11">
        <v>4</v>
      </c>
      <c r="D85">
        <v>1</v>
      </c>
      <c r="E85" s="21">
        <f t="shared" si="3"/>
        <v>11</v>
      </c>
    </row>
    <row r="86" spans="1:5" ht="12.75">
      <c r="A86" s="88" t="s">
        <v>57</v>
      </c>
      <c r="B86">
        <v>5</v>
      </c>
      <c r="C86" s="11">
        <v>1</v>
      </c>
      <c r="D86">
        <v>2</v>
      </c>
      <c r="E86" s="21">
        <f t="shared" si="3"/>
        <v>8</v>
      </c>
    </row>
    <row r="87" spans="1:5" ht="12.75">
      <c r="A87" s="88" t="s">
        <v>58</v>
      </c>
      <c r="B87">
        <v>6</v>
      </c>
      <c r="C87" s="11">
        <v>5</v>
      </c>
      <c r="D87">
        <v>4</v>
      </c>
      <c r="E87" s="21">
        <f t="shared" si="3"/>
        <v>15</v>
      </c>
    </row>
    <row r="88" spans="1:5" ht="12.75">
      <c r="A88" s="88" t="s">
        <v>59</v>
      </c>
      <c r="B88">
        <v>7</v>
      </c>
      <c r="C88" s="11">
        <v>8</v>
      </c>
      <c r="D88">
        <v>3</v>
      </c>
      <c r="E88" s="21">
        <f t="shared" si="3"/>
        <v>18</v>
      </c>
    </row>
    <row r="89" spans="1:5" ht="12.75">
      <c r="A89" s="88" t="s">
        <v>60</v>
      </c>
      <c r="B89">
        <v>6</v>
      </c>
      <c r="C89" s="11">
        <v>3</v>
      </c>
      <c r="D89">
        <v>4</v>
      </c>
      <c r="E89" s="21">
        <f t="shared" si="3"/>
        <v>13</v>
      </c>
    </row>
    <row r="90" spans="1:5" ht="12.75">
      <c r="A90" s="88" t="s">
        <v>61</v>
      </c>
      <c r="B90">
        <v>6</v>
      </c>
      <c r="C90" s="11">
        <v>3</v>
      </c>
      <c r="D90">
        <v>1</v>
      </c>
      <c r="E90" s="21">
        <f t="shared" si="3"/>
        <v>10</v>
      </c>
    </row>
    <row r="91" spans="1:5" ht="12.75">
      <c r="A91" s="88" t="s">
        <v>62</v>
      </c>
      <c r="B91">
        <v>5</v>
      </c>
      <c r="C91" s="11">
        <v>3</v>
      </c>
      <c r="D91">
        <v>3</v>
      </c>
      <c r="E91" s="21">
        <f t="shared" si="3"/>
        <v>11</v>
      </c>
    </row>
    <row r="92" spans="1:5" ht="12.75">
      <c r="A92" s="88" t="s">
        <v>63</v>
      </c>
      <c r="B92">
        <v>14</v>
      </c>
      <c r="C92" s="11">
        <v>8</v>
      </c>
      <c r="D92">
        <v>10</v>
      </c>
      <c r="E92" s="21">
        <f t="shared" si="3"/>
        <v>32</v>
      </c>
    </row>
    <row r="93" spans="1:5" ht="12.75">
      <c r="A93" s="88" t="s">
        <v>64</v>
      </c>
      <c r="B93">
        <v>2</v>
      </c>
      <c r="C93" s="11">
        <v>2</v>
      </c>
      <c r="D93">
        <v>2</v>
      </c>
      <c r="E93" s="21">
        <f t="shared" si="3"/>
        <v>6</v>
      </c>
    </row>
    <row r="94" spans="1:5" ht="12.75">
      <c r="A94" s="88" t="s">
        <v>65</v>
      </c>
      <c r="B94">
        <v>4</v>
      </c>
      <c r="C94" s="11">
        <v>3</v>
      </c>
      <c r="D94">
        <v>2</v>
      </c>
      <c r="E94" s="21">
        <f t="shared" si="3"/>
        <v>9</v>
      </c>
    </row>
    <row r="95" ht="12.75">
      <c r="E95" s="21"/>
    </row>
    <row r="96" spans="1:5" ht="12.75">
      <c r="A96" s="88" t="s">
        <v>1</v>
      </c>
      <c r="B96">
        <f>SUM(B79:B95)</f>
        <v>95</v>
      </c>
      <c r="C96" s="11">
        <f>SUM(C79:C95)</f>
        <v>58</v>
      </c>
      <c r="D96" s="11">
        <f>SUM(D79:D95)</f>
        <v>56</v>
      </c>
      <c r="E96" s="22">
        <f>SUM(E79:E95)</f>
        <v>209</v>
      </c>
    </row>
    <row r="97" spans="1:5" ht="12.75">
      <c r="A97" s="89" t="s">
        <v>2</v>
      </c>
      <c r="B97" s="23">
        <f>B96/E96</f>
        <v>0.45454545454545453</v>
      </c>
      <c r="C97" s="24">
        <f>C96/E96</f>
        <v>0.27751196172248804</v>
      </c>
      <c r="D97" s="23">
        <f>D96/E96</f>
        <v>0.2679425837320574</v>
      </c>
      <c r="E97" s="9"/>
    </row>
    <row r="99" spans="1:4" ht="12.75">
      <c r="A99" s="62" t="s">
        <v>305</v>
      </c>
      <c r="D99" s="6"/>
    </row>
    <row r="100" ht="12.75">
      <c r="D100" s="29"/>
    </row>
    <row r="101" spans="1:4" ht="12.75">
      <c r="A101" s="60" t="s">
        <v>167</v>
      </c>
      <c r="D101" s="29"/>
    </row>
    <row r="102" spans="1:7" ht="12.75">
      <c r="A102" t="s">
        <v>0</v>
      </c>
      <c r="B102" s="92" t="s">
        <v>207</v>
      </c>
      <c r="C102" s="93" t="s">
        <v>208</v>
      </c>
      <c r="D102" s="82" t="s">
        <v>1</v>
      </c>
      <c r="E102" s="181" t="s">
        <v>230</v>
      </c>
      <c r="F102" s="182"/>
      <c r="G102" s="5"/>
    </row>
    <row r="103" spans="1:7" ht="12.75">
      <c r="A103" s="88" t="s">
        <v>50</v>
      </c>
      <c r="B103" s="17">
        <v>1554</v>
      </c>
      <c r="C103" s="44">
        <v>112</v>
      </c>
      <c r="D103" s="44">
        <f>SUM(B103:C103)</f>
        <v>1666</v>
      </c>
      <c r="E103" s="95">
        <v>503</v>
      </c>
      <c r="F103" s="96">
        <f>E103/D103</f>
        <v>0.30192076830732295</v>
      </c>
      <c r="G103" s="5"/>
    </row>
    <row r="104" spans="1:7" ht="12.75">
      <c r="A104" s="88" t="s">
        <v>51</v>
      </c>
      <c r="B104" s="17">
        <v>565</v>
      </c>
      <c r="C104" s="44">
        <v>20</v>
      </c>
      <c r="D104" s="44">
        <f aca="true" t="shared" si="4" ref="D104:D118">SUM(B104:C104)</f>
        <v>585</v>
      </c>
      <c r="E104" s="95">
        <v>291</v>
      </c>
      <c r="F104" s="96">
        <f aca="true" t="shared" si="5" ref="F104:F120">E104/D104</f>
        <v>0.49743589743589745</v>
      </c>
      <c r="G104" s="5"/>
    </row>
    <row r="105" spans="1:7" ht="12.75">
      <c r="A105" s="88" t="s">
        <v>52</v>
      </c>
      <c r="B105" s="17">
        <v>220</v>
      </c>
      <c r="C105" s="44">
        <v>35</v>
      </c>
      <c r="D105" s="44">
        <f t="shared" si="4"/>
        <v>255</v>
      </c>
      <c r="E105" s="95">
        <v>141</v>
      </c>
      <c r="F105" s="96">
        <f t="shared" si="5"/>
        <v>0.5529411764705883</v>
      </c>
      <c r="G105" s="5"/>
    </row>
    <row r="106" spans="1:7" ht="12.75">
      <c r="A106" s="88" t="s">
        <v>53</v>
      </c>
      <c r="B106" s="17">
        <v>3460</v>
      </c>
      <c r="C106" s="44">
        <v>356</v>
      </c>
      <c r="D106" s="44">
        <f t="shared" si="4"/>
        <v>3816</v>
      </c>
      <c r="E106" s="95">
        <v>1131</v>
      </c>
      <c r="F106" s="96">
        <f t="shared" si="5"/>
        <v>0.29638364779874216</v>
      </c>
      <c r="G106" s="5"/>
    </row>
    <row r="107" spans="1:7" ht="12.75">
      <c r="A107" s="88" t="s">
        <v>54</v>
      </c>
      <c r="B107" s="17">
        <v>820</v>
      </c>
      <c r="C107" s="44">
        <v>190</v>
      </c>
      <c r="D107" s="44">
        <f t="shared" si="4"/>
        <v>1010</v>
      </c>
      <c r="E107" s="95">
        <v>461</v>
      </c>
      <c r="F107" s="96">
        <f t="shared" si="5"/>
        <v>0.45643564356435645</v>
      </c>
      <c r="G107" s="5"/>
    </row>
    <row r="108" spans="1:7" ht="12.75">
      <c r="A108" s="88" t="s">
        <v>55</v>
      </c>
      <c r="B108" s="17">
        <v>528</v>
      </c>
      <c r="C108" s="44">
        <v>245</v>
      </c>
      <c r="D108" s="44">
        <f t="shared" si="4"/>
        <v>773</v>
      </c>
      <c r="E108" s="95">
        <v>219</v>
      </c>
      <c r="F108" s="96">
        <f t="shared" si="5"/>
        <v>0.2833117723156533</v>
      </c>
      <c r="G108" s="5"/>
    </row>
    <row r="109" spans="1:7" ht="12.75">
      <c r="A109" s="88" t="s">
        <v>56</v>
      </c>
      <c r="B109" s="17">
        <v>875</v>
      </c>
      <c r="C109" s="44">
        <v>1050</v>
      </c>
      <c r="D109" s="44">
        <f t="shared" si="4"/>
        <v>1925</v>
      </c>
      <c r="E109" s="95">
        <v>338</v>
      </c>
      <c r="F109" s="96">
        <f t="shared" si="5"/>
        <v>0.1755844155844156</v>
      </c>
      <c r="G109" s="5"/>
    </row>
    <row r="110" spans="1:7" ht="12.75">
      <c r="A110" s="88" t="s">
        <v>57</v>
      </c>
      <c r="B110" s="17">
        <v>442</v>
      </c>
      <c r="C110" s="44">
        <v>276</v>
      </c>
      <c r="D110" s="44">
        <f t="shared" si="4"/>
        <v>718</v>
      </c>
      <c r="E110" s="95">
        <v>151</v>
      </c>
      <c r="F110" s="96">
        <f t="shared" si="5"/>
        <v>0.21030640668523676</v>
      </c>
      <c r="G110" s="5"/>
    </row>
    <row r="111" spans="1:7" ht="12.75">
      <c r="A111" s="88" t="s">
        <v>58</v>
      </c>
      <c r="B111" s="17">
        <v>1565</v>
      </c>
      <c r="C111" s="44">
        <v>22</v>
      </c>
      <c r="D111" s="44">
        <f t="shared" si="4"/>
        <v>1587</v>
      </c>
      <c r="E111" s="95">
        <v>603</v>
      </c>
      <c r="F111" s="96">
        <f t="shared" si="5"/>
        <v>0.3799621928166352</v>
      </c>
      <c r="G111" s="5"/>
    </row>
    <row r="112" spans="1:7" ht="12.75">
      <c r="A112" s="88" t="s">
        <v>59</v>
      </c>
      <c r="B112" s="17">
        <v>930</v>
      </c>
      <c r="C112" s="44">
        <v>170</v>
      </c>
      <c r="D112" s="44">
        <f t="shared" si="4"/>
        <v>1100</v>
      </c>
      <c r="E112" s="95">
        <v>264</v>
      </c>
      <c r="F112" s="96">
        <f t="shared" si="5"/>
        <v>0.24</v>
      </c>
      <c r="G112" s="5"/>
    </row>
    <row r="113" spans="1:7" ht="12.75">
      <c r="A113" s="88" t="s">
        <v>60</v>
      </c>
      <c r="B113" s="17">
        <v>920</v>
      </c>
      <c r="C113" s="44">
        <v>118</v>
      </c>
      <c r="D113" s="44">
        <f t="shared" si="4"/>
        <v>1038</v>
      </c>
      <c r="E113" s="95">
        <v>503</v>
      </c>
      <c r="F113" s="96">
        <f t="shared" si="5"/>
        <v>0.48458574181117536</v>
      </c>
      <c r="G113" s="5"/>
    </row>
    <row r="114" spans="1:7" ht="12.75">
      <c r="A114" s="88" t="s">
        <v>61</v>
      </c>
      <c r="B114" s="17">
        <v>307</v>
      </c>
      <c r="C114" s="44">
        <v>511</v>
      </c>
      <c r="D114" s="44">
        <f t="shared" si="4"/>
        <v>818</v>
      </c>
      <c r="E114" s="95">
        <v>258</v>
      </c>
      <c r="F114" s="96">
        <f t="shared" si="5"/>
        <v>0.3154034229828851</v>
      </c>
      <c r="G114" s="5"/>
    </row>
    <row r="115" spans="1:7" ht="12.75">
      <c r="A115" s="88" t="s">
        <v>62</v>
      </c>
      <c r="B115" s="17">
        <v>1466</v>
      </c>
      <c r="C115" s="44">
        <v>187</v>
      </c>
      <c r="D115" s="44">
        <f t="shared" si="4"/>
        <v>1653</v>
      </c>
      <c r="E115" s="95">
        <v>790</v>
      </c>
      <c r="F115" s="96">
        <f t="shared" si="5"/>
        <v>0.4779189352692075</v>
      </c>
      <c r="G115" s="5"/>
    </row>
    <row r="116" spans="1:7" ht="12.75">
      <c r="A116" s="88" t="s">
        <v>63</v>
      </c>
      <c r="B116" s="17">
        <v>3514</v>
      </c>
      <c r="C116" s="44">
        <v>125</v>
      </c>
      <c r="D116" s="44">
        <f t="shared" si="4"/>
        <v>3639</v>
      </c>
      <c r="E116" s="95">
        <v>1370</v>
      </c>
      <c r="F116" s="96">
        <f t="shared" si="5"/>
        <v>0.37647705413575155</v>
      </c>
      <c r="G116" s="5"/>
    </row>
    <row r="117" spans="1:7" ht="12.75">
      <c r="A117" s="88" t="s">
        <v>64</v>
      </c>
      <c r="B117" s="17">
        <v>488</v>
      </c>
      <c r="C117" s="44">
        <v>292</v>
      </c>
      <c r="D117" s="44">
        <f t="shared" si="4"/>
        <v>780</v>
      </c>
      <c r="E117" s="95">
        <v>323</v>
      </c>
      <c r="F117" s="96">
        <f t="shared" si="5"/>
        <v>0.41410256410256413</v>
      </c>
      <c r="G117" s="5"/>
    </row>
    <row r="118" spans="1:7" ht="12.75">
      <c r="A118" s="88" t="s">
        <v>65</v>
      </c>
      <c r="B118" s="17">
        <v>714</v>
      </c>
      <c r="C118" s="44">
        <v>6</v>
      </c>
      <c r="D118" s="44">
        <f t="shared" si="4"/>
        <v>720</v>
      </c>
      <c r="E118" s="95">
        <v>345</v>
      </c>
      <c r="F118" s="96">
        <f t="shared" si="5"/>
        <v>0.4791666666666667</v>
      </c>
      <c r="G118" s="5"/>
    </row>
    <row r="119" spans="1:7" ht="12.75">
      <c r="A119" s="88" t="s">
        <v>66</v>
      </c>
      <c r="B119" s="17"/>
      <c r="C119" s="44"/>
      <c r="D119" s="44"/>
      <c r="E119" s="95"/>
      <c r="F119" s="96"/>
      <c r="G119" s="5"/>
    </row>
    <row r="120" spans="1:7" ht="12.75">
      <c r="A120" s="89" t="s">
        <v>1</v>
      </c>
      <c r="B120" s="98">
        <f>SUM(B103:B118)</f>
        <v>18368</v>
      </c>
      <c r="C120" s="99">
        <f>SUM(C103:C118)</f>
        <v>3715</v>
      </c>
      <c r="D120" s="99">
        <f>SUM(D103:D118)</f>
        <v>22083</v>
      </c>
      <c r="E120" s="100">
        <f>SUM(E103:E118)</f>
        <v>7691</v>
      </c>
      <c r="F120" s="96">
        <f t="shared" si="5"/>
        <v>0.34827695512385093</v>
      </c>
      <c r="G120" s="5"/>
    </row>
    <row r="121" spans="1:7" ht="12.75">
      <c r="A121" s="89" t="s">
        <v>2</v>
      </c>
      <c r="B121" s="23">
        <f>B120/D120</f>
        <v>0.8317710456006883</v>
      </c>
      <c r="C121" s="24">
        <f>C120/D120</f>
        <v>0.16822895439931168</v>
      </c>
      <c r="D121" s="94"/>
      <c r="E121" s="101">
        <f>E120/D120</f>
        <v>0.34827695512385093</v>
      </c>
      <c r="F121" s="97"/>
      <c r="G121" s="5"/>
    </row>
    <row r="123" spans="1:3" ht="12.75">
      <c r="A123" s="60" t="s">
        <v>34</v>
      </c>
      <c r="B123" s="11"/>
      <c r="C123"/>
    </row>
    <row r="124" spans="1:8" ht="30.75">
      <c r="A124" t="s">
        <v>0</v>
      </c>
      <c r="B124" s="104" t="s">
        <v>18</v>
      </c>
      <c r="C124" s="104" t="s">
        <v>19</v>
      </c>
      <c r="D124" s="104" t="s">
        <v>20</v>
      </c>
      <c r="E124" s="104" t="s">
        <v>301</v>
      </c>
      <c r="F124" s="104" t="s">
        <v>231</v>
      </c>
      <c r="G124" s="104" t="s">
        <v>14</v>
      </c>
      <c r="H124" s="105" t="s">
        <v>1</v>
      </c>
    </row>
    <row r="125" spans="1:8" ht="12.75">
      <c r="A125" s="88" t="s">
        <v>50</v>
      </c>
      <c r="B125" s="16">
        <v>240</v>
      </c>
      <c r="C125" s="15">
        <v>2</v>
      </c>
      <c r="D125" s="15">
        <v>5</v>
      </c>
      <c r="E125" s="15">
        <v>1085</v>
      </c>
      <c r="F125" s="15">
        <v>7</v>
      </c>
      <c r="G125" s="15">
        <v>10</v>
      </c>
      <c r="H125" s="107">
        <f>SUM(B125:G125)</f>
        <v>1349</v>
      </c>
    </row>
    <row r="126" spans="1:8" ht="12.75">
      <c r="A126" s="88" t="s">
        <v>51</v>
      </c>
      <c r="B126" s="16">
        <v>94</v>
      </c>
      <c r="C126" s="15">
        <v>2</v>
      </c>
      <c r="D126" s="15" t="s">
        <v>72</v>
      </c>
      <c r="E126" s="15">
        <v>470</v>
      </c>
      <c r="F126" s="15">
        <v>3</v>
      </c>
      <c r="G126" s="15">
        <v>4</v>
      </c>
      <c r="H126" s="107">
        <f aca="true" t="shared" si="6" ref="H126:H140">SUM(B126:G126)</f>
        <v>573</v>
      </c>
    </row>
    <row r="127" spans="1:8" ht="12.75">
      <c r="A127" s="88" t="s">
        <v>52</v>
      </c>
      <c r="B127" s="16">
        <v>43</v>
      </c>
      <c r="C127" s="15">
        <v>3</v>
      </c>
      <c r="D127" s="15">
        <v>6</v>
      </c>
      <c r="E127" s="15">
        <v>197</v>
      </c>
      <c r="F127" s="15">
        <v>6</v>
      </c>
      <c r="G127" s="15" t="s">
        <v>72</v>
      </c>
      <c r="H127" s="107">
        <f t="shared" si="6"/>
        <v>255</v>
      </c>
    </row>
    <row r="128" spans="1:8" ht="12.75">
      <c r="A128" s="88" t="s">
        <v>53</v>
      </c>
      <c r="B128" s="16">
        <v>988</v>
      </c>
      <c r="C128" s="15">
        <v>10</v>
      </c>
      <c r="D128" s="15">
        <v>138</v>
      </c>
      <c r="E128" s="15">
        <v>1867</v>
      </c>
      <c r="F128" s="15">
        <v>623</v>
      </c>
      <c r="G128" s="15">
        <v>6</v>
      </c>
      <c r="H128" s="107">
        <f t="shared" si="6"/>
        <v>3632</v>
      </c>
    </row>
    <row r="129" spans="1:8" ht="12.75">
      <c r="A129" s="88" t="s">
        <v>54</v>
      </c>
      <c r="B129" s="16">
        <v>212</v>
      </c>
      <c r="C129" s="15">
        <v>2</v>
      </c>
      <c r="D129" s="15">
        <v>117</v>
      </c>
      <c r="E129" s="15">
        <v>671</v>
      </c>
      <c r="F129" s="15">
        <v>8</v>
      </c>
      <c r="G129" s="15" t="s">
        <v>72</v>
      </c>
      <c r="H129" s="107">
        <f t="shared" si="6"/>
        <v>1010</v>
      </c>
    </row>
    <row r="130" spans="1:8" ht="12.75">
      <c r="A130" s="88" t="s">
        <v>55</v>
      </c>
      <c r="B130" s="16">
        <v>28</v>
      </c>
      <c r="C130" s="15">
        <v>12</v>
      </c>
      <c r="D130" s="15">
        <v>7</v>
      </c>
      <c r="E130" s="15">
        <v>639</v>
      </c>
      <c r="F130" s="15">
        <v>2</v>
      </c>
      <c r="G130" s="15" t="s">
        <v>72</v>
      </c>
      <c r="H130" s="107">
        <f t="shared" si="6"/>
        <v>688</v>
      </c>
    </row>
    <row r="131" spans="1:8" ht="12.75">
      <c r="A131" s="88" t="s">
        <v>56</v>
      </c>
      <c r="B131" s="16">
        <v>390</v>
      </c>
      <c r="C131" s="15">
        <v>27</v>
      </c>
      <c r="D131" s="15">
        <v>22</v>
      </c>
      <c r="E131" s="15">
        <v>1414</v>
      </c>
      <c r="F131" s="15">
        <v>33</v>
      </c>
      <c r="G131" s="15">
        <v>34</v>
      </c>
      <c r="H131" s="107">
        <f t="shared" si="6"/>
        <v>1920</v>
      </c>
    </row>
    <row r="132" spans="1:8" ht="12.75">
      <c r="A132" s="88" t="s">
        <v>57</v>
      </c>
      <c r="B132" s="16">
        <v>231</v>
      </c>
      <c r="C132" s="15">
        <v>1</v>
      </c>
      <c r="D132" s="15">
        <v>17</v>
      </c>
      <c r="E132" s="15">
        <v>285</v>
      </c>
      <c r="F132" s="15">
        <v>7</v>
      </c>
      <c r="G132" s="15">
        <v>2</v>
      </c>
      <c r="H132" s="107">
        <f t="shared" si="6"/>
        <v>543</v>
      </c>
    </row>
    <row r="133" spans="1:8" ht="12.75">
      <c r="A133" s="88" t="s">
        <v>58</v>
      </c>
      <c r="B133" s="16">
        <v>441</v>
      </c>
      <c r="C133" s="15">
        <v>10</v>
      </c>
      <c r="D133" s="15">
        <v>13</v>
      </c>
      <c r="E133" s="15">
        <v>702</v>
      </c>
      <c r="F133" s="15">
        <v>4</v>
      </c>
      <c r="G133" s="15" t="s">
        <v>72</v>
      </c>
      <c r="H133" s="107">
        <f t="shared" si="6"/>
        <v>1170</v>
      </c>
    </row>
    <row r="134" spans="1:8" ht="12.75">
      <c r="A134" s="88" t="s">
        <v>59</v>
      </c>
      <c r="B134" s="16">
        <v>65</v>
      </c>
      <c r="C134" s="15" t="s">
        <v>72</v>
      </c>
      <c r="D134" s="15">
        <v>8</v>
      </c>
      <c r="E134" s="15">
        <v>884</v>
      </c>
      <c r="F134" s="15">
        <v>6</v>
      </c>
      <c r="G134" s="15">
        <v>1</v>
      </c>
      <c r="H134" s="107">
        <f t="shared" si="6"/>
        <v>964</v>
      </c>
    </row>
    <row r="135" spans="1:8" ht="12.75">
      <c r="A135" s="88" t="s">
        <v>60</v>
      </c>
      <c r="B135" s="16">
        <v>63</v>
      </c>
      <c r="C135" s="15">
        <v>140</v>
      </c>
      <c r="D135" s="15">
        <v>15</v>
      </c>
      <c r="E135" s="15">
        <v>790</v>
      </c>
      <c r="F135" s="15">
        <v>21</v>
      </c>
      <c r="G135" s="15">
        <v>7</v>
      </c>
      <c r="H135" s="107">
        <f t="shared" si="6"/>
        <v>1036</v>
      </c>
    </row>
    <row r="136" spans="1:8" ht="12.75">
      <c r="A136" s="88" t="s">
        <v>61</v>
      </c>
      <c r="B136" s="16">
        <v>150</v>
      </c>
      <c r="C136" s="15">
        <v>4</v>
      </c>
      <c r="D136" s="15">
        <v>8</v>
      </c>
      <c r="E136" s="15">
        <v>633</v>
      </c>
      <c r="F136" s="15">
        <v>5</v>
      </c>
      <c r="G136" s="15">
        <v>2</v>
      </c>
      <c r="H136" s="107">
        <f t="shared" si="6"/>
        <v>802</v>
      </c>
    </row>
    <row r="137" spans="1:8" ht="12.75">
      <c r="A137" s="88" t="s">
        <v>62</v>
      </c>
      <c r="B137" s="16">
        <v>98</v>
      </c>
      <c r="C137" s="15">
        <v>7</v>
      </c>
      <c r="D137" s="15">
        <v>14</v>
      </c>
      <c r="E137" s="15">
        <v>1169</v>
      </c>
      <c r="F137" s="15">
        <v>21</v>
      </c>
      <c r="G137" s="15">
        <v>55</v>
      </c>
      <c r="H137" s="107">
        <f t="shared" si="6"/>
        <v>1364</v>
      </c>
    </row>
    <row r="138" spans="1:8" ht="12.75">
      <c r="A138" s="88" t="s">
        <v>63</v>
      </c>
      <c r="B138" s="16">
        <v>411</v>
      </c>
      <c r="C138" s="15">
        <v>21</v>
      </c>
      <c r="D138" s="15">
        <v>90</v>
      </c>
      <c r="E138" s="15">
        <v>1540</v>
      </c>
      <c r="F138" s="15">
        <v>539</v>
      </c>
      <c r="G138" s="15">
        <v>54</v>
      </c>
      <c r="H138" s="107">
        <f t="shared" si="6"/>
        <v>2655</v>
      </c>
    </row>
    <row r="139" spans="1:8" ht="12.75">
      <c r="A139" s="88" t="s">
        <v>64</v>
      </c>
      <c r="B139" s="16">
        <v>131</v>
      </c>
      <c r="C139" s="15">
        <v>2</v>
      </c>
      <c r="D139" s="15">
        <v>19</v>
      </c>
      <c r="E139" s="15">
        <v>406</v>
      </c>
      <c r="F139" s="15">
        <v>19</v>
      </c>
      <c r="G139" s="15">
        <v>28</v>
      </c>
      <c r="H139" s="107">
        <f t="shared" si="6"/>
        <v>605</v>
      </c>
    </row>
    <row r="140" spans="1:8" ht="12.75">
      <c r="A140" s="88" t="s">
        <v>65</v>
      </c>
      <c r="B140" s="16">
        <v>2</v>
      </c>
      <c r="C140" s="15" t="s">
        <v>72</v>
      </c>
      <c r="D140" s="15">
        <v>1</v>
      </c>
      <c r="E140" s="15">
        <v>426</v>
      </c>
      <c r="F140" s="15">
        <v>2</v>
      </c>
      <c r="G140" s="15" t="s">
        <v>72</v>
      </c>
      <c r="H140" s="107">
        <f t="shared" si="6"/>
        <v>431</v>
      </c>
    </row>
    <row r="141" spans="1:8" ht="12.75">
      <c r="A141" s="88" t="s">
        <v>66</v>
      </c>
      <c r="B141" s="16"/>
      <c r="C141" s="15"/>
      <c r="D141" s="15"/>
      <c r="E141" s="15"/>
      <c r="F141" s="15"/>
      <c r="G141" s="15"/>
      <c r="H141" s="15"/>
    </row>
    <row r="142" spans="1:8" ht="12.75">
      <c r="A142" s="89" t="s">
        <v>1</v>
      </c>
      <c r="B142" s="46">
        <f>SUM(B125:B140)</f>
        <v>3587</v>
      </c>
      <c r="C142" s="46">
        <f aca="true" t="shared" si="7" ref="C142:H142">SUM(C125:C140)</f>
        <v>243</v>
      </c>
      <c r="D142" s="46">
        <f t="shared" si="7"/>
        <v>480</v>
      </c>
      <c r="E142" s="46">
        <f t="shared" si="7"/>
        <v>13178</v>
      </c>
      <c r="F142" s="46">
        <f t="shared" si="7"/>
        <v>1306</v>
      </c>
      <c r="G142" s="46">
        <f t="shared" si="7"/>
        <v>203</v>
      </c>
      <c r="H142" s="46">
        <f t="shared" si="7"/>
        <v>18997</v>
      </c>
    </row>
    <row r="143" spans="1:8" ht="12.75">
      <c r="A143" s="89" t="s">
        <v>2</v>
      </c>
      <c r="B143" s="23">
        <f>B142/H142</f>
        <v>0.1888192872558825</v>
      </c>
      <c r="C143" s="23">
        <f>C142/H142</f>
        <v>0.012791493393693742</v>
      </c>
      <c r="D143" s="23">
        <f>D142/H142</f>
        <v>0.025267147444333317</v>
      </c>
      <c r="E143" s="23">
        <f>E142/H142</f>
        <v>0.6936884771279676</v>
      </c>
      <c r="F143" s="23">
        <f>F142/H142</f>
        <v>0.06874769700479023</v>
      </c>
      <c r="G143" s="23">
        <f>G142/H142</f>
        <v>0.010685897773332632</v>
      </c>
      <c r="H143" s="15"/>
    </row>
    <row r="144" ht="12.75">
      <c r="A144" s="21"/>
    </row>
    <row r="145" spans="1:3" ht="12.75">
      <c r="A145" s="60" t="s">
        <v>35</v>
      </c>
      <c r="B145" s="22"/>
      <c r="C145" s="21"/>
    </row>
    <row r="146" spans="1:4" ht="12.75">
      <c r="A146" t="s">
        <v>0</v>
      </c>
      <c r="B146" s="106" t="s">
        <v>21</v>
      </c>
      <c r="C146" s="106" t="s">
        <v>22</v>
      </c>
      <c r="D146" s="82" t="s">
        <v>1</v>
      </c>
    </row>
    <row r="147" spans="1:4" ht="12.75">
      <c r="A147" s="88" t="s">
        <v>50</v>
      </c>
      <c r="B147" s="16">
        <v>137</v>
      </c>
      <c r="C147" s="15">
        <v>1212</v>
      </c>
      <c r="D147" s="108">
        <f>SUM(B147:C147)</f>
        <v>1349</v>
      </c>
    </row>
    <row r="148" spans="1:4" ht="12.75">
      <c r="A148" s="88" t="s">
        <v>51</v>
      </c>
      <c r="B148" s="16">
        <v>37</v>
      </c>
      <c r="C148" s="15">
        <v>546</v>
      </c>
      <c r="D148" s="108">
        <f aca="true" t="shared" si="8" ref="D148:D162">SUM(B148:C148)</f>
        <v>583</v>
      </c>
    </row>
    <row r="149" spans="1:4" ht="12.75">
      <c r="A149" s="88" t="s">
        <v>52</v>
      </c>
      <c r="B149" s="16">
        <v>18</v>
      </c>
      <c r="C149" s="15">
        <v>237</v>
      </c>
      <c r="D149" s="108">
        <f t="shared" si="8"/>
        <v>255</v>
      </c>
    </row>
    <row r="150" spans="1:4" ht="12.75">
      <c r="A150" s="88" t="s">
        <v>53</v>
      </c>
      <c r="B150" s="16">
        <v>503</v>
      </c>
      <c r="C150" s="15">
        <v>3249</v>
      </c>
      <c r="D150" s="108">
        <f t="shared" si="8"/>
        <v>3752</v>
      </c>
    </row>
    <row r="151" spans="1:4" ht="12.75">
      <c r="A151" s="88" t="s">
        <v>54</v>
      </c>
      <c r="B151" s="16">
        <v>70</v>
      </c>
      <c r="C151" s="15">
        <v>940</v>
      </c>
      <c r="D151" s="108">
        <f t="shared" si="8"/>
        <v>1010</v>
      </c>
    </row>
    <row r="152" spans="1:4" ht="12.75">
      <c r="A152" s="88" t="s">
        <v>55</v>
      </c>
      <c r="B152" s="16">
        <v>49</v>
      </c>
      <c r="C152" s="15">
        <v>682</v>
      </c>
      <c r="D152" s="108">
        <f t="shared" si="8"/>
        <v>731</v>
      </c>
    </row>
    <row r="153" spans="1:4" ht="12.75">
      <c r="A153" s="88" t="s">
        <v>56</v>
      </c>
      <c r="B153" s="16">
        <v>278</v>
      </c>
      <c r="C153" s="15">
        <v>1571</v>
      </c>
      <c r="D153" s="108">
        <f t="shared" si="8"/>
        <v>1849</v>
      </c>
    </row>
    <row r="154" spans="1:4" ht="12.75">
      <c r="A154" s="88" t="s">
        <v>57</v>
      </c>
      <c r="B154" s="16">
        <v>63</v>
      </c>
      <c r="C154" s="15">
        <v>655</v>
      </c>
      <c r="D154" s="108">
        <f t="shared" si="8"/>
        <v>718</v>
      </c>
    </row>
    <row r="155" spans="1:4" ht="12.75">
      <c r="A155" s="88" t="s">
        <v>58</v>
      </c>
      <c r="B155" s="16">
        <v>144</v>
      </c>
      <c r="C155" s="15">
        <v>1107</v>
      </c>
      <c r="D155" s="108">
        <f t="shared" si="8"/>
        <v>1251</v>
      </c>
    </row>
    <row r="156" spans="1:4" ht="12.75">
      <c r="A156" s="88" t="s">
        <v>59</v>
      </c>
      <c r="B156" s="16">
        <v>74</v>
      </c>
      <c r="C156" s="15">
        <v>1027</v>
      </c>
      <c r="D156" s="108">
        <f t="shared" si="8"/>
        <v>1101</v>
      </c>
    </row>
    <row r="157" spans="1:4" ht="12.75">
      <c r="A157" s="88" t="s">
        <v>60</v>
      </c>
      <c r="B157" s="16">
        <v>90</v>
      </c>
      <c r="C157" s="15">
        <v>948</v>
      </c>
      <c r="D157" s="108">
        <f t="shared" si="8"/>
        <v>1038</v>
      </c>
    </row>
    <row r="158" spans="1:4" ht="12.75">
      <c r="A158" s="88" t="s">
        <v>61</v>
      </c>
      <c r="B158" s="16">
        <v>49</v>
      </c>
      <c r="C158" s="15">
        <v>764</v>
      </c>
      <c r="D158" s="108">
        <f t="shared" si="8"/>
        <v>813</v>
      </c>
    </row>
    <row r="159" spans="1:4" ht="12.75">
      <c r="A159" s="88" t="s">
        <v>62</v>
      </c>
      <c r="B159" s="16">
        <v>157</v>
      </c>
      <c r="C159" s="15">
        <v>1113</v>
      </c>
      <c r="D159" s="108">
        <f t="shared" si="8"/>
        <v>1270</v>
      </c>
    </row>
    <row r="160" spans="1:4" ht="12.75">
      <c r="A160" s="88" t="s">
        <v>63</v>
      </c>
      <c r="B160" s="16">
        <v>438</v>
      </c>
      <c r="C160" s="15">
        <v>3195</v>
      </c>
      <c r="D160" s="108">
        <f t="shared" si="8"/>
        <v>3633</v>
      </c>
    </row>
    <row r="161" spans="1:4" ht="12.75">
      <c r="A161" s="88" t="s">
        <v>64</v>
      </c>
      <c r="B161" s="16">
        <v>67</v>
      </c>
      <c r="C161" s="15">
        <v>713</v>
      </c>
      <c r="D161" s="108">
        <f t="shared" si="8"/>
        <v>780</v>
      </c>
    </row>
    <row r="162" spans="1:4" ht="12.75">
      <c r="A162" s="88" t="s">
        <v>65</v>
      </c>
      <c r="B162" s="16">
        <v>72</v>
      </c>
      <c r="C162" s="15">
        <v>648</v>
      </c>
      <c r="D162" s="108">
        <f t="shared" si="8"/>
        <v>720</v>
      </c>
    </row>
    <row r="163" spans="1:4" ht="12.75">
      <c r="A163" s="88" t="s">
        <v>66</v>
      </c>
      <c r="B163" s="16"/>
      <c r="C163" s="15"/>
      <c r="D163" s="45"/>
    </row>
    <row r="164" spans="1:4" ht="12.75">
      <c r="A164" s="89" t="s">
        <v>1</v>
      </c>
      <c r="B164" s="46">
        <f>SUM(B147:B163)</f>
        <v>2246</v>
      </c>
      <c r="C164" s="46">
        <f>SUM(C147:C163)</f>
        <v>18607</v>
      </c>
      <c r="D164" s="46">
        <f>SUM(D147:D163)</f>
        <v>20853</v>
      </c>
    </row>
    <row r="165" spans="1:3" ht="12.75">
      <c r="A165" s="89" t="s">
        <v>2</v>
      </c>
      <c r="B165" s="23">
        <f>B164/D164</f>
        <v>0.10770632522898384</v>
      </c>
      <c r="C165" s="24">
        <f>C164/D164</f>
        <v>0.8922936747710162</v>
      </c>
    </row>
    <row r="166" spans="1:3" ht="12.75">
      <c r="A166" s="31"/>
      <c r="B166" s="23"/>
      <c r="C166" s="24"/>
    </row>
    <row r="167" ht="15">
      <c r="A167" s="62" t="s">
        <v>295</v>
      </c>
    </row>
    <row r="168" spans="2:7" ht="12.75">
      <c r="B168" s="122"/>
      <c r="C168" s="123"/>
      <c r="D168" s="123"/>
      <c r="E168" s="123"/>
      <c r="F168" s="123"/>
      <c r="G168" s="124"/>
    </row>
    <row r="169" spans="1:8" ht="15">
      <c r="A169" s="60" t="s">
        <v>36</v>
      </c>
      <c r="E169" s="183" t="s">
        <v>296</v>
      </c>
      <c r="F169" s="184"/>
      <c r="G169" s="185"/>
      <c r="H169" s="5"/>
    </row>
    <row r="170" spans="1:8" ht="12.75">
      <c r="A170" t="s">
        <v>0</v>
      </c>
      <c r="B170" s="39" t="s">
        <v>21</v>
      </c>
      <c r="C170" s="39" t="s">
        <v>22</v>
      </c>
      <c r="D170" s="82" t="s">
        <v>1</v>
      </c>
      <c r="E170" s="111" t="s">
        <v>232</v>
      </c>
      <c r="F170" s="112" t="s">
        <v>233</v>
      </c>
      <c r="G170" s="113" t="s">
        <v>1</v>
      </c>
      <c r="H170" s="5"/>
    </row>
    <row r="171" spans="1:8" ht="12.75">
      <c r="A171" s="88" t="s">
        <v>50</v>
      </c>
      <c r="B171" s="16">
        <v>37</v>
      </c>
      <c r="C171" s="15">
        <v>449</v>
      </c>
      <c r="D171" s="109">
        <f>SUM(B171:C171)</f>
        <v>486</v>
      </c>
      <c r="E171" s="114">
        <v>96</v>
      </c>
      <c r="F171" s="115">
        <v>46</v>
      </c>
      <c r="G171" s="116">
        <f>SUM(E171:F171)</f>
        <v>142</v>
      </c>
      <c r="H171" s="5"/>
    </row>
    <row r="172" spans="1:8" ht="12.75">
      <c r="A172" s="88" t="s">
        <v>51</v>
      </c>
      <c r="B172" s="16">
        <v>16</v>
      </c>
      <c r="C172" s="15">
        <v>225</v>
      </c>
      <c r="D172" s="109">
        <f aca="true" t="shared" si="9" ref="D172:D186">SUM(B172:C172)</f>
        <v>241</v>
      </c>
      <c r="E172" s="114">
        <v>124</v>
      </c>
      <c r="F172" s="115">
        <v>2</v>
      </c>
      <c r="G172" s="116">
        <f aca="true" t="shared" si="10" ref="G172:G186">SUM(E172:F172)</f>
        <v>126</v>
      </c>
      <c r="H172" s="5"/>
    </row>
    <row r="173" spans="1:8" ht="12.75">
      <c r="A173" s="88" t="s">
        <v>52</v>
      </c>
      <c r="B173" s="16">
        <v>6</v>
      </c>
      <c r="C173" s="15">
        <v>98</v>
      </c>
      <c r="D173" s="109">
        <f t="shared" si="9"/>
        <v>104</v>
      </c>
      <c r="E173" s="114">
        <v>18</v>
      </c>
      <c r="F173" s="115" t="s">
        <v>72</v>
      </c>
      <c r="G173" s="116">
        <f t="shared" si="10"/>
        <v>18</v>
      </c>
      <c r="H173" s="5"/>
    </row>
    <row r="174" spans="1:8" ht="12.75">
      <c r="A174" s="88" t="s">
        <v>53</v>
      </c>
      <c r="B174" s="16">
        <v>224</v>
      </c>
      <c r="C174" s="15">
        <v>1275</v>
      </c>
      <c r="D174" s="109">
        <f t="shared" si="9"/>
        <v>1499</v>
      </c>
      <c r="E174" s="114">
        <v>299</v>
      </c>
      <c r="F174" s="115">
        <v>78</v>
      </c>
      <c r="G174" s="116">
        <f t="shared" si="10"/>
        <v>377</v>
      </c>
      <c r="H174" s="5"/>
    </row>
    <row r="175" spans="1:8" ht="12.75">
      <c r="A175" s="88" t="s">
        <v>54</v>
      </c>
      <c r="B175" s="16">
        <v>27</v>
      </c>
      <c r="C175" s="15">
        <v>446</v>
      </c>
      <c r="D175" s="109">
        <f t="shared" si="9"/>
        <v>473</v>
      </c>
      <c r="E175" s="114">
        <v>66</v>
      </c>
      <c r="F175" s="115" t="s">
        <v>72</v>
      </c>
      <c r="G175" s="116">
        <f t="shared" si="10"/>
        <v>66</v>
      </c>
      <c r="H175" s="5"/>
    </row>
    <row r="176" spans="1:8" ht="12.75">
      <c r="A176" s="88" t="s">
        <v>55</v>
      </c>
      <c r="B176" s="16">
        <v>16</v>
      </c>
      <c r="C176" s="15">
        <v>236</v>
      </c>
      <c r="D176" s="109">
        <f t="shared" si="9"/>
        <v>252</v>
      </c>
      <c r="E176" s="114">
        <v>41</v>
      </c>
      <c r="F176" s="115" t="s">
        <v>72</v>
      </c>
      <c r="G176" s="116">
        <f t="shared" si="10"/>
        <v>41</v>
      </c>
      <c r="H176" s="5"/>
    </row>
    <row r="177" spans="1:8" ht="12.75">
      <c r="A177" s="88" t="s">
        <v>56</v>
      </c>
      <c r="B177" s="16">
        <v>119</v>
      </c>
      <c r="C177" s="15">
        <v>463</v>
      </c>
      <c r="D177" s="109">
        <f t="shared" si="9"/>
        <v>582</v>
      </c>
      <c r="E177" s="114">
        <v>97</v>
      </c>
      <c r="F177" s="115" t="s">
        <v>72</v>
      </c>
      <c r="G177" s="116">
        <f t="shared" si="10"/>
        <v>97</v>
      </c>
      <c r="H177" s="5"/>
    </row>
    <row r="178" spans="1:8" ht="12.75">
      <c r="A178" s="88" t="s">
        <v>57</v>
      </c>
      <c r="B178" s="16">
        <v>8</v>
      </c>
      <c r="C178" s="15">
        <v>172</v>
      </c>
      <c r="D178" s="109">
        <f t="shared" si="9"/>
        <v>180</v>
      </c>
      <c r="E178" s="114">
        <v>91</v>
      </c>
      <c r="F178" s="115" t="s">
        <v>72</v>
      </c>
      <c r="G178" s="116">
        <f t="shared" si="10"/>
        <v>91</v>
      </c>
      <c r="H178" s="5"/>
    </row>
    <row r="179" spans="1:8" ht="12.75">
      <c r="A179" s="88" t="s">
        <v>58</v>
      </c>
      <c r="B179" s="16">
        <v>51</v>
      </c>
      <c r="C179" s="15">
        <v>421</v>
      </c>
      <c r="D179" s="109">
        <f t="shared" si="9"/>
        <v>472</v>
      </c>
      <c r="E179" s="114">
        <v>176</v>
      </c>
      <c r="F179" s="115" t="s">
        <v>72</v>
      </c>
      <c r="G179" s="116">
        <f t="shared" si="10"/>
        <v>176</v>
      </c>
      <c r="H179" s="5"/>
    </row>
    <row r="180" spans="1:8" ht="12.75">
      <c r="A180" s="88" t="s">
        <v>59</v>
      </c>
      <c r="B180" s="16">
        <v>24</v>
      </c>
      <c r="C180" s="15">
        <v>357</v>
      </c>
      <c r="D180" s="109">
        <f t="shared" si="9"/>
        <v>381</v>
      </c>
      <c r="E180" s="114">
        <v>42</v>
      </c>
      <c r="F180" s="115" t="s">
        <v>72</v>
      </c>
      <c r="G180" s="116">
        <f t="shared" si="10"/>
        <v>42</v>
      </c>
      <c r="H180" s="5"/>
    </row>
    <row r="181" spans="1:8" ht="12.75">
      <c r="A181" s="88" t="s">
        <v>60</v>
      </c>
      <c r="B181" s="16">
        <v>52</v>
      </c>
      <c r="C181" s="15">
        <v>525</v>
      </c>
      <c r="D181" s="109">
        <f t="shared" si="9"/>
        <v>577</v>
      </c>
      <c r="E181" s="114">
        <v>87</v>
      </c>
      <c r="F181" s="115" t="s">
        <v>72</v>
      </c>
      <c r="G181" s="116">
        <f t="shared" si="10"/>
        <v>87</v>
      </c>
      <c r="H181" s="5"/>
    </row>
    <row r="182" spans="1:8" ht="12.75">
      <c r="A182" s="88" t="s">
        <v>61</v>
      </c>
      <c r="B182" s="16">
        <v>9</v>
      </c>
      <c r="C182" s="15">
        <v>276</v>
      </c>
      <c r="D182" s="109">
        <f t="shared" si="9"/>
        <v>285</v>
      </c>
      <c r="E182" s="114">
        <v>59</v>
      </c>
      <c r="F182" s="115" t="s">
        <v>72</v>
      </c>
      <c r="G182" s="116">
        <f t="shared" si="10"/>
        <v>59</v>
      </c>
      <c r="H182" s="5"/>
    </row>
    <row r="183" spans="1:8" ht="12.75">
      <c r="A183" s="88" t="s">
        <v>62</v>
      </c>
      <c r="B183" s="16">
        <v>50</v>
      </c>
      <c r="C183" s="15">
        <v>470</v>
      </c>
      <c r="D183" s="109">
        <f t="shared" si="9"/>
        <v>520</v>
      </c>
      <c r="E183" s="114">
        <v>96</v>
      </c>
      <c r="F183" s="115" t="s">
        <v>72</v>
      </c>
      <c r="G183" s="116">
        <f t="shared" si="10"/>
        <v>96</v>
      </c>
      <c r="H183" s="5"/>
    </row>
    <row r="184" spans="1:8" ht="12.75">
      <c r="A184" s="88" t="s">
        <v>63</v>
      </c>
      <c r="B184" s="16">
        <v>155</v>
      </c>
      <c r="C184" s="15">
        <v>1141</v>
      </c>
      <c r="D184" s="109">
        <f t="shared" si="9"/>
        <v>1296</v>
      </c>
      <c r="E184" s="114">
        <v>360</v>
      </c>
      <c r="F184" s="115" t="s">
        <v>72</v>
      </c>
      <c r="G184" s="116">
        <f t="shared" si="10"/>
        <v>360</v>
      </c>
      <c r="H184" s="5"/>
    </row>
    <row r="185" spans="1:8" ht="12.75">
      <c r="A185" s="88" t="s">
        <v>64</v>
      </c>
      <c r="B185" s="16">
        <v>32</v>
      </c>
      <c r="C185" s="15">
        <v>299</v>
      </c>
      <c r="D185" s="109">
        <f t="shared" si="9"/>
        <v>331</v>
      </c>
      <c r="E185" s="114">
        <v>65</v>
      </c>
      <c r="F185" s="115" t="s">
        <v>72</v>
      </c>
      <c r="G185" s="116">
        <f t="shared" si="10"/>
        <v>65</v>
      </c>
      <c r="H185" s="5"/>
    </row>
    <row r="186" spans="1:8" ht="12.75">
      <c r="A186" s="88" t="s">
        <v>65</v>
      </c>
      <c r="B186" s="16">
        <v>30</v>
      </c>
      <c r="C186" s="15">
        <v>270</v>
      </c>
      <c r="D186" s="109">
        <f t="shared" si="9"/>
        <v>300</v>
      </c>
      <c r="E186" s="114">
        <v>28</v>
      </c>
      <c r="F186" s="115" t="s">
        <v>72</v>
      </c>
      <c r="G186" s="116">
        <f t="shared" si="10"/>
        <v>28</v>
      </c>
      <c r="H186" s="5"/>
    </row>
    <row r="187" spans="1:8" ht="12.75">
      <c r="A187" s="88" t="s">
        <v>66</v>
      </c>
      <c r="B187" s="16"/>
      <c r="C187" s="15"/>
      <c r="D187" s="18"/>
      <c r="H187" s="5"/>
    </row>
    <row r="188" spans="1:8" ht="12.75">
      <c r="A188" s="89" t="s">
        <v>1</v>
      </c>
      <c r="B188" s="46">
        <f aca="true" t="shared" si="11" ref="B188:G188">SUM(B171:B186)</f>
        <v>856</v>
      </c>
      <c r="C188" s="107">
        <f t="shared" si="11"/>
        <v>7123</v>
      </c>
      <c r="D188" s="109">
        <f t="shared" si="11"/>
        <v>7979</v>
      </c>
      <c r="E188" s="114">
        <f t="shared" si="11"/>
        <v>1745</v>
      </c>
      <c r="F188" s="114">
        <f t="shared" si="11"/>
        <v>126</v>
      </c>
      <c r="G188" s="116">
        <f t="shared" si="11"/>
        <v>1871</v>
      </c>
      <c r="H188" s="5"/>
    </row>
    <row r="189" spans="1:7" ht="12.75">
      <c r="A189" s="89" t="s">
        <v>2</v>
      </c>
      <c r="B189" s="23">
        <f>B188/D188</f>
        <v>0.1072816142373731</v>
      </c>
      <c r="C189" s="24">
        <f>C188/D188</f>
        <v>0.8927183857626269</v>
      </c>
      <c r="E189" s="117">
        <f>E188/G188</f>
        <v>0.9326563335114911</v>
      </c>
      <c r="F189" s="118">
        <f>F188/G188</f>
        <v>0.06734366648850881</v>
      </c>
      <c r="G189" s="119">
        <f>G188/D188</f>
        <v>0.23449053766136108</v>
      </c>
    </row>
    <row r="190" ht="13.5">
      <c r="A190" s="121" t="s">
        <v>294</v>
      </c>
    </row>
    <row r="191" spans="1:3" ht="15">
      <c r="A191" s="120" t="s">
        <v>297</v>
      </c>
      <c r="B191" s="23"/>
      <c r="C191" s="24"/>
    </row>
    <row r="193" ht="17.25">
      <c r="A193" s="125" t="s">
        <v>37</v>
      </c>
    </row>
    <row r="195" spans="1:3" ht="12.75">
      <c r="A195" s="62" t="s">
        <v>168</v>
      </c>
      <c r="B195" s="11"/>
      <c r="C195"/>
    </row>
    <row r="196" spans="1:3" ht="12.75">
      <c r="A196" s="62"/>
      <c r="B196" s="11"/>
      <c r="C196"/>
    </row>
    <row r="197" spans="1:4" ht="12.75">
      <c r="A197" s="172" t="s">
        <v>169</v>
      </c>
      <c r="B197" s="175"/>
      <c r="C197" s="175"/>
      <c r="D197" s="176"/>
    </row>
    <row r="198" spans="2:6" ht="12.75">
      <c r="B198" s="38" t="s">
        <v>15</v>
      </c>
      <c r="C198" s="39" t="s">
        <v>16</v>
      </c>
      <c r="D198" s="82" t="s">
        <v>1</v>
      </c>
      <c r="E198" s="34"/>
      <c r="F198" s="21"/>
    </row>
    <row r="199" spans="1:5" ht="12.75">
      <c r="A199" s="80" t="s">
        <v>50</v>
      </c>
      <c r="B199">
        <v>2</v>
      </c>
      <c r="C199" s="11">
        <v>6</v>
      </c>
      <c r="D199">
        <v>8</v>
      </c>
      <c r="E199" s="35"/>
    </row>
    <row r="200" spans="1:5" ht="12.75">
      <c r="A200" s="80" t="s">
        <v>51</v>
      </c>
      <c r="B200">
        <v>5</v>
      </c>
      <c r="C200" s="11">
        <v>4</v>
      </c>
      <c r="D200">
        <v>9</v>
      </c>
      <c r="E200" s="35"/>
    </row>
    <row r="201" spans="1:5" ht="12.75">
      <c r="A201" s="80" t="s">
        <v>52</v>
      </c>
      <c r="C201" s="11">
        <v>2</v>
      </c>
      <c r="D201">
        <v>2</v>
      </c>
      <c r="E201" s="35"/>
    </row>
    <row r="202" spans="1:5" ht="12.75">
      <c r="A202" s="80" t="s">
        <v>53</v>
      </c>
      <c r="B202">
        <v>4</v>
      </c>
      <c r="C202" s="11">
        <v>6</v>
      </c>
      <c r="D202">
        <v>10</v>
      </c>
      <c r="E202" s="35"/>
    </row>
    <row r="203" spans="1:5" ht="12.75">
      <c r="A203" s="80" t="s">
        <v>54</v>
      </c>
      <c r="B203">
        <v>4</v>
      </c>
      <c r="C203" s="11">
        <v>13</v>
      </c>
      <c r="D203">
        <v>17</v>
      </c>
      <c r="E203" s="35"/>
    </row>
    <row r="204" spans="1:5" ht="12.75">
      <c r="A204" s="80" t="s">
        <v>55</v>
      </c>
      <c r="B204">
        <v>1</v>
      </c>
      <c r="C204" s="11">
        <v>4</v>
      </c>
      <c r="D204">
        <v>5</v>
      </c>
      <c r="E204" s="35"/>
    </row>
    <row r="205" spans="1:5" ht="12.75">
      <c r="A205" s="80" t="s">
        <v>56</v>
      </c>
      <c r="B205">
        <v>5</v>
      </c>
      <c r="C205" s="11">
        <v>5</v>
      </c>
      <c r="D205">
        <v>10</v>
      </c>
      <c r="E205" s="35"/>
    </row>
    <row r="206" spans="1:5" ht="12.75">
      <c r="A206" s="80" t="s">
        <v>57</v>
      </c>
      <c r="C206" s="11">
        <v>4</v>
      </c>
      <c r="D206">
        <v>4</v>
      </c>
      <c r="E206" s="35"/>
    </row>
    <row r="207" spans="1:5" ht="12.75">
      <c r="A207" s="80" t="s">
        <v>58</v>
      </c>
      <c r="C207" s="11">
        <v>4</v>
      </c>
      <c r="D207">
        <v>4</v>
      </c>
      <c r="E207" s="35"/>
    </row>
    <row r="208" spans="1:5" ht="12.75">
      <c r="A208" s="80" t="s">
        <v>59</v>
      </c>
      <c r="B208">
        <v>8</v>
      </c>
      <c r="C208" s="11">
        <v>2</v>
      </c>
      <c r="D208">
        <v>10</v>
      </c>
      <c r="E208" s="35"/>
    </row>
    <row r="209" spans="1:5" ht="12.75">
      <c r="A209" s="80" t="s">
        <v>60</v>
      </c>
      <c r="B209">
        <v>3</v>
      </c>
      <c r="D209">
        <v>3</v>
      </c>
      <c r="E209" s="35"/>
    </row>
    <row r="210" spans="1:5" ht="12.75">
      <c r="A210" s="80" t="s">
        <v>61</v>
      </c>
      <c r="B210">
        <v>3</v>
      </c>
      <c r="C210" s="11">
        <v>4</v>
      </c>
      <c r="D210">
        <v>7</v>
      </c>
      <c r="E210" s="35"/>
    </row>
    <row r="211" spans="1:5" ht="12.75">
      <c r="A211" s="80" t="s">
        <v>62</v>
      </c>
      <c r="B211">
        <v>5</v>
      </c>
      <c r="C211" s="11">
        <v>10</v>
      </c>
      <c r="D211">
        <v>15</v>
      </c>
      <c r="E211" s="35"/>
    </row>
    <row r="212" spans="1:5" ht="12.75">
      <c r="A212" s="80" t="s">
        <v>63</v>
      </c>
      <c r="B212">
        <v>6</v>
      </c>
      <c r="C212" s="11">
        <v>10</v>
      </c>
      <c r="D212">
        <v>16</v>
      </c>
      <c r="E212" s="35"/>
    </row>
    <row r="213" spans="1:5" ht="12.75">
      <c r="A213" s="80" t="s">
        <v>64</v>
      </c>
      <c r="B213">
        <v>1</v>
      </c>
      <c r="C213" s="11">
        <v>7</v>
      </c>
      <c r="D213">
        <v>8</v>
      </c>
      <c r="E213" s="35"/>
    </row>
    <row r="214" spans="1:5" ht="12.75">
      <c r="A214" s="80" t="s">
        <v>65</v>
      </c>
      <c r="B214">
        <v>1</v>
      </c>
      <c r="C214" s="11">
        <v>4</v>
      </c>
      <c r="D214">
        <v>5</v>
      </c>
      <c r="E214" s="35"/>
    </row>
    <row r="215" spans="1:5" ht="12.75">
      <c r="A215" s="80" t="s">
        <v>66</v>
      </c>
      <c r="C215" s="11">
        <v>1</v>
      </c>
      <c r="D215">
        <v>1</v>
      </c>
      <c r="E215" s="35"/>
    </row>
    <row r="216" spans="1:5" ht="12.75">
      <c r="A216" s="60" t="s">
        <v>1</v>
      </c>
      <c r="B216" s="21">
        <f>SUM(B199:B215)</f>
        <v>48</v>
      </c>
      <c r="C216" s="22">
        <f>SUM(C199:C215)</f>
        <v>86</v>
      </c>
      <c r="D216" s="21">
        <f>SUM(D199:D215)</f>
        <v>134</v>
      </c>
      <c r="E216" s="35"/>
    </row>
    <row r="217" spans="1:5" ht="12.75">
      <c r="A217" s="60" t="s">
        <v>2</v>
      </c>
      <c r="B217" s="23">
        <f>B216/D216</f>
        <v>0.3582089552238806</v>
      </c>
      <c r="C217" s="23">
        <f>C216/D216</f>
        <v>0.6417910447761194</v>
      </c>
      <c r="D217" s="23"/>
      <c r="E217" s="23"/>
    </row>
    <row r="219" spans="1:3" ht="12.75">
      <c r="A219" s="62" t="s">
        <v>170</v>
      </c>
      <c r="B219" s="11"/>
      <c r="C219"/>
    </row>
    <row r="220" spans="1:3" ht="12.75">
      <c r="A220" s="62"/>
      <c r="B220" s="11"/>
      <c r="C220"/>
    </row>
    <row r="221" spans="1:4" ht="12.75">
      <c r="A221" s="186" t="s">
        <v>171</v>
      </c>
      <c r="B221" s="187"/>
      <c r="C221" s="187"/>
      <c r="D221" s="176"/>
    </row>
    <row r="222" spans="2:6" ht="12.75">
      <c r="B222" s="38" t="s">
        <v>15</v>
      </c>
      <c r="C222" s="39" t="s">
        <v>16</v>
      </c>
      <c r="D222" s="82" t="s">
        <v>1</v>
      </c>
      <c r="E222" s="34"/>
      <c r="F222" s="21"/>
    </row>
    <row r="223" spans="1:5" ht="12.75">
      <c r="A223" s="80" t="s">
        <v>50</v>
      </c>
      <c r="B223">
        <v>2</v>
      </c>
      <c r="C223" s="11">
        <v>6</v>
      </c>
      <c r="D223">
        <v>8</v>
      </c>
      <c r="E223" s="35"/>
    </row>
    <row r="224" spans="1:5" ht="12.75">
      <c r="A224" s="80" t="s">
        <v>51</v>
      </c>
      <c r="B224">
        <v>2</v>
      </c>
      <c r="C224" s="11">
        <v>7</v>
      </c>
      <c r="D224">
        <v>9</v>
      </c>
      <c r="E224" s="35"/>
    </row>
    <row r="225" spans="1:5" ht="12.75">
      <c r="A225" s="80" t="s">
        <v>52</v>
      </c>
      <c r="B225">
        <v>0</v>
      </c>
      <c r="C225" s="11">
        <v>2</v>
      </c>
      <c r="D225">
        <v>2</v>
      </c>
      <c r="E225" s="35"/>
    </row>
    <row r="226" spans="1:5" ht="12.75">
      <c r="A226" s="80" t="s">
        <v>53</v>
      </c>
      <c r="B226">
        <v>6</v>
      </c>
      <c r="C226" s="11">
        <v>5</v>
      </c>
      <c r="D226">
        <v>11</v>
      </c>
      <c r="E226" s="35"/>
    </row>
    <row r="227" spans="1:5" ht="12.75">
      <c r="A227" s="80" t="s">
        <v>54</v>
      </c>
      <c r="B227">
        <v>6</v>
      </c>
      <c r="C227" s="11">
        <v>11</v>
      </c>
      <c r="D227">
        <v>17</v>
      </c>
      <c r="E227" s="35"/>
    </row>
    <row r="228" spans="1:5" ht="12.75">
      <c r="A228" s="80" t="s">
        <v>55</v>
      </c>
      <c r="B228">
        <v>1</v>
      </c>
      <c r="C228" s="11">
        <v>4</v>
      </c>
      <c r="D228">
        <v>5</v>
      </c>
      <c r="E228" s="35"/>
    </row>
    <row r="229" spans="1:5" ht="12.75">
      <c r="A229" s="80" t="s">
        <v>56</v>
      </c>
      <c r="B229">
        <v>4</v>
      </c>
      <c r="C229" s="11">
        <v>6</v>
      </c>
      <c r="D229">
        <v>10</v>
      </c>
      <c r="E229" s="35"/>
    </row>
    <row r="230" spans="1:5" ht="12.75">
      <c r="A230" s="80" t="s">
        <v>57</v>
      </c>
      <c r="B230">
        <v>1</v>
      </c>
      <c r="C230" s="11">
        <v>3</v>
      </c>
      <c r="D230">
        <v>4</v>
      </c>
      <c r="E230" s="35"/>
    </row>
    <row r="231" spans="1:5" ht="12.75">
      <c r="A231" s="80" t="s">
        <v>58</v>
      </c>
      <c r="B231">
        <v>0</v>
      </c>
      <c r="C231" s="11">
        <v>4</v>
      </c>
      <c r="D231">
        <v>4</v>
      </c>
      <c r="E231" s="35"/>
    </row>
    <row r="232" spans="1:5" ht="12.75">
      <c r="A232" s="80" t="s">
        <v>59</v>
      </c>
      <c r="B232">
        <v>8</v>
      </c>
      <c r="C232" s="11">
        <v>2</v>
      </c>
      <c r="D232">
        <v>10</v>
      </c>
      <c r="E232" s="35"/>
    </row>
    <row r="233" spans="1:5" ht="12.75">
      <c r="A233" s="80" t="s">
        <v>60</v>
      </c>
      <c r="B233">
        <v>0</v>
      </c>
      <c r="C233" s="11">
        <v>3</v>
      </c>
      <c r="D233">
        <v>3</v>
      </c>
      <c r="E233" s="35"/>
    </row>
    <row r="234" spans="1:5" ht="12.75">
      <c r="A234" s="80" t="s">
        <v>61</v>
      </c>
      <c r="B234">
        <v>2</v>
      </c>
      <c r="C234" s="11">
        <v>5</v>
      </c>
      <c r="D234">
        <v>7</v>
      </c>
      <c r="E234" s="35"/>
    </row>
    <row r="235" spans="1:5" ht="12.75">
      <c r="A235" s="80" t="s">
        <v>62</v>
      </c>
      <c r="B235">
        <v>4</v>
      </c>
      <c r="C235" s="11">
        <v>11</v>
      </c>
      <c r="D235">
        <v>15</v>
      </c>
      <c r="E235" s="35"/>
    </row>
    <row r="236" spans="1:5" ht="12.75">
      <c r="A236" s="80" t="s">
        <v>63</v>
      </c>
      <c r="B236">
        <v>5</v>
      </c>
      <c r="C236" s="11">
        <v>10</v>
      </c>
      <c r="D236">
        <v>15</v>
      </c>
      <c r="E236" s="35"/>
    </row>
    <row r="237" spans="1:5" ht="12.75">
      <c r="A237" s="80" t="s">
        <v>64</v>
      </c>
      <c r="B237">
        <v>5</v>
      </c>
      <c r="C237" s="11">
        <v>3</v>
      </c>
      <c r="D237">
        <v>8</v>
      </c>
      <c r="E237" s="35"/>
    </row>
    <row r="238" spans="1:5" ht="12.75">
      <c r="A238" s="80" t="s">
        <v>65</v>
      </c>
      <c r="B238">
        <v>2</v>
      </c>
      <c r="C238" s="11">
        <v>3</v>
      </c>
      <c r="D238">
        <v>5</v>
      </c>
      <c r="E238" s="35"/>
    </row>
    <row r="239" spans="1:5" ht="12.75">
      <c r="A239" s="80" t="s">
        <v>66</v>
      </c>
      <c r="B239">
        <v>0</v>
      </c>
      <c r="C239" s="11">
        <v>1</v>
      </c>
      <c r="D239">
        <v>1</v>
      </c>
      <c r="E239" s="35"/>
    </row>
    <row r="240" spans="1:5" ht="12.75">
      <c r="A240" s="60" t="s">
        <v>1</v>
      </c>
      <c r="B240" s="21">
        <v>48</v>
      </c>
      <c r="C240" s="22">
        <v>86</v>
      </c>
      <c r="D240" s="21">
        <v>134</v>
      </c>
      <c r="E240" s="35"/>
    </row>
    <row r="241" spans="1:5" ht="12.75">
      <c r="A241" s="60" t="s">
        <v>2</v>
      </c>
      <c r="B241" s="23">
        <f>B240/D240</f>
        <v>0.3582089552238806</v>
      </c>
      <c r="C241" s="23">
        <f>C240/D240</f>
        <v>0.6417910447761194</v>
      </c>
      <c r="D241" s="23"/>
      <c r="E241" s="23"/>
    </row>
    <row r="243" spans="1:3" ht="12.75">
      <c r="A243" s="62" t="s">
        <v>172</v>
      </c>
      <c r="B243" s="11"/>
      <c r="C243"/>
    </row>
    <row r="244" spans="1:3" ht="12.75">
      <c r="A244" s="62"/>
      <c r="B244" s="11"/>
      <c r="C244"/>
    </row>
    <row r="245" spans="1:4" ht="12.75">
      <c r="A245" s="172" t="s">
        <v>173</v>
      </c>
      <c r="B245" s="177"/>
      <c r="C245" s="177"/>
      <c r="D245" s="176"/>
    </row>
    <row r="246" spans="2:6" ht="12.75">
      <c r="B246" s="38" t="s">
        <v>15</v>
      </c>
      <c r="C246" s="39" t="s">
        <v>16</v>
      </c>
      <c r="D246" s="82" t="s">
        <v>1</v>
      </c>
      <c r="E246" s="34"/>
      <c r="F246" s="21"/>
    </row>
    <row r="247" spans="1:5" ht="12.75">
      <c r="A247" s="80" t="s">
        <v>50</v>
      </c>
      <c r="B247">
        <v>6</v>
      </c>
      <c r="C247" s="11">
        <v>2</v>
      </c>
      <c r="D247" s="21">
        <v>8</v>
      </c>
      <c r="E247" s="35"/>
    </row>
    <row r="248" spans="1:5" ht="12.75">
      <c r="A248" s="80" t="s">
        <v>51</v>
      </c>
      <c r="B248">
        <v>5</v>
      </c>
      <c r="C248" s="11">
        <v>4</v>
      </c>
      <c r="D248" s="21">
        <v>9</v>
      </c>
      <c r="E248" s="35"/>
    </row>
    <row r="249" spans="1:5" ht="12.75">
      <c r="A249" s="80" t="s">
        <v>52</v>
      </c>
      <c r="B249">
        <v>1</v>
      </c>
      <c r="C249" s="11">
        <v>1</v>
      </c>
      <c r="D249" s="21">
        <v>2</v>
      </c>
      <c r="E249" s="35"/>
    </row>
    <row r="250" spans="1:5" ht="12.75">
      <c r="A250" s="80" t="s">
        <v>53</v>
      </c>
      <c r="B250">
        <v>7</v>
      </c>
      <c r="C250" s="11">
        <v>4</v>
      </c>
      <c r="D250" s="21">
        <v>11</v>
      </c>
      <c r="E250" s="35"/>
    </row>
    <row r="251" spans="1:5" ht="12.75">
      <c r="A251" s="80" t="s">
        <v>54</v>
      </c>
      <c r="B251">
        <v>11</v>
      </c>
      <c r="C251" s="11">
        <v>6</v>
      </c>
      <c r="D251" s="21">
        <v>17</v>
      </c>
      <c r="E251" s="35"/>
    </row>
    <row r="252" spans="1:5" ht="12.75">
      <c r="A252" s="80" t="s">
        <v>55</v>
      </c>
      <c r="B252">
        <v>5</v>
      </c>
      <c r="C252" s="11">
        <v>0</v>
      </c>
      <c r="D252" s="21">
        <v>5</v>
      </c>
      <c r="E252" s="35"/>
    </row>
    <row r="253" spans="1:5" ht="12.75">
      <c r="A253" s="80" t="s">
        <v>56</v>
      </c>
      <c r="B253">
        <v>4</v>
      </c>
      <c r="C253" s="11">
        <v>6</v>
      </c>
      <c r="D253" s="21">
        <v>10</v>
      </c>
      <c r="E253" s="35"/>
    </row>
    <row r="254" spans="1:5" ht="12.75">
      <c r="A254" s="80" t="s">
        <v>57</v>
      </c>
      <c r="B254">
        <v>4</v>
      </c>
      <c r="C254" s="11">
        <v>0</v>
      </c>
      <c r="D254" s="21">
        <v>4</v>
      </c>
      <c r="E254" s="35"/>
    </row>
    <row r="255" spans="1:5" ht="12.75">
      <c r="A255" s="80" t="s">
        <v>58</v>
      </c>
      <c r="B255">
        <v>4</v>
      </c>
      <c r="C255" s="11">
        <v>1</v>
      </c>
      <c r="D255" s="21">
        <v>5</v>
      </c>
      <c r="E255" s="35"/>
    </row>
    <row r="256" spans="1:5" ht="12.75">
      <c r="A256" s="80" t="s">
        <v>59</v>
      </c>
      <c r="B256">
        <v>6</v>
      </c>
      <c r="C256" s="11">
        <v>4</v>
      </c>
      <c r="D256" s="21">
        <v>10</v>
      </c>
      <c r="E256" s="35"/>
    </row>
    <row r="257" spans="1:5" ht="12.75">
      <c r="A257" s="80" t="s">
        <v>60</v>
      </c>
      <c r="B257">
        <v>3</v>
      </c>
      <c r="C257" s="11">
        <v>0</v>
      </c>
      <c r="D257" s="21">
        <v>3</v>
      </c>
      <c r="E257" s="35"/>
    </row>
    <row r="258" spans="1:5" ht="12.75">
      <c r="A258" s="80" t="s">
        <v>61</v>
      </c>
      <c r="B258">
        <v>3</v>
      </c>
      <c r="C258" s="11">
        <v>4</v>
      </c>
      <c r="D258" s="21">
        <v>7</v>
      </c>
      <c r="E258" s="35"/>
    </row>
    <row r="259" spans="1:5" ht="12.75">
      <c r="A259" s="80" t="s">
        <v>62</v>
      </c>
      <c r="B259">
        <v>12</v>
      </c>
      <c r="C259" s="11">
        <v>3</v>
      </c>
      <c r="D259" s="21">
        <v>15</v>
      </c>
      <c r="E259" s="35"/>
    </row>
    <row r="260" spans="1:5" ht="12.75">
      <c r="A260" s="80" t="s">
        <v>63</v>
      </c>
      <c r="B260">
        <v>8</v>
      </c>
      <c r="C260" s="11">
        <v>8</v>
      </c>
      <c r="D260" s="21">
        <v>16</v>
      </c>
      <c r="E260" s="35"/>
    </row>
    <row r="261" spans="1:5" ht="12.75">
      <c r="A261" s="80" t="s">
        <v>64</v>
      </c>
      <c r="B261">
        <v>6</v>
      </c>
      <c r="C261" s="11">
        <v>2</v>
      </c>
      <c r="D261" s="21">
        <v>8</v>
      </c>
      <c r="E261" s="35"/>
    </row>
    <row r="262" spans="1:5" ht="12.75">
      <c r="A262" s="80" t="s">
        <v>65</v>
      </c>
      <c r="B262">
        <v>4</v>
      </c>
      <c r="C262" s="11">
        <v>1</v>
      </c>
      <c r="D262" s="21">
        <v>5</v>
      </c>
      <c r="E262" s="35"/>
    </row>
    <row r="263" spans="1:5" ht="12.75">
      <c r="A263" s="80" t="s">
        <v>66</v>
      </c>
      <c r="B263">
        <v>1</v>
      </c>
      <c r="C263" s="11">
        <v>0</v>
      </c>
      <c r="D263" s="21">
        <v>1</v>
      </c>
      <c r="E263" s="35"/>
    </row>
    <row r="264" spans="1:5" ht="12.75">
      <c r="A264" s="80" t="s">
        <v>1</v>
      </c>
      <c r="B264">
        <v>90</v>
      </c>
      <c r="C264" s="11">
        <v>46</v>
      </c>
      <c r="D264" s="21">
        <v>136</v>
      </c>
      <c r="E264" s="35"/>
    </row>
    <row r="265" spans="1:5" ht="12.75">
      <c r="A265" s="60" t="s">
        <v>2</v>
      </c>
      <c r="B265" s="23">
        <f>B264/D264</f>
        <v>0.6617647058823529</v>
      </c>
      <c r="C265" s="23">
        <f>C264/D264</f>
        <v>0.3382352941176471</v>
      </c>
      <c r="D265" s="23"/>
      <c r="E265" s="23"/>
    </row>
    <row r="267" ht="12.75">
      <c r="A267" s="62" t="s">
        <v>174</v>
      </c>
    </row>
    <row r="268" ht="12.75">
      <c r="A268" s="62"/>
    </row>
    <row r="269" spans="1:4" ht="12.75">
      <c r="A269" s="188" t="s">
        <v>175</v>
      </c>
      <c r="B269" s="189"/>
      <c r="C269" s="189"/>
      <c r="D269" s="190"/>
    </row>
    <row r="270" spans="2:5" ht="12.75">
      <c r="B270" s="39" t="s">
        <v>176</v>
      </c>
      <c r="C270" s="39"/>
      <c r="D270" s="40"/>
      <c r="E270" s="22"/>
    </row>
    <row r="271" spans="1:4" ht="12.75">
      <c r="A271" s="80" t="s">
        <v>50</v>
      </c>
      <c r="B271">
        <v>2</v>
      </c>
      <c r="D271" s="35"/>
    </row>
    <row r="272" spans="1:4" ht="12.75">
      <c r="A272" s="80" t="s">
        <v>51</v>
      </c>
      <c r="B272">
        <v>4</v>
      </c>
      <c r="C272">
        <v>2</v>
      </c>
      <c r="D272" s="35"/>
    </row>
    <row r="273" spans="1:4" ht="12.75">
      <c r="A273" s="80" t="s">
        <v>52</v>
      </c>
      <c r="B273">
        <v>1</v>
      </c>
      <c r="C273" s="31">
        <v>1</v>
      </c>
      <c r="D273" s="35"/>
    </row>
    <row r="274" spans="1:4" ht="12.75">
      <c r="A274" s="80" t="s">
        <v>53</v>
      </c>
      <c r="B274">
        <v>9</v>
      </c>
      <c r="C274">
        <v>5</v>
      </c>
      <c r="D274" s="35"/>
    </row>
    <row r="275" spans="1:4" ht="12.75">
      <c r="A275" s="80" t="s">
        <v>54</v>
      </c>
      <c r="B275">
        <v>8</v>
      </c>
      <c r="C275">
        <v>6</v>
      </c>
      <c r="D275" s="35"/>
    </row>
    <row r="276" spans="1:4" ht="12.75">
      <c r="A276" s="80" t="s">
        <v>55</v>
      </c>
      <c r="B276">
        <v>1</v>
      </c>
      <c r="C276" s="11">
        <v>0</v>
      </c>
      <c r="D276" s="35"/>
    </row>
    <row r="277" spans="1:4" ht="12.75">
      <c r="A277" s="80" t="s">
        <v>56</v>
      </c>
      <c r="B277">
        <v>5</v>
      </c>
      <c r="C277">
        <v>2</v>
      </c>
      <c r="D277" s="35"/>
    </row>
    <row r="278" spans="1:4" ht="12.75">
      <c r="A278" s="80" t="s">
        <v>57</v>
      </c>
      <c r="B278">
        <v>1</v>
      </c>
      <c r="C278">
        <v>1</v>
      </c>
      <c r="D278" s="35"/>
    </row>
    <row r="279" spans="1:4" ht="12.75">
      <c r="A279" s="80" t="s">
        <v>58</v>
      </c>
      <c r="B279">
        <v>1</v>
      </c>
      <c r="C279">
        <v>1</v>
      </c>
      <c r="D279" s="35"/>
    </row>
    <row r="280" spans="1:4" ht="12.75">
      <c r="A280" s="80" t="s">
        <v>59</v>
      </c>
      <c r="B280">
        <v>5</v>
      </c>
      <c r="C280">
        <v>7</v>
      </c>
      <c r="D280" s="35"/>
    </row>
    <row r="281" spans="1:4" ht="12.75">
      <c r="A281" s="80" t="s">
        <v>61</v>
      </c>
      <c r="B281">
        <v>3</v>
      </c>
      <c r="C281">
        <v>1</v>
      </c>
      <c r="D281" s="35"/>
    </row>
    <row r="282" spans="1:4" ht="12.75">
      <c r="A282" s="80" t="s">
        <v>62</v>
      </c>
      <c r="B282">
        <v>3</v>
      </c>
      <c r="C282" s="11">
        <v>0</v>
      </c>
      <c r="D282" s="35"/>
    </row>
    <row r="283" spans="1:4" ht="12.75">
      <c r="A283" s="80" t="s">
        <v>63</v>
      </c>
      <c r="B283">
        <v>7</v>
      </c>
      <c r="C283">
        <v>3</v>
      </c>
      <c r="D283" s="35"/>
    </row>
    <row r="284" spans="1:4" ht="12.75">
      <c r="A284" s="80" t="s">
        <v>64</v>
      </c>
      <c r="B284">
        <v>3</v>
      </c>
      <c r="C284">
        <v>1</v>
      </c>
      <c r="D284" s="35"/>
    </row>
    <row r="285" spans="1:4" ht="12.75">
      <c r="A285" s="80" t="s">
        <v>65</v>
      </c>
      <c r="B285">
        <v>3</v>
      </c>
      <c r="C285">
        <v>3</v>
      </c>
      <c r="D285" s="35"/>
    </row>
    <row r="286" spans="1:4" ht="12.75">
      <c r="A286" s="126" t="s">
        <v>1</v>
      </c>
      <c r="B286" s="35">
        <f>SUM(B271:B285)</f>
        <v>56</v>
      </c>
      <c r="C286" s="35">
        <f>SUM(C271:C285)</f>
        <v>33</v>
      </c>
      <c r="D286" s="35"/>
    </row>
    <row r="287" spans="1:4" ht="12.75">
      <c r="A287" s="127" t="s">
        <v>2</v>
      </c>
      <c r="B287" s="47">
        <f>B286/136</f>
        <v>0.4117647058823529</v>
      </c>
      <c r="C287" s="24">
        <v>0.24</v>
      </c>
      <c r="D287" s="35"/>
    </row>
    <row r="289" spans="1:3" ht="12.75">
      <c r="A289" s="62" t="s">
        <v>304</v>
      </c>
      <c r="C289" s="20"/>
    </row>
    <row r="290" spans="1:3" ht="12.75">
      <c r="A290" s="62"/>
      <c r="C290" s="138"/>
    </row>
    <row r="291" ht="12.75">
      <c r="A291" s="60" t="s">
        <v>167</v>
      </c>
    </row>
    <row r="292" spans="1:6" ht="24">
      <c r="A292" t="s">
        <v>0</v>
      </c>
      <c r="B292" s="128" t="s">
        <v>207</v>
      </c>
      <c r="C292" s="129" t="s">
        <v>208</v>
      </c>
      <c r="D292" s="130" t="s">
        <v>1</v>
      </c>
      <c r="E292" s="132" t="s">
        <v>230</v>
      </c>
      <c r="F292" s="42"/>
    </row>
    <row r="293" spans="1:6" ht="12.75">
      <c r="A293" s="88" t="s">
        <v>50</v>
      </c>
      <c r="B293" s="15">
        <v>1545</v>
      </c>
      <c r="C293" s="18">
        <v>117</v>
      </c>
      <c r="D293" s="131">
        <f>SUM(B293:C293)</f>
        <v>1662</v>
      </c>
      <c r="E293" s="152">
        <v>578</v>
      </c>
      <c r="F293" s="5"/>
    </row>
    <row r="294" spans="1:6" ht="12.75">
      <c r="A294" s="88" t="s">
        <v>51</v>
      </c>
      <c r="B294" s="15">
        <v>792</v>
      </c>
      <c r="C294" s="18">
        <v>42</v>
      </c>
      <c r="D294" s="131">
        <f aca="true" t="shared" si="12" ref="D294:D309">SUM(B294:C294)</f>
        <v>834</v>
      </c>
      <c r="E294" s="152">
        <v>104</v>
      </c>
      <c r="F294" s="5"/>
    </row>
    <row r="295" spans="1:6" ht="12.75">
      <c r="A295" s="88" t="s">
        <v>52</v>
      </c>
      <c r="B295" s="15">
        <v>442</v>
      </c>
      <c r="C295" s="18">
        <v>492</v>
      </c>
      <c r="D295" s="131">
        <f t="shared" si="12"/>
        <v>934</v>
      </c>
      <c r="E295" s="152">
        <v>110</v>
      </c>
      <c r="F295" s="5"/>
    </row>
    <row r="296" spans="1:6" ht="12.75">
      <c r="A296" s="88" t="s">
        <v>53</v>
      </c>
      <c r="B296" s="15">
        <v>1683</v>
      </c>
      <c r="C296" s="18">
        <v>722</v>
      </c>
      <c r="D296" s="131">
        <f t="shared" si="12"/>
        <v>2405</v>
      </c>
      <c r="E296" s="152">
        <v>809</v>
      </c>
      <c r="F296" s="5"/>
    </row>
    <row r="297" spans="1:6" ht="12.75">
      <c r="A297" s="88" t="s">
        <v>54</v>
      </c>
      <c r="B297" s="15">
        <v>1898</v>
      </c>
      <c r="C297" s="18">
        <v>503</v>
      </c>
      <c r="D297" s="131">
        <f t="shared" si="12"/>
        <v>2401</v>
      </c>
      <c r="E297" s="152">
        <v>957</v>
      </c>
      <c r="F297" s="5"/>
    </row>
    <row r="298" spans="1:6" ht="12.75">
      <c r="A298" s="88" t="s">
        <v>55</v>
      </c>
      <c r="B298" s="15">
        <v>327</v>
      </c>
      <c r="C298" s="18">
        <v>163</v>
      </c>
      <c r="D298" s="131">
        <f t="shared" si="12"/>
        <v>490</v>
      </c>
      <c r="E298" s="152">
        <v>190</v>
      </c>
      <c r="F298" s="5"/>
    </row>
    <row r="299" spans="1:6" ht="12.75">
      <c r="A299" s="88" t="s">
        <v>56</v>
      </c>
      <c r="B299" s="15">
        <v>2816</v>
      </c>
      <c r="C299" s="18">
        <v>679</v>
      </c>
      <c r="D299" s="131">
        <f t="shared" si="12"/>
        <v>3495</v>
      </c>
      <c r="E299" s="152">
        <v>526</v>
      </c>
      <c r="F299" s="5"/>
    </row>
    <row r="300" spans="1:6" ht="12.75">
      <c r="A300" s="88" t="s">
        <v>57</v>
      </c>
      <c r="B300" s="15">
        <v>977</v>
      </c>
      <c r="C300" s="18">
        <v>249</v>
      </c>
      <c r="D300" s="131">
        <f t="shared" si="12"/>
        <v>1226</v>
      </c>
      <c r="E300" s="152">
        <v>599</v>
      </c>
      <c r="F300" s="5"/>
    </row>
    <row r="301" spans="1:6" ht="12.75">
      <c r="A301" s="88" t="s">
        <v>58</v>
      </c>
      <c r="B301" s="15">
        <v>831</v>
      </c>
      <c r="C301" s="18">
        <v>132</v>
      </c>
      <c r="D301" s="131">
        <f t="shared" si="12"/>
        <v>963</v>
      </c>
      <c r="E301" s="152">
        <v>183</v>
      </c>
      <c r="F301" s="5"/>
    </row>
    <row r="302" spans="1:6" ht="12.75">
      <c r="A302" s="88" t="s">
        <v>59</v>
      </c>
      <c r="B302" s="15">
        <v>1503</v>
      </c>
      <c r="C302" s="18">
        <v>113</v>
      </c>
      <c r="D302" s="131">
        <f t="shared" si="12"/>
        <v>1616</v>
      </c>
      <c r="E302" s="152">
        <v>456</v>
      </c>
      <c r="F302" s="5"/>
    </row>
    <row r="303" spans="1:6" ht="12.75">
      <c r="A303" s="88" t="s">
        <v>60</v>
      </c>
      <c r="B303" s="15">
        <v>301</v>
      </c>
      <c r="C303" s="18">
        <v>53</v>
      </c>
      <c r="D303" s="131">
        <f t="shared" si="12"/>
        <v>354</v>
      </c>
      <c r="E303" s="152">
        <v>162</v>
      </c>
      <c r="F303" s="5"/>
    </row>
    <row r="304" spans="1:6" ht="12.75">
      <c r="A304" s="88" t="s">
        <v>61</v>
      </c>
      <c r="B304" s="15">
        <v>698</v>
      </c>
      <c r="C304" s="18">
        <v>194</v>
      </c>
      <c r="D304" s="131">
        <f t="shared" si="12"/>
        <v>892</v>
      </c>
      <c r="E304" s="152">
        <v>258</v>
      </c>
      <c r="F304" s="5"/>
    </row>
    <row r="305" spans="1:6" ht="12.75">
      <c r="A305" s="88" t="s">
        <v>62</v>
      </c>
      <c r="B305" s="15">
        <v>1501</v>
      </c>
      <c r="C305" s="18">
        <v>526</v>
      </c>
      <c r="D305" s="131">
        <f t="shared" si="12"/>
        <v>2027</v>
      </c>
      <c r="E305" s="152">
        <v>583</v>
      </c>
      <c r="F305" s="5"/>
    </row>
    <row r="306" spans="1:6" ht="12.75">
      <c r="A306" s="88" t="s">
        <v>63</v>
      </c>
      <c r="B306" s="15">
        <v>3009</v>
      </c>
      <c r="C306" s="18">
        <v>726</v>
      </c>
      <c r="D306" s="131">
        <f t="shared" si="12"/>
        <v>3735</v>
      </c>
      <c r="E306" s="152">
        <v>1134</v>
      </c>
      <c r="F306" s="5"/>
    </row>
    <row r="307" spans="1:6" ht="12.75">
      <c r="A307" s="88" t="s">
        <v>64</v>
      </c>
      <c r="B307" s="15">
        <v>1250</v>
      </c>
      <c r="C307" s="18">
        <v>125</v>
      </c>
      <c r="D307" s="131">
        <f t="shared" si="12"/>
        <v>1375</v>
      </c>
      <c r="E307" s="152">
        <v>416</v>
      </c>
      <c r="F307" s="5"/>
    </row>
    <row r="308" spans="1:6" ht="12.75">
      <c r="A308" s="88" t="s">
        <v>65</v>
      </c>
      <c r="B308" s="15">
        <v>689</v>
      </c>
      <c r="C308" s="18">
        <v>108</v>
      </c>
      <c r="D308" s="131">
        <f t="shared" si="12"/>
        <v>797</v>
      </c>
      <c r="E308" s="152">
        <v>266</v>
      </c>
      <c r="F308" s="5"/>
    </row>
    <row r="309" spans="1:6" ht="12.75">
      <c r="A309" s="88" t="s">
        <v>66</v>
      </c>
      <c r="B309" s="15">
        <v>124</v>
      </c>
      <c r="C309" s="18" t="s">
        <v>72</v>
      </c>
      <c r="D309" s="131">
        <f t="shared" si="12"/>
        <v>124</v>
      </c>
      <c r="E309" s="152">
        <v>35</v>
      </c>
      <c r="F309" s="5"/>
    </row>
    <row r="310" spans="1:6" ht="12.75">
      <c r="A310" s="89" t="s">
        <v>1</v>
      </c>
      <c r="B310" s="107">
        <f>SUM(B293:B309)</f>
        <v>20386</v>
      </c>
      <c r="C310" s="107">
        <f>SUM(C293:C309)</f>
        <v>4944</v>
      </c>
      <c r="D310" s="109">
        <f>SUM(D293:D309)</f>
        <v>25330</v>
      </c>
      <c r="E310" s="134">
        <f>SUM(E293:E309)</f>
        <v>7366</v>
      </c>
      <c r="F310" s="5"/>
    </row>
    <row r="311" spans="1:5" ht="12.75">
      <c r="A311" s="89" t="s">
        <v>2</v>
      </c>
      <c r="B311" s="23">
        <f>B310/D310</f>
        <v>0.8048164232135807</v>
      </c>
      <c r="C311" s="23">
        <f>C310/D310</f>
        <v>0.19518357678641926</v>
      </c>
      <c r="D311" s="135"/>
      <c r="E311" s="135">
        <f>E310/D310</f>
        <v>0.2908014212396368</v>
      </c>
    </row>
    <row r="312" spans="2:3" ht="12.75">
      <c r="B312" s="11"/>
      <c r="C312"/>
    </row>
    <row r="313" ht="12.75">
      <c r="A313" s="60" t="s">
        <v>34</v>
      </c>
    </row>
    <row r="314" spans="1:8" ht="30.75">
      <c r="A314" s="22" t="s">
        <v>0</v>
      </c>
      <c r="B314" s="104" t="s">
        <v>18</v>
      </c>
      <c r="C314" s="104" t="s">
        <v>19</v>
      </c>
      <c r="D314" s="104" t="s">
        <v>20</v>
      </c>
      <c r="E314" s="104" t="s">
        <v>302</v>
      </c>
      <c r="F314" s="104" t="s">
        <v>231</v>
      </c>
      <c r="G314" s="104" t="s">
        <v>14</v>
      </c>
      <c r="H314" s="105" t="s">
        <v>1</v>
      </c>
    </row>
    <row r="315" spans="1:8" ht="12.75">
      <c r="A315" s="136" t="s">
        <v>50</v>
      </c>
      <c r="B315" s="16">
        <v>342</v>
      </c>
      <c r="C315" s="15">
        <v>7</v>
      </c>
      <c r="D315" s="15">
        <v>9</v>
      </c>
      <c r="E315" s="15">
        <v>1217</v>
      </c>
      <c r="F315">
        <v>6</v>
      </c>
      <c r="G315">
        <v>13</v>
      </c>
      <c r="H315" s="107">
        <f>SUM(B315:G315)</f>
        <v>1594</v>
      </c>
    </row>
    <row r="316" spans="1:8" ht="12.75">
      <c r="A316" s="136" t="s">
        <v>51</v>
      </c>
      <c r="B316" s="16">
        <v>110</v>
      </c>
      <c r="C316" s="15">
        <v>4</v>
      </c>
      <c r="D316" s="15">
        <v>7</v>
      </c>
      <c r="E316" s="15">
        <v>698</v>
      </c>
      <c r="F316">
        <v>8</v>
      </c>
      <c r="G316">
        <v>5</v>
      </c>
      <c r="H316" s="107">
        <f aca="true" t="shared" si="13" ref="H316:H331">SUM(B316:G316)</f>
        <v>832</v>
      </c>
    </row>
    <row r="317" spans="1:8" ht="12.75">
      <c r="A317" s="136" t="s">
        <v>52</v>
      </c>
      <c r="B317" s="16">
        <v>88</v>
      </c>
      <c r="C317" s="15">
        <v>6</v>
      </c>
      <c r="D317" s="15">
        <v>13</v>
      </c>
      <c r="E317" s="15">
        <v>774</v>
      </c>
      <c r="F317">
        <v>17</v>
      </c>
      <c r="G317">
        <v>35</v>
      </c>
      <c r="H317" s="107">
        <f t="shared" si="13"/>
        <v>933</v>
      </c>
    </row>
    <row r="318" spans="1:8" ht="12.75">
      <c r="A318" s="136" t="s">
        <v>53</v>
      </c>
      <c r="B318" s="16">
        <v>469</v>
      </c>
      <c r="C318" s="15">
        <v>6</v>
      </c>
      <c r="D318" s="15">
        <v>95</v>
      </c>
      <c r="E318" s="15">
        <v>1429</v>
      </c>
      <c r="F318">
        <v>324</v>
      </c>
      <c r="G318">
        <v>81</v>
      </c>
      <c r="H318" s="107">
        <f t="shared" si="13"/>
        <v>2404</v>
      </c>
    </row>
    <row r="319" spans="1:8" ht="12.75">
      <c r="A319" s="136" t="s">
        <v>54</v>
      </c>
      <c r="B319" s="16">
        <v>564</v>
      </c>
      <c r="C319" s="15">
        <v>10</v>
      </c>
      <c r="D319" s="15">
        <v>41</v>
      </c>
      <c r="E319" s="15">
        <v>1599</v>
      </c>
      <c r="F319">
        <v>24</v>
      </c>
      <c r="G319">
        <v>24</v>
      </c>
      <c r="H319" s="107">
        <f t="shared" si="13"/>
        <v>2262</v>
      </c>
    </row>
    <row r="320" spans="1:8" ht="12.75">
      <c r="A320" s="136" t="s">
        <v>55</v>
      </c>
      <c r="B320" s="16">
        <v>34</v>
      </c>
      <c r="C320" s="15" t="s">
        <v>72</v>
      </c>
      <c r="D320" s="15">
        <v>2</v>
      </c>
      <c r="E320" s="15">
        <v>346</v>
      </c>
      <c r="F320">
        <v>2</v>
      </c>
      <c r="G320">
        <v>2</v>
      </c>
      <c r="H320" s="107">
        <f t="shared" si="13"/>
        <v>386</v>
      </c>
    </row>
    <row r="321" spans="1:8" ht="12.75">
      <c r="A321" s="136" t="s">
        <v>56</v>
      </c>
      <c r="B321" s="16">
        <v>655</v>
      </c>
      <c r="C321" s="15">
        <v>28</v>
      </c>
      <c r="D321" s="15">
        <v>37</v>
      </c>
      <c r="E321" s="15">
        <v>2656</v>
      </c>
      <c r="F321">
        <v>48</v>
      </c>
      <c r="G321">
        <v>54</v>
      </c>
      <c r="H321" s="107">
        <f t="shared" si="13"/>
        <v>3478</v>
      </c>
    </row>
    <row r="322" spans="1:8" ht="12.75">
      <c r="A322" s="136" t="s">
        <v>57</v>
      </c>
      <c r="B322" s="16">
        <v>359</v>
      </c>
      <c r="C322" s="15">
        <v>11</v>
      </c>
      <c r="D322" s="15">
        <v>77</v>
      </c>
      <c r="E322" s="15">
        <v>639</v>
      </c>
      <c r="F322">
        <v>38</v>
      </c>
      <c r="G322">
        <v>42</v>
      </c>
      <c r="H322" s="107">
        <f t="shared" si="13"/>
        <v>1166</v>
      </c>
    </row>
    <row r="323" spans="1:8" ht="12.75">
      <c r="A323" s="136" t="s">
        <v>58</v>
      </c>
      <c r="B323" s="16">
        <v>156</v>
      </c>
      <c r="C323" s="15">
        <v>2</v>
      </c>
      <c r="D323" s="15">
        <v>5</v>
      </c>
      <c r="E323" s="15">
        <v>782</v>
      </c>
      <c r="F323">
        <v>10</v>
      </c>
      <c r="G323">
        <v>7</v>
      </c>
      <c r="H323" s="107">
        <f t="shared" si="13"/>
        <v>962</v>
      </c>
    </row>
    <row r="324" spans="1:8" ht="12.75">
      <c r="A324" s="136" t="s">
        <v>59</v>
      </c>
      <c r="B324" s="16">
        <v>331</v>
      </c>
      <c r="C324" s="15">
        <v>9</v>
      </c>
      <c r="D324" s="15">
        <v>30</v>
      </c>
      <c r="E324" s="15">
        <v>1195</v>
      </c>
      <c r="F324">
        <v>20</v>
      </c>
      <c r="G324">
        <v>19</v>
      </c>
      <c r="H324" s="107">
        <f t="shared" si="13"/>
        <v>1604</v>
      </c>
    </row>
    <row r="325" spans="1:8" ht="12.75">
      <c r="A325" s="136" t="s">
        <v>60</v>
      </c>
      <c r="B325" s="16">
        <v>12</v>
      </c>
      <c r="C325" s="15">
        <v>44</v>
      </c>
      <c r="D325" s="15">
        <v>2</v>
      </c>
      <c r="E325" s="15">
        <v>281</v>
      </c>
      <c r="F325">
        <v>6</v>
      </c>
      <c r="G325">
        <v>9</v>
      </c>
      <c r="H325" s="107">
        <f t="shared" si="13"/>
        <v>354</v>
      </c>
    </row>
    <row r="326" spans="1:8" ht="12.75">
      <c r="A326" s="136" t="s">
        <v>61</v>
      </c>
      <c r="B326" s="16">
        <v>215</v>
      </c>
      <c r="C326" s="15">
        <v>3</v>
      </c>
      <c r="D326" s="15">
        <v>15</v>
      </c>
      <c r="E326" s="15">
        <v>644</v>
      </c>
      <c r="F326">
        <v>6</v>
      </c>
      <c r="G326">
        <v>6</v>
      </c>
      <c r="H326" s="107">
        <f t="shared" si="13"/>
        <v>889</v>
      </c>
    </row>
    <row r="327" spans="1:8" ht="12.75">
      <c r="A327" s="136" t="s">
        <v>62</v>
      </c>
      <c r="B327" s="16">
        <v>272</v>
      </c>
      <c r="C327" s="15">
        <v>6</v>
      </c>
      <c r="D327" s="15">
        <v>30</v>
      </c>
      <c r="E327" s="15">
        <v>1571</v>
      </c>
      <c r="F327">
        <v>11</v>
      </c>
      <c r="G327">
        <v>15</v>
      </c>
      <c r="H327" s="107">
        <f t="shared" si="13"/>
        <v>1905</v>
      </c>
    </row>
    <row r="328" spans="1:8" ht="12.75">
      <c r="A328" s="136" t="s">
        <v>63</v>
      </c>
      <c r="B328" s="16">
        <v>424</v>
      </c>
      <c r="C328" s="15">
        <v>22</v>
      </c>
      <c r="D328" s="15">
        <v>171</v>
      </c>
      <c r="E328" s="15">
        <v>2146</v>
      </c>
      <c r="F328">
        <v>684</v>
      </c>
      <c r="G328">
        <v>103</v>
      </c>
      <c r="H328" s="107">
        <f t="shared" si="13"/>
        <v>3550</v>
      </c>
    </row>
    <row r="329" spans="1:8" ht="12.75">
      <c r="A329" s="136" t="s">
        <v>64</v>
      </c>
      <c r="B329" s="16">
        <v>356</v>
      </c>
      <c r="C329" s="15">
        <v>3</v>
      </c>
      <c r="D329" s="15">
        <v>47</v>
      </c>
      <c r="E329" s="15">
        <v>899</v>
      </c>
      <c r="F329">
        <v>17</v>
      </c>
      <c r="G329">
        <v>38</v>
      </c>
      <c r="H329" s="107">
        <f t="shared" si="13"/>
        <v>1360</v>
      </c>
    </row>
    <row r="330" spans="1:8" ht="12.75">
      <c r="A330" s="136" t="s">
        <v>65</v>
      </c>
      <c r="B330" s="16">
        <v>20</v>
      </c>
      <c r="C330" s="15">
        <v>1</v>
      </c>
      <c r="D330" s="15">
        <v>7</v>
      </c>
      <c r="E330" s="15">
        <v>767</v>
      </c>
      <c r="F330">
        <v>2</v>
      </c>
      <c r="G330" t="s">
        <v>72</v>
      </c>
      <c r="H330" s="107">
        <f t="shared" si="13"/>
        <v>797</v>
      </c>
    </row>
    <row r="331" spans="1:8" ht="12.75">
      <c r="A331" s="136" t="s">
        <v>66</v>
      </c>
      <c r="B331" s="16">
        <v>16</v>
      </c>
      <c r="C331" s="15" t="s">
        <v>72</v>
      </c>
      <c r="D331" s="15">
        <v>4</v>
      </c>
      <c r="E331" s="15">
        <v>97</v>
      </c>
      <c r="F331">
        <v>7</v>
      </c>
      <c r="G331" t="s">
        <v>72</v>
      </c>
      <c r="H331" s="107">
        <f t="shared" si="13"/>
        <v>124</v>
      </c>
    </row>
    <row r="332" spans="1:8" ht="12.75">
      <c r="A332" s="89" t="s">
        <v>1</v>
      </c>
      <c r="B332" s="46">
        <f aca="true" t="shared" si="14" ref="B332:H332">SUM(B315:B331)</f>
        <v>4423</v>
      </c>
      <c r="C332" s="46">
        <f t="shared" si="14"/>
        <v>162</v>
      </c>
      <c r="D332" s="46">
        <f t="shared" si="14"/>
        <v>592</v>
      </c>
      <c r="E332" s="46">
        <f t="shared" si="14"/>
        <v>17740</v>
      </c>
      <c r="F332" s="46">
        <f t="shared" si="14"/>
        <v>1230</v>
      </c>
      <c r="G332" s="46">
        <f t="shared" si="14"/>
        <v>453</v>
      </c>
      <c r="H332" s="46">
        <f t="shared" si="14"/>
        <v>24600</v>
      </c>
    </row>
    <row r="333" spans="1:7" ht="12.75">
      <c r="A333" s="89" t="s">
        <v>2</v>
      </c>
      <c r="B333" s="23">
        <f>B332/H332</f>
        <v>0.1797967479674797</v>
      </c>
      <c r="C333" s="23">
        <f>C332/H332</f>
        <v>0.006585365853658536</v>
      </c>
      <c r="D333" s="23">
        <f>D332/H332</f>
        <v>0.024065040650406506</v>
      </c>
      <c r="E333" s="23">
        <f>E332/H332</f>
        <v>0.7211382113821139</v>
      </c>
      <c r="F333" s="23">
        <f>F332/H332</f>
        <v>0.05</v>
      </c>
      <c r="G333" s="23">
        <f>G332/H332</f>
        <v>0.018414634146341462</v>
      </c>
    </row>
    <row r="334" ht="13.5">
      <c r="A334" s="137" t="s">
        <v>303</v>
      </c>
    </row>
    <row r="336" ht="12.75">
      <c r="A336" s="60" t="s">
        <v>35</v>
      </c>
    </row>
    <row r="337" spans="1:4" ht="12.75">
      <c r="A337" s="21" t="s">
        <v>0</v>
      </c>
      <c r="B337" s="39" t="s">
        <v>21</v>
      </c>
      <c r="C337" s="39" t="s">
        <v>22</v>
      </c>
      <c r="D337" s="39" t="s">
        <v>1</v>
      </c>
    </row>
    <row r="338" spans="1:4" ht="12.75">
      <c r="A338" s="136" t="s">
        <v>50</v>
      </c>
      <c r="B338" s="11">
        <v>131</v>
      </c>
      <c r="C338">
        <v>1326</v>
      </c>
      <c r="D338" s="46">
        <f>SUM(B338:C338)</f>
        <v>1457</v>
      </c>
    </row>
    <row r="339" spans="1:4" ht="12.75">
      <c r="A339" s="136" t="s">
        <v>51</v>
      </c>
      <c r="B339" s="11">
        <v>85</v>
      </c>
      <c r="C339">
        <v>749</v>
      </c>
      <c r="D339" s="46">
        <f aca="true" t="shared" si="15" ref="D339:D354">SUM(B339:C339)</f>
        <v>834</v>
      </c>
    </row>
    <row r="340" spans="1:4" ht="12.75">
      <c r="A340" s="136" t="s">
        <v>52</v>
      </c>
      <c r="B340" s="11">
        <v>45</v>
      </c>
      <c r="C340">
        <v>624</v>
      </c>
      <c r="D340" s="46">
        <f t="shared" si="15"/>
        <v>669</v>
      </c>
    </row>
    <row r="341" spans="1:4" ht="12.75">
      <c r="A341" s="136" t="s">
        <v>53</v>
      </c>
      <c r="B341" s="11">
        <v>280</v>
      </c>
      <c r="C341">
        <v>2105</v>
      </c>
      <c r="D341" s="46">
        <f t="shared" si="15"/>
        <v>2385</v>
      </c>
    </row>
    <row r="342" spans="1:4" ht="12.75">
      <c r="A342" s="136" t="s">
        <v>54</v>
      </c>
      <c r="B342" s="11">
        <v>159</v>
      </c>
      <c r="C342">
        <v>2153</v>
      </c>
      <c r="D342" s="46">
        <f t="shared" si="15"/>
        <v>2312</v>
      </c>
    </row>
    <row r="343" spans="1:4" ht="12.75">
      <c r="A343" s="136" t="s">
        <v>55</v>
      </c>
      <c r="B343" s="11">
        <v>39</v>
      </c>
      <c r="C343">
        <v>451</v>
      </c>
      <c r="D343" s="46">
        <f t="shared" si="15"/>
        <v>490</v>
      </c>
    </row>
    <row r="344" spans="1:4" ht="12.75">
      <c r="A344" s="136" t="s">
        <v>56</v>
      </c>
      <c r="B344" s="11">
        <v>457</v>
      </c>
      <c r="C344">
        <v>3009</v>
      </c>
      <c r="D344" s="46">
        <f t="shared" si="15"/>
        <v>3466</v>
      </c>
    </row>
    <row r="345" spans="1:4" ht="12.75">
      <c r="A345" s="136" t="s">
        <v>57</v>
      </c>
      <c r="B345" s="11">
        <v>93</v>
      </c>
      <c r="C345">
        <v>1073</v>
      </c>
      <c r="D345" s="46">
        <f t="shared" si="15"/>
        <v>1166</v>
      </c>
    </row>
    <row r="346" spans="1:4" ht="12.75">
      <c r="A346" s="136" t="s">
        <v>58</v>
      </c>
      <c r="B346" s="11">
        <v>114</v>
      </c>
      <c r="C346">
        <v>848</v>
      </c>
      <c r="D346" s="46">
        <f t="shared" si="15"/>
        <v>962</v>
      </c>
    </row>
    <row r="347" spans="1:4" ht="12.75">
      <c r="A347" s="136" t="s">
        <v>59</v>
      </c>
      <c r="B347" s="11">
        <v>107</v>
      </c>
      <c r="C347">
        <v>1480</v>
      </c>
      <c r="D347" s="46">
        <f t="shared" si="15"/>
        <v>1587</v>
      </c>
    </row>
    <row r="348" spans="1:4" ht="12.75">
      <c r="A348" s="136" t="s">
        <v>60</v>
      </c>
      <c r="B348" s="11">
        <v>32</v>
      </c>
      <c r="C348">
        <v>322</v>
      </c>
      <c r="D348" s="46">
        <f t="shared" si="15"/>
        <v>354</v>
      </c>
    </row>
    <row r="349" spans="1:4" ht="12.75">
      <c r="A349" s="136" t="s">
        <v>61</v>
      </c>
      <c r="B349" s="11">
        <v>61</v>
      </c>
      <c r="C349">
        <v>828</v>
      </c>
      <c r="D349" s="46">
        <f t="shared" si="15"/>
        <v>889</v>
      </c>
    </row>
    <row r="350" spans="1:4" ht="12.75">
      <c r="A350" s="136" t="s">
        <v>62</v>
      </c>
      <c r="B350" s="11">
        <v>192</v>
      </c>
      <c r="C350">
        <v>1790</v>
      </c>
      <c r="D350" s="46">
        <f t="shared" si="15"/>
        <v>1982</v>
      </c>
    </row>
    <row r="351" spans="1:4" ht="12.75">
      <c r="A351" s="136" t="s">
        <v>63</v>
      </c>
      <c r="B351" s="11">
        <v>564</v>
      </c>
      <c r="C351">
        <v>2498</v>
      </c>
      <c r="D351" s="46">
        <f t="shared" si="15"/>
        <v>3062</v>
      </c>
    </row>
    <row r="352" spans="1:4" ht="12.75">
      <c r="A352" s="136" t="s">
        <v>64</v>
      </c>
      <c r="B352" s="11">
        <v>86</v>
      </c>
      <c r="C352">
        <v>1289</v>
      </c>
      <c r="D352" s="46">
        <f t="shared" si="15"/>
        <v>1375</v>
      </c>
    </row>
    <row r="353" spans="1:4" ht="12.75">
      <c r="A353" s="136" t="s">
        <v>65</v>
      </c>
      <c r="B353" s="11">
        <v>83</v>
      </c>
      <c r="C353">
        <v>714</v>
      </c>
      <c r="D353" s="46">
        <f t="shared" si="15"/>
        <v>797</v>
      </c>
    </row>
    <row r="354" spans="1:4" ht="12.75">
      <c r="A354" s="136" t="s">
        <v>66</v>
      </c>
      <c r="B354" s="11">
        <v>1</v>
      </c>
      <c r="C354">
        <v>123</v>
      </c>
      <c r="D354" s="46">
        <f t="shared" si="15"/>
        <v>124</v>
      </c>
    </row>
    <row r="355" spans="1:4" ht="12.75">
      <c r="A355" s="89" t="s">
        <v>1</v>
      </c>
      <c r="B355" s="46">
        <f>SUM(B338:B354)</f>
        <v>2529</v>
      </c>
      <c r="C355" s="107">
        <f>SUM(C338:C354)</f>
        <v>21382</v>
      </c>
      <c r="D355" s="46">
        <f>SUM(D338:D354)</f>
        <v>23911</v>
      </c>
    </row>
    <row r="356" spans="1:4" ht="12.75">
      <c r="A356" s="89" t="s">
        <v>2</v>
      </c>
      <c r="B356" s="23">
        <f>B355/D355</f>
        <v>0.10576722010790013</v>
      </c>
      <c r="C356" s="23">
        <f>C355/D355</f>
        <v>0.8942327798920998</v>
      </c>
      <c r="D356" s="11"/>
    </row>
    <row r="358" ht="12.75">
      <c r="A358" s="62" t="s">
        <v>320</v>
      </c>
    </row>
    <row r="359" spans="1:7" ht="12.75">
      <c r="A359" s="21"/>
      <c r="B359" s="102"/>
      <c r="C359" s="103"/>
      <c r="D359" s="103"/>
      <c r="E359" s="140"/>
      <c r="F359" s="140"/>
      <c r="G359" s="141"/>
    </row>
    <row r="360" spans="1:8" ht="12.75" customHeight="1">
      <c r="A360" s="60"/>
      <c r="B360" s="178" t="s">
        <v>131</v>
      </c>
      <c r="C360" s="179"/>
      <c r="D360" s="180"/>
      <c r="E360" s="169" t="s">
        <v>293</v>
      </c>
      <c r="F360" s="170"/>
      <c r="G360" s="171"/>
      <c r="H360" s="5"/>
    </row>
    <row r="361" spans="1:8" ht="12.75">
      <c r="A361" s="21" t="s">
        <v>0</v>
      </c>
      <c r="B361" s="38" t="s">
        <v>22</v>
      </c>
      <c r="C361" s="38" t="s">
        <v>21</v>
      </c>
      <c r="D361" s="139" t="s">
        <v>1</v>
      </c>
      <c r="E361" s="142" t="s">
        <v>232</v>
      </c>
      <c r="F361" s="143" t="s">
        <v>233</v>
      </c>
      <c r="G361" s="110" t="s">
        <v>1</v>
      </c>
      <c r="H361" s="5"/>
    </row>
    <row r="362" spans="1:8" ht="12.75">
      <c r="A362" s="136" t="s">
        <v>50</v>
      </c>
      <c r="B362" s="11">
        <v>433</v>
      </c>
      <c r="C362" s="16">
        <v>44</v>
      </c>
      <c r="D362" s="17">
        <f>SUM(B362:C362)</f>
        <v>477</v>
      </c>
      <c r="E362" s="144">
        <v>2</v>
      </c>
      <c r="F362" s="29">
        <v>64</v>
      </c>
      <c r="G362" s="145">
        <f>SUM(E362:F362)</f>
        <v>66</v>
      </c>
      <c r="H362" s="5"/>
    </row>
    <row r="363" spans="1:8" ht="12.75">
      <c r="A363" s="136" t="s">
        <v>51</v>
      </c>
      <c r="B363" s="11">
        <v>248</v>
      </c>
      <c r="C363" s="16">
        <v>26</v>
      </c>
      <c r="D363" s="17">
        <f aca="true" t="shared" si="16" ref="D363:D378">SUM(B363:C363)</f>
        <v>274</v>
      </c>
      <c r="E363" s="144">
        <v>12</v>
      </c>
      <c r="F363" s="29">
        <v>54</v>
      </c>
      <c r="G363" s="145">
        <f aca="true" t="shared" si="17" ref="G363:G378">SUM(E363:F363)</f>
        <v>66</v>
      </c>
      <c r="H363" s="5"/>
    </row>
    <row r="364" spans="1:8" ht="12.75">
      <c r="A364" s="136" t="s">
        <v>52</v>
      </c>
      <c r="B364" s="11">
        <v>139</v>
      </c>
      <c r="C364" s="16">
        <v>10</v>
      </c>
      <c r="D364" s="17">
        <f t="shared" si="16"/>
        <v>149</v>
      </c>
      <c r="E364" s="144">
        <v>61</v>
      </c>
      <c r="F364" s="29">
        <v>19</v>
      </c>
      <c r="G364" s="145">
        <f t="shared" si="17"/>
        <v>80</v>
      </c>
      <c r="H364" s="5"/>
    </row>
    <row r="365" spans="1:8" ht="12.75">
      <c r="A365" s="136" t="s">
        <v>53</v>
      </c>
      <c r="B365" s="11">
        <v>900</v>
      </c>
      <c r="C365" s="16">
        <v>105</v>
      </c>
      <c r="D365" s="17">
        <f t="shared" si="16"/>
        <v>1005</v>
      </c>
      <c r="E365" s="144">
        <v>5</v>
      </c>
      <c r="F365" s="29">
        <v>442</v>
      </c>
      <c r="G365" s="145">
        <f t="shared" si="17"/>
        <v>447</v>
      </c>
      <c r="H365" s="5"/>
    </row>
    <row r="366" spans="1:8" ht="12.75">
      <c r="A366" s="136" t="s">
        <v>54</v>
      </c>
      <c r="B366" s="11">
        <v>734</v>
      </c>
      <c r="C366" s="16">
        <v>82</v>
      </c>
      <c r="D366" s="17">
        <f t="shared" si="16"/>
        <v>816</v>
      </c>
      <c r="E366" s="144">
        <v>10</v>
      </c>
      <c r="F366" s="29">
        <v>180</v>
      </c>
      <c r="G366" s="145">
        <f t="shared" si="17"/>
        <v>190</v>
      </c>
      <c r="H366" s="5"/>
    </row>
    <row r="367" spans="1:8" ht="12.75">
      <c r="A367" s="136" t="s">
        <v>55</v>
      </c>
      <c r="B367" s="11">
        <v>143</v>
      </c>
      <c r="C367" s="16">
        <v>12</v>
      </c>
      <c r="D367" s="17">
        <f t="shared" si="16"/>
        <v>155</v>
      </c>
      <c r="E367" s="144">
        <v>1</v>
      </c>
      <c r="F367" s="29">
        <v>34</v>
      </c>
      <c r="G367" s="145">
        <f t="shared" si="17"/>
        <v>35</v>
      </c>
      <c r="H367" s="5"/>
    </row>
    <row r="368" spans="1:8" ht="12.75">
      <c r="A368" s="136" t="s">
        <v>56</v>
      </c>
      <c r="B368" s="11">
        <v>555</v>
      </c>
      <c r="C368" s="16">
        <v>95</v>
      </c>
      <c r="D368" s="17">
        <f t="shared" si="16"/>
        <v>650</v>
      </c>
      <c r="E368" s="144">
        <v>5</v>
      </c>
      <c r="F368" s="29">
        <v>99</v>
      </c>
      <c r="G368" s="145">
        <f t="shared" si="17"/>
        <v>104</v>
      </c>
      <c r="H368" s="5"/>
    </row>
    <row r="369" spans="1:8" ht="12.75">
      <c r="A369" s="136" t="s">
        <v>57</v>
      </c>
      <c r="B369" s="11">
        <v>459</v>
      </c>
      <c r="C369" s="16">
        <v>53</v>
      </c>
      <c r="D369" s="17">
        <f t="shared" si="16"/>
        <v>512</v>
      </c>
      <c r="E369" s="144" t="s">
        <v>72</v>
      </c>
      <c r="F369" s="29">
        <v>72</v>
      </c>
      <c r="G369" s="145">
        <f t="shared" si="17"/>
        <v>72</v>
      </c>
      <c r="H369" s="5"/>
    </row>
    <row r="370" spans="1:8" ht="12.75">
      <c r="A370" s="136" t="s">
        <v>58</v>
      </c>
      <c r="B370" s="11">
        <v>266</v>
      </c>
      <c r="C370" s="16">
        <v>29</v>
      </c>
      <c r="D370" s="17">
        <f t="shared" si="16"/>
        <v>295</v>
      </c>
      <c r="E370" s="144" t="s">
        <v>72</v>
      </c>
      <c r="F370" s="29">
        <v>60</v>
      </c>
      <c r="G370" s="145">
        <f t="shared" si="17"/>
        <v>60</v>
      </c>
      <c r="H370" s="5"/>
    </row>
    <row r="371" spans="1:8" ht="12.75">
      <c r="A371" s="136" t="s">
        <v>59</v>
      </c>
      <c r="B371" s="11">
        <v>775</v>
      </c>
      <c r="C371" s="16">
        <v>48</v>
      </c>
      <c r="D371" s="17">
        <f t="shared" si="16"/>
        <v>823</v>
      </c>
      <c r="E371" s="144">
        <v>10</v>
      </c>
      <c r="F371" s="29">
        <v>179</v>
      </c>
      <c r="G371" s="145">
        <f t="shared" si="17"/>
        <v>189</v>
      </c>
      <c r="H371" s="5"/>
    </row>
    <row r="372" spans="1:8" ht="12.75">
      <c r="A372" s="136" t="s">
        <v>60</v>
      </c>
      <c r="B372" s="11">
        <v>115</v>
      </c>
      <c r="C372" s="16">
        <v>7</v>
      </c>
      <c r="D372" s="17">
        <f t="shared" si="16"/>
        <v>122</v>
      </c>
      <c r="E372" s="144">
        <v>3</v>
      </c>
      <c r="F372" s="29">
        <v>30</v>
      </c>
      <c r="G372" s="145">
        <f t="shared" si="17"/>
        <v>33</v>
      </c>
      <c r="H372" s="5"/>
    </row>
    <row r="373" spans="1:8" ht="12.75">
      <c r="A373" s="136" t="s">
        <v>61</v>
      </c>
      <c r="B373" s="11">
        <v>402</v>
      </c>
      <c r="C373" s="16">
        <v>34</v>
      </c>
      <c r="D373" s="17">
        <f t="shared" si="16"/>
        <v>436</v>
      </c>
      <c r="E373" s="144">
        <v>7</v>
      </c>
      <c r="F373" s="29">
        <v>125</v>
      </c>
      <c r="G373" s="145">
        <f t="shared" si="17"/>
        <v>132</v>
      </c>
      <c r="H373" s="5"/>
    </row>
    <row r="374" spans="1:8" ht="12.75">
      <c r="A374" s="136" t="s">
        <v>62</v>
      </c>
      <c r="B374" s="11">
        <v>650</v>
      </c>
      <c r="C374" s="16">
        <v>66</v>
      </c>
      <c r="D374" s="17">
        <f t="shared" si="16"/>
        <v>716</v>
      </c>
      <c r="E374" s="144">
        <v>2</v>
      </c>
      <c r="F374" s="29">
        <v>202</v>
      </c>
      <c r="G374" s="145">
        <f t="shared" si="17"/>
        <v>204</v>
      </c>
      <c r="H374" s="5"/>
    </row>
    <row r="375" spans="1:8" ht="12.75">
      <c r="A375" s="136" t="s">
        <v>63</v>
      </c>
      <c r="B375" s="11">
        <v>968</v>
      </c>
      <c r="C375" s="16">
        <v>128</v>
      </c>
      <c r="D375" s="17">
        <f t="shared" si="16"/>
        <v>1096</v>
      </c>
      <c r="E375" s="144">
        <v>67</v>
      </c>
      <c r="F375" s="29">
        <v>267</v>
      </c>
      <c r="G375" s="145">
        <f t="shared" si="17"/>
        <v>334</v>
      </c>
      <c r="H375" s="5"/>
    </row>
    <row r="376" spans="1:8" ht="12.75">
      <c r="A376" s="136" t="s">
        <v>64</v>
      </c>
      <c r="B376" s="11">
        <v>372</v>
      </c>
      <c r="C376" s="16">
        <v>26</v>
      </c>
      <c r="D376" s="17">
        <f t="shared" si="16"/>
        <v>398</v>
      </c>
      <c r="E376" s="144">
        <v>9</v>
      </c>
      <c r="F376" s="29">
        <v>70</v>
      </c>
      <c r="G376" s="145">
        <f t="shared" si="17"/>
        <v>79</v>
      </c>
      <c r="H376" s="5"/>
    </row>
    <row r="377" spans="1:8" ht="12.75">
      <c r="A377" s="136" t="s">
        <v>65</v>
      </c>
      <c r="B377" s="11">
        <v>170</v>
      </c>
      <c r="C377" s="16">
        <v>20</v>
      </c>
      <c r="D377" s="17">
        <f t="shared" si="16"/>
        <v>190</v>
      </c>
      <c r="E377" s="144">
        <v>5</v>
      </c>
      <c r="F377" s="29">
        <v>51</v>
      </c>
      <c r="G377" s="145">
        <f t="shared" si="17"/>
        <v>56</v>
      </c>
      <c r="H377" s="5"/>
    </row>
    <row r="378" spans="1:8" ht="12.75">
      <c r="A378" s="136" t="s">
        <v>66</v>
      </c>
      <c r="B378" s="11">
        <v>30</v>
      </c>
      <c r="C378" s="16" t="s">
        <v>72</v>
      </c>
      <c r="D378" s="17">
        <f t="shared" si="16"/>
        <v>30</v>
      </c>
      <c r="E378" s="144" t="s">
        <v>72</v>
      </c>
      <c r="F378" s="29">
        <v>2</v>
      </c>
      <c r="G378" s="145">
        <f t="shared" si="17"/>
        <v>2</v>
      </c>
      <c r="H378" s="5"/>
    </row>
    <row r="379" spans="1:8" ht="12.75">
      <c r="A379" s="89" t="s">
        <v>1</v>
      </c>
      <c r="B379" s="46">
        <f aca="true" t="shared" si="18" ref="B379:G379">SUM(B362:B378)</f>
        <v>7359</v>
      </c>
      <c r="C379" s="46">
        <f t="shared" si="18"/>
        <v>785</v>
      </c>
      <c r="D379" s="98">
        <f t="shared" si="18"/>
        <v>8144</v>
      </c>
      <c r="E379" s="146">
        <f t="shared" si="18"/>
        <v>199</v>
      </c>
      <c r="F379" s="99">
        <f t="shared" si="18"/>
        <v>1950</v>
      </c>
      <c r="G379" s="147">
        <f t="shared" si="18"/>
        <v>2149</v>
      </c>
      <c r="H379" s="5"/>
    </row>
    <row r="380" spans="1:8" ht="12.75">
      <c r="A380" s="89" t="s">
        <v>2</v>
      </c>
      <c r="B380" s="23">
        <f>B379/D379</f>
        <v>0.9036100196463654</v>
      </c>
      <c r="C380" s="23">
        <f>C379/D379</f>
        <v>0.09638998035363458</v>
      </c>
      <c r="D380" s="19"/>
      <c r="E380" s="148">
        <f>E379/G379</f>
        <v>0.09260120986505352</v>
      </c>
      <c r="F380" s="149">
        <f>F379/G379</f>
        <v>0.9073987901349465</v>
      </c>
      <c r="G380" s="150">
        <f>G379/D379</f>
        <v>0.26387524557956776</v>
      </c>
      <c r="H380" s="5"/>
    </row>
    <row r="381" spans="5:7" ht="12.75">
      <c r="E381" s="7"/>
      <c r="F381" s="7"/>
      <c r="G381" s="7"/>
    </row>
  </sheetData>
  <mergeCells count="12">
    <mergeCell ref="A269:D269"/>
    <mergeCell ref="A245:D245"/>
    <mergeCell ref="E360:G360"/>
    <mergeCell ref="A6:D6"/>
    <mergeCell ref="B29:D29"/>
    <mergeCell ref="A53:D53"/>
    <mergeCell ref="A77:E77"/>
    <mergeCell ref="B360:D360"/>
    <mergeCell ref="E102:F102"/>
    <mergeCell ref="E169:G169"/>
    <mergeCell ref="A197:D197"/>
    <mergeCell ref="A221:D221"/>
  </mergeCells>
  <printOptions horizontalCentered="1"/>
  <pageMargins left="0.75" right="0.75" top="0.75" bottom="0.75" header="0.5" footer="0.5"/>
  <pageSetup horizontalDpi="600" verticalDpi="600" orientation="landscape" scale="76" r:id="rId1"/>
  <headerFooter alignWithMargins="0">
    <oddHeader xml:space="preserve">&amp;C&amp;"Arial Black,Regular"&amp;8 </oddHeader>
    <oddFooter xml:space="preserve">&amp;L&amp;"Arial Black,Regular"&amp;8Note. Percentages may not equal 100% because of rounding.&amp;C&amp;"Arial Black,Regular"&amp;8&amp;D/2002 Survey Results&amp;R&amp;"Arial Black,Regular"&amp;8&amp;P of &amp;N </oddFooter>
  </headerFooter>
  <rowBreaks count="7" manualBreakCount="7">
    <brk id="50" max="7" man="1"/>
    <brk id="98" max="7" man="1"/>
    <brk id="144" max="7" man="1"/>
    <brk id="192" max="7" man="1"/>
    <brk id="242" max="7" man="1"/>
    <brk id="288" max="7" man="1"/>
    <brk id="33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59"/>
  <sheetViews>
    <sheetView zoomScale="150" zoomScaleNormal="150" workbookViewId="0" topLeftCell="A2">
      <selection activeCell="E2" sqref="E2"/>
    </sheetView>
  </sheetViews>
  <sheetFormatPr defaultColWidth="9.140625" defaultRowHeight="12.75"/>
  <cols>
    <col min="1" max="1" width="24.421875" style="0" customWidth="1"/>
    <col min="2" max="2" width="14.140625" style="0" customWidth="1"/>
    <col min="3" max="3" width="14.57421875" style="0" customWidth="1"/>
    <col min="4" max="4" width="11.7109375" style="0" customWidth="1"/>
    <col min="5" max="5" width="11.28125" style="0" customWidth="1"/>
    <col min="7" max="7" width="12.28125" style="0" customWidth="1"/>
  </cols>
  <sheetData>
    <row r="1" ht="17.25">
      <c r="A1" s="79" t="s">
        <v>28</v>
      </c>
    </row>
    <row r="2" ht="17.25">
      <c r="A2" s="207" t="s">
        <v>23</v>
      </c>
    </row>
    <row r="4" ht="12.75">
      <c r="A4" s="62" t="s">
        <v>177</v>
      </c>
    </row>
    <row r="5" spans="2:4" ht="12.75">
      <c r="B5" s="191" t="s">
        <v>178</v>
      </c>
      <c r="C5" s="175"/>
      <c r="D5" s="176"/>
    </row>
    <row r="6" spans="2:6" ht="12.75">
      <c r="B6" s="38" t="s">
        <v>15</v>
      </c>
      <c r="C6" s="38" t="s">
        <v>16</v>
      </c>
      <c r="D6" s="82" t="s">
        <v>1</v>
      </c>
      <c r="E6" s="40"/>
      <c r="F6" s="21"/>
    </row>
    <row r="7" spans="1:5" ht="12.75">
      <c r="A7" s="80" t="s">
        <v>50</v>
      </c>
      <c r="B7">
        <v>2</v>
      </c>
      <c r="C7">
        <v>4</v>
      </c>
      <c r="D7" s="21">
        <f>SUM(B7:C7)</f>
        <v>6</v>
      </c>
      <c r="E7" s="35"/>
    </row>
    <row r="8" spans="1:5" ht="12.75">
      <c r="A8" s="80" t="s">
        <v>51</v>
      </c>
      <c r="B8">
        <v>2</v>
      </c>
      <c r="C8">
        <v>2</v>
      </c>
      <c r="D8" s="21">
        <f aca="true" t="shared" si="0" ref="D8:D23">SUM(B8:C8)</f>
        <v>4</v>
      </c>
      <c r="E8" s="35"/>
    </row>
    <row r="9" spans="1:5" ht="12.75">
      <c r="A9" s="80" t="s">
        <v>52</v>
      </c>
      <c r="B9">
        <v>1</v>
      </c>
      <c r="C9">
        <v>2</v>
      </c>
      <c r="D9" s="21">
        <f t="shared" si="0"/>
        <v>3</v>
      </c>
      <c r="E9" s="35"/>
    </row>
    <row r="10" spans="1:5" ht="12.75">
      <c r="A10" s="80" t="s">
        <v>53</v>
      </c>
      <c r="B10">
        <v>2</v>
      </c>
      <c r="C10">
        <v>8</v>
      </c>
      <c r="D10" s="21">
        <f t="shared" si="0"/>
        <v>10</v>
      </c>
      <c r="E10" s="35"/>
    </row>
    <row r="11" spans="1:5" ht="12.75">
      <c r="A11" s="80" t="s">
        <v>54</v>
      </c>
      <c r="B11">
        <v>5</v>
      </c>
      <c r="C11">
        <v>6</v>
      </c>
      <c r="D11" s="21">
        <f t="shared" si="0"/>
        <v>11</v>
      </c>
      <c r="E11" s="35"/>
    </row>
    <row r="12" spans="1:5" ht="12.75">
      <c r="A12" s="80" t="s">
        <v>55</v>
      </c>
      <c r="B12">
        <v>1</v>
      </c>
      <c r="C12">
        <v>2</v>
      </c>
      <c r="D12" s="21">
        <f t="shared" si="0"/>
        <v>3</v>
      </c>
      <c r="E12" s="35"/>
    </row>
    <row r="13" spans="1:5" ht="12.75">
      <c r="A13" s="80" t="s">
        <v>56</v>
      </c>
      <c r="B13">
        <v>1</v>
      </c>
      <c r="C13">
        <v>3</v>
      </c>
      <c r="D13" s="21">
        <f t="shared" si="0"/>
        <v>4</v>
      </c>
      <c r="E13" s="35"/>
    </row>
    <row r="14" spans="1:5" ht="12.75">
      <c r="A14" s="80" t="s">
        <v>57</v>
      </c>
      <c r="C14">
        <v>3</v>
      </c>
      <c r="D14" s="21">
        <f t="shared" si="0"/>
        <v>3</v>
      </c>
      <c r="E14" s="35"/>
    </row>
    <row r="15" spans="1:5" ht="12.75">
      <c r="A15" s="80" t="s">
        <v>58</v>
      </c>
      <c r="C15">
        <v>4</v>
      </c>
      <c r="D15" s="21">
        <f t="shared" si="0"/>
        <v>4</v>
      </c>
      <c r="E15" s="35"/>
    </row>
    <row r="16" spans="1:5" ht="12.75">
      <c r="A16" s="80" t="s">
        <v>59</v>
      </c>
      <c r="B16">
        <v>3</v>
      </c>
      <c r="C16">
        <v>4</v>
      </c>
      <c r="D16" s="21">
        <f t="shared" si="0"/>
        <v>7</v>
      </c>
      <c r="E16" s="35"/>
    </row>
    <row r="17" spans="1:5" ht="12.75">
      <c r="A17" s="80" t="s">
        <v>61</v>
      </c>
      <c r="C17">
        <v>2</v>
      </c>
      <c r="D17" s="21">
        <f t="shared" si="0"/>
        <v>2</v>
      </c>
      <c r="E17" s="35"/>
    </row>
    <row r="18" spans="1:5" ht="12.75">
      <c r="A18" s="80" t="s">
        <v>62</v>
      </c>
      <c r="B18">
        <v>2</v>
      </c>
      <c r="C18">
        <v>6</v>
      </c>
      <c r="D18" s="21">
        <f t="shared" si="0"/>
        <v>8</v>
      </c>
      <c r="E18" s="35"/>
    </row>
    <row r="19" spans="1:5" ht="12.75">
      <c r="A19" s="80" t="s">
        <v>63</v>
      </c>
      <c r="B19">
        <v>5</v>
      </c>
      <c r="C19">
        <v>6</v>
      </c>
      <c r="D19" s="21">
        <f t="shared" si="0"/>
        <v>11</v>
      </c>
      <c r="E19" s="35"/>
    </row>
    <row r="20" spans="1:5" ht="12.75">
      <c r="A20" s="80" t="s">
        <v>64</v>
      </c>
      <c r="B20">
        <v>1</v>
      </c>
      <c r="C20">
        <v>5</v>
      </c>
      <c r="D20" s="21">
        <f t="shared" si="0"/>
        <v>6</v>
      </c>
      <c r="E20" s="35"/>
    </row>
    <row r="21" spans="1:5" ht="12.75">
      <c r="A21" s="80" t="s">
        <v>65</v>
      </c>
      <c r="B21">
        <v>1</v>
      </c>
      <c r="C21">
        <v>1</v>
      </c>
      <c r="D21" s="21">
        <f t="shared" si="0"/>
        <v>2</v>
      </c>
      <c r="E21" s="35"/>
    </row>
    <row r="22" spans="1:5" ht="12.75">
      <c r="A22" s="80" t="s">
        <v>66</v>
      </c>
      <c r="C22">
        <v>1</v>
      </c>
      <c r="D22" s="21">
        <f t="shared" si="0"/>
        <v>1</v>
      </c>
      <c r="E22" s="35"/>
    </row>
    <row r="23" spans="1:5" ht="12.75">
      <c r="A23" s="60" t="s">
        <v>1</v>
      </c>
      <c r="B23" s="21">
        <f>SUM(B7:B22)</f>
        <v>26</v>
      </c>
      <c r="C23" s="21">
        <f>SUM(C7:C22)</f>
        <v>59</v>
      </c>
      <c r="D23" s="21">
        <f t="shared" si="0"/>
        <v>85</v>
      </c>
      <c r="E23" s="35"/>
    </row>
    <row r="24" spans="1:5" ht="12.75">
      <c r="A24" s="60" t="s">
        <v>2</v>
      </c>
      <c r="B24" s="23">
        <f>B23/D23</f>
        <v>0.3058823529411765</v>
      </c>
      <c r="C24" s="23">
        <f>C23/D23</f>
        <v>0.6941176470588235</v>
      </c>
      <c r="E24" s="35"/>
    </row>
    <row r="26" spans="1:3" ht="12.75">
      <c r="A26" s="68" t="s">
        <v>179</v>
      </c>
      <c r="B26" s="69"/>
      <c r="C26" s="70"/>
    </row>
    <row r="27" spans="2:4" ht="13.5">
      <c r="B27" s="192" t="s">
        <v>180</v>
      </c>
      <c r="C27" s="193"/>
      <c r="D27" s="194"/>
    </row>
    <row r="28" spans="2:5" ht="12.75">
      <c r="B28" s="38" t="s">
        <v>15</v>
      </c>
      <c r="C28" s="38" t="s">
        <v>16</v>
      </c>
      <c r="D28" s="82" t="s">
        <v>1</v>
      </c>
      <c r="E28" s="21"/>
    </row>
    <row r="29" spans="1:4" ht="12.75">
      <c r="A29" s="80" t="s">
        <v>50</v>
      </c>
      <c r="C29">
        <v>6</v>
      </c>
      <c r="D29" s="35">
        <v>6</v>
      </c>
    </row>
    <row r="30" spans="1:4" ht="12.75">
      <c r="A30" s="80" t="s">
        <v>51</v>
      </c>
      <c r="C30">
        <v>4</v>
      </c>
      <c r="D30" s="35">
        <v>4</v>
      </c>
    </row>
    <row r="31" spans="1:4" ht="12.75">
      <c r="A31" s="80" t="s">
        <v>52</v>
      </c>
      <c r="B31">
        <v>1</v>
      </c>
      <c r="C31">
        <v>2</v>
      </c>
      <c r="D31" s="35">
        <v>3</v>
      </c>
    </row>
    <row r="32" spans="1:4" ht="12.75">
      <c r="A32" s="80" t="s">
        <v>53</v>
      </c>
      <c r="B32">
        <v>1</v>
      </c>
      <c r="C32">
        <v>9</v>
      </c>
      <c r="D32" s="35">
        <v>10</v>
      </c>
    </row>
    <row r="33" spans="1:4" ht="12.75">
      <c r="A33" s="80" t="s">
        <v>54</v>
      </c>
      <c r="B33">
        <v>4</v>
      </c>
      <c r="C33">
        <v>7</v>
      </c>
      <c r="D33" s="35">
        <v>11</v>
      </c>
    </row>
    <row r="34" spans="1:4" ht="12.75">
      <c r="A34" s="80" t="s">
        <v>55</v>
      </c>
      <c r="B34">
        <v>2</v>
      </c>
      <c r="C34">
        <v>1</v>
      </c>
      <c r="D34" s="35">
        <v>3</v>
      </c>
    </row>
    <row r="35" spans="1:4" ht="12.75">
      <c r="A35" s="80" t="s">
        <v>56</v>
      </c>
      <c r="C35">
        <v>4</v>
      </c>
      <c r="D35" s="35">
        <v>4</v>
      </c>
    </row>
    <row r="36" spans="1:4" ht="12.75">
      <c r="A36" s="80" t="s">
        <v>57</v>
      </c>
      <c r="C36">
        <v>3</v>
      </c>
      <c r="D36" s="35">
        <v>3</v>
      </c>
    </row>
    <row r="37" spans="1:4" ht="12.75">
      <c r="A37" s="80" t="s">
        <v>58</v>
      </c>
      <c r="B37">
        <v>2</v>
      </c>
      <c r="C37">
        <v>2</v>
      </c>
      <c r="D37" s="35">
        <v>4</v>
      </c>
    </row>
    <row r="38" spans="1:4" ht="12.75">
      <c r="A38" s="80" t="s">
        <v>59</v>
      </c>
      <c r="B38">
        <v>1</v>
      </c>
      <c r="C38">
        <v>6</v>
      </c>
      <c r="D38" s="35">
        <v>7</v>
      </c>
    </row>
    <row r="39" spans="1:4" ht="12.75">
      <c r="A39" s="80" t="s">
        <v>61</v>
      </c>
      <c r="B39">
        <v>1</v>
      </c>
      <c r="C39">
        <v>1</v>
      </c>
      <c r="D39" s="35">
        <v>2</v>
      </c>
    </row>
    <row r="40" spans="1:4" ht="12.75">
      <c r="A40" s="80" t="s">
        <v>62</v>
      </c>
      <c r="B40">
        <v>1</v>
      </c>
      <c r="C40">
        <v>7</v>
      </c>
      <c r="D40" s="35">
        <v>8</v>
      </c>
    </row>
    <row r="41" spans="1:4" ht="12.75">
      <c r="A41" s="80" t="s">
        <v>63</v>
      </c>
      <c r="B41">
        <v>1</v>
      </c>
      <c r="C41">
        <v>10</v>
      </c>
      <c r="D41" s="35">
        <v>11</v>
      </c>
    </row>
    <row r="42" spans="1:4" ht="12.75">
      <c r="A42" s="80" t="s">
        <v>64</v>
      </c>
      <c r="C42">
        <v>6</v>
      </c>
      <c r="D42" s="35">
        <v>6</v>
      </c>
    </row>
    <row r="43" spans="1:4" ht="12.75">
      <c r="A43" s="80" t="s">
        <v>65</v>
      </c>
      <c r="C43">
        <v>2</v>
      </c>
      <c r="D43" s="35">
        <v>2</v>
      </c>
    </row>
    <row r="44" spans="1:4" ht="12.75">
      <c r="A44" s="80" t="s">
        <v>66</v>
      </c>
      <c r="C44">
        <v>1</v>
      </c>
      <c r="D44" s="35">
        <v>1</v>
      </c>
    </row>
    <row r="45" spans="1:4" ht="12.75">
      <c r="A45" s="60" t="s">
        <v>1</v>
      </c>
      <c r="B45" s="21">
        <f>SUM(B29:B44)</f>
        <v>14</v>
      </c>
      <c r="C45" s="21">
        <f>SUM(C29:C44)</f>
        <v>71</v>
      </c>
      <c r="D45" s="34">
        <f>SUM(D29:D44)</f>
        <v>85</v>
      </c>
    </row>
    <row r="46" spans="1:4" ht="12.75">
      <c r="A46" s="60" t="s">
        <v>2</v>
      </c>
      <c r="B46" s="23">
        <f>B45/D45</f>
        <v>0.16470588235294117</v>
      </c>
      <c r="C46" s="23">
        <f>C45/D45</f>
        <v>0.8352941176470589</v>
      </c>
      <c r="D46" s="35"/>
    </row>
    <row r="47" ht="12.75">
      <c r="A47" s="21"/>
    </row>
    <row r="48" spans="1:3" ht="12.75">
      <c r="A48" s="71" t="s">
        <v>181</v>
      </c>
      <c r="B48" s="29"/>
      <c r="C48" s="29"/>
    </row>
    <row r="49" spans="2:5" ht="13.5">
      <c r="B49" s="192" t="s">
        <v>182</v>
      </c>
      <c r="C49" s="195"/>
      <c r="D49" s="196"/>
      <c r="E49" s="21"/>
    </row>
    <row r="50" spans="2:4" ht="12.75">
      <c r="B50" s="38" t="s">
        <v>15</v>
      </c>
      <c r="C50" s="38" t="s">
        <v>16</v>
      </c>
      <c r="D50" s="82" t="s">
        <v>1</v>
      </c>
    </row>
    <row r="51" spans="1:4" ht="12.75">
      <c r="A51" s="80" t="s">
        <v>50</v>
      </c>
      <c r="B51">
        <v>5</v>
      </c>
      <c r="C51">
        <v>1</v>
      </c>
      <c r="D51" s="35">
        <v>6</v>
      </c>
    </row>
    <row r="52" spans="1:4" ht="12.75">
      <c r="A52" s="80" t="s">
        <v>51</v>
      </c>
      <c r="B52">
        <v>4</v>
      </c>
      <c r="C52">
        <v>0</v>
      </c>
      <c r="D52" s="35">
        <v>4</v>
      </c>
    </row>
    <row r="53" spans="1:4" ht="12.75">
      <c r="A53" s="80" t="s">
        <v>52</v>
      </c>
      <c r="B53">
        <v>3</v>
      </c>
      <c r="C53">
        <v>0</v>
      </c>
      <c r="D53" s="35">
        <v>3</v>
      </c>
    </row>
    <row r="54" spans="1:4" ht="12.75">
      <c r="A54" s="80" t="s">
        <v>53</v>
      </c>
      <c r="B54">
        <v>10</v>
      </c>
      <c r="C54">
        <v>0</v>
      </c>
      <c r="D54" s="35">
        <v>10</v>
      </c>
    </row>
    <row r="55" spans="1:4" ht="12.75">
      <c r="A55" s="80" t="s">
        <v>54</v>
      </c>
      <c r="B55">
        <v>9</v>
      </c>
      <c r="C55">
        <v>2</v>
      </c>
      <c r="D55" s="35">
        <v>11</v>
      </c>
    </row>
    <row r="56" spans="1:4" ht="12.75">
      <c r="A56" s="80" t="s">
        <v>55</v>
      </c>
      <c r="B56">
        <v>2</v>
      </c>
      <c r="C56">
        <v>0</v>
      </c>
      <c r="D56" s="35">
        <v>2</v>
      </c>
    </row>
    <row r="57" spans="1:4" ht="12.75">
      <c r="A57" s="80" t="s">
        <v>56</v>
      </c>
      <c r="B57">
        <v>4</v>
      </c>
      <c r="C57">
        <v>0</v>
      </c>
      <c r="D57" s="35">
        <v>4</v>
      </c>
    </row>
    <row r="58" spans="1:4" ht="12.75">
      <c r="A58" s="80" t="s">
        <v>57</v>
      </c>
      <c r="B58">
        <v>3</v>
      </c>
      <c r="C58">
        <v>0</v>
      </c>
      <c r="D58" s="35">
        <v>3</v>
      </c>
    </row>
    <row r="59" spans="1:4" ht="12.75">
      <c r="A59" s="80" t="s">
        <v>58</v>
      </c>
      <c r="B59">
        <v>2</v>
      </c>
      <c r="C59">
        <v>2</v>
      </c>
      <c r="D59" s="35">
        <v>4</v>
      </c>
    </row>
    <row r="60" spans="1:4" ht="12.75">
      <c r="A60" s="80" t="s">
        <v>59</v>
      </c>
      <c r="B60">
        <v>6</v>
      </c>
      <c r="C60">
        <v>1</v>
      </c>
      <c r="D60" s="35">
        <v>7</v>
      </c>
    </row>
    <row r="61" spans="1:4" ht="12.75">
      <c r="A61" s="80" t="s">
        <v>61</v>
      </c>
      <c r="B61">
        <v>1</v>
      </c>
      <c r="C61">
        <v>1</v>
      </c>
      <c r="D61" s="35">
        <v>2</v>
      </c>
    </row>
    <row r="62" spans="1:4" ht="12.75">
      <c r="A62" s="80" t="s">
        <v>62</v>
      </c>
      <c r="B62">
        <v>7</v>
      </c>
      <c r="C62">
        <v>1</v>
      </c>
      <c r="D62" s="35">
        <v>8</v>
      </c>
    </row>
    <row r="63" spans="1:4" ht="12.75">
      <c r="A63" s="80" t="s">
        <v>63</v>
      </c>
      <c r="B63">
        <v>11</v>
      </c>
      <c r="C63">
        <v>0</v>
      </c>
      <c r="D63" s="35">
        <v>11</v>
      </c>
    </row>
    <row r="64" spans="1:4" ht="12.75">
      <c r="A64" s="80" t="s">
        <v>64</v>
      </c>
      <c r="B64">
        <v>4</v>
      </c>
      <c r="C64">
        <v>2</v>
      </c>
      <c r="D64" s="35">
        <v>6</v>
      </c>
    </row>
    <row r="65" spans="1:4" ht="12.75">
      <c r="A65" s="80" t="s">
        <v>65</v>
      </c>
      <c r="B65">
        <v>2</v>
      </c>
      <c r="C65">
        <v>0</v>
      </c>
      <c r="D65" s="35">
        <v>2</v>
      </c>
    </row>
    <row r="66" spans="1:4" ht="12.75">
      <c r="A66" s="80" t="s">
        <v>66</v>
      </c>
      <c r="B66">
        <v>1</v>
      </c>
      <c r="C66">
        <v>0</v>
      </c>
      <c r="D66" s="35">
        <v>1</v>
      </c>
    </row>
    <row r="67" spans="1:4" ht="12.75">
      <c r="A67" s="60" t="s">
        <v>1</v>
      </c>
      <c r="B67" s="21">
        <f>SUM(B51:B66)</f>
        <v>74</v>
      </c>
      <c r="C67" s="21">
        <f>SUM(C51:C66)</f>
        <v>10</v>
      </c>
      <c r="D67" s="35">
        <f>SUM(D51:D66)</f>
        <v>84</v>
      </c>
    </row>
    <row r="68" spans="1:4" ht="12.75">
      <c r="A68" s="60" t="s">
        <v>2</v>
      </c>
      <c r="B68" s="23">
        <f>B67/D67</f>
        <v>0.8809523809523809</v>
      </c>
      <c r="C68" s="23">
        <f>C67/D67</f>
        <v>0.11904761904761904</v>
      </c>
      <c r="D68" s="23"/>
    </row>
    <row r="70" spans="1:4" ht="12.75">
      <c r="A70" s="71" t="s">
        <v>183</v>
      </c>
      <c r="B70" s="29"/>
      <c r="C70" s="29"/>
      <c r="D70" s="29"/>
    </row>
    <row r="71" spans="1:4" ht="12.75">
      <c r="A71" s="71"/>
      <c r="B71" s="29"/>
      <c r="C71" s="29"/>
      <c r="D71" s="29"/>
    </row>
    <row r="72" spans="2:5" ht="13.5">
      <c r="B72" s="192" t="s">
        <v>184</v>
      </c>
      <c r="C72" s="197"/>
      <c r="D72" s="197"/>
      <c r="E72" s="198"/>
    </row>
    <row r="73" spans="2:5" ht="24.75" customHeight="1">
      <c r="B73" s="90" t="s">
        <v>306</v>
      </c>
      <c r="C73" s="90" t="s">
        <v>291</v>
      </c>
      <c r="D73" s="154" t="s">
        <v>307</v>
      </c>
      <c r="E73" s="153" t="s">
        <v>1</v>
      </c>
    </row>
    <row r="74" spans="1:5" ht="12.75">
      <c r="A74" s="80" t="s">
        <v>50</v>
      </c>
      <c r="B74">
        <v>1</v>
      </c>
      <c r="C74">
        <v>0</v>
      </c>
      <c r="D74" s="35">
        <v>3</v>
      </c>
      <c r="E74">
        <f>SUM(B74:D74)</f>
        <v>4</v>
      </c>
    </row>
    <row r="75" spans="1:5" ht="12.75">
      <c r="A75" s="80" t="s">
        <v>51</v>
      </c>
      <c r="B75">
        <v>0</v>
      </c>
      <c r="C75">
        <v>0</v>
      </c>
      <c r="D75" s="35">
        <v>4</v>
      </c>
      <c r="E75">
        <f aca="true" t="shared" si="1" ref="E75:E89">SUM(B75:D75)</f>
        <v>4</v>
      </c>
    </row>
    <row r="76" spans="1:5" ht="12.75">
      <c r="A76" s="80" t="s">
        <v>52</v>
      </c>
      <c r="B76">
        <v>1</v>
      </c>
      <c r="C76">
        <v>0</v>
      </c>
      <c r="D76" s="35">
        <v>2</v>
      </c>
      <c r="E76">
        <f t="shared" si="1"/>
        <v>3</v>
      </c>
    </row>
    <row r="77" spans="1:5" ht="12.75">
      <c r="A77" s="80" t="s">
        <v>53</v>
      </c>
      <c r="B77">
        <v>2</v>
      </c>
      <c r="C77">
        <v>1</v>
      </c>
      <c r="D77" s="35">
        <v>6</v>
      </c>
      <c r="E77">
        <f t="shared" si="1"/>
        <v>9</v>
      </c>
    </row>
    <row r="78" spans="1:5" ht="12.75">
      <c r="A78" s="80" t="s">
        <v>54</v>
      </c>
      <c r="B78">
        <v>1</v>
      </c>
      <c r="C78">
        <v>2</v>
      </c>
      <c r="D78" s="35">
        <v>6</v>
      </c>
      <c r="E78">
        <f t="shared" si="1"/>
        <v>9</v>
      </c>
    </row>
    <row r="79" spans="1:5" ht="12.75">
      <c r="A79" s="80" t="s">
        <v>55</v>
      </c>
      <c r="B79">
        <v>0</v>
      </c>
      <c r="C79">
        <v>0</v>
      </c>
      <c r="D79" s="35">
        <v>1</v>
      </c>
      <c r="E79">
        <f t="shared" si="1"/>
        <v>1</v>
      </c>
    </row>
    <row r="80" spans="1:5" ht="12.75">
      <c r="A80" s="80" t="s">
        <v>56</v>
      </c>
      <c r="B80">
        <v>0</v>
      </c>
      <c r="C80">
        <v>0</v>
      </c>
      <c r="D80" s="35">
        <v>3</v>
      </c>
      <c r="E80">
        <f t="shared" si="1"/>
        <v>3</v>
      </c>
    </row>
    <row r="81" spans="1:5" ht="12.75">
      <c r="A81" s="80" t="s">
        <v>57</v>
      </c>
      <c r="B81">
        <v>0</v>
      </c>
      <c r="C81">
        <v>0</v>
      </c>
      <c r="D81" s="35">
        <v>1</v>
      </c>
      <c r="E81">
        <f t="shared" si="1"/>
        <v>1</v>
      </c>
    </row>
    <row r="82" spans="1:5" ht="12.75">
      <c r="A82" s="80" t="s">
        <v>58</v>
      </c>
      <c r="B82">
        <v>1</v>
      </c>
      <c r="C82">
        <v>0</v>
      </c>
      <c r="D82" s="35">
        <v>1</v>
      </c>
      <c r="E82">
        <f t="shared" si="1"/>
        <v>2</v>
      </c>
    </row>
    <row r="83" spans="1:5" ht="12.75">
      <c r="A83" s="80" t="s">
        <v>59</v>
      </c>
      <c r="B83">
        <v>2</v>
      </c>
      <c r="C83">
        <v>1</v>
      </c>
      <c r="D83" s="35">
        <v>8</v>
      </c>
      <c r="E83">
        <f t="shared" si="1"/>
        <v>11</v>
      </c>
    </row>
    <row r="84" spans="1:5" ht="12.75">
      <c r="A84" s="80" t="s">
        <v>61</v>
      </c>
      <c r="B84">
        <v>1</v>
      </c>
      <c r="C84">
        <v>1</v>
      </c>
      <c r="D84" s="35">
        <v>1</v>
      </c>
      <c r="E84">
        <f t="shared" si="1"/>
        <v>3</v>
      </c>
    </row>
    <row r="85" spans="1:5" ht="12.75">
      <c r="A85" s="80" t="s">
        <v>62</v>
      </c>
      <c r="B85">
        <v>2</v>
      </c>
      <c r="C85">
        <v>1</v>
      </c>
      <c r="D85" s="35">
        <v>6</v>
      </c>
      <c r="E85">
        <f t="shared" si="1"/>
        <v>9</v>
      </c>
    </row>
    <row r="86" spans="1:5" ht="12.75">
      <c r="A86" s="80" t="s">
        <v>63</v>
      </c>
      <c r="B86">
        <v>2</v>
      </c>
      <c r="C86">
        <v>0</v>
      </c>
      <c r="D86" s="35">
        <v>11</v>
      </c>
      <c r="E86">
        <f t="shared" si="1"/>
        <v>13</v>
      </c>
    </row>
    <row r="87" spans="1:5" ht="12.75">
      <c r="A87" s="80" t="s">
        <v>64</v>
      </c>
      <c r="B87">
        <v>0</v>
      </c>
      <c r="C87">
        <v>0</v>
      </c>
      <c r="D87" s="35">
        <v>3</v>
      </c>
      <c r="E87">
        <f t="shared" si="1"/>
        <v>3</v>
      </c>
    </row>
    <row r="88" spans="1:5" ht="12.75">
      <c r="A88" s="80" t="s">
        <v>65</v>
      </c>
      <c r="B88">
        <v>1</v>
      </c>
      <c r="C88">
        <v>1</v>
      </c>
      <c r="D88" s="35">
        <v>2</v>
      </c>
      <c r="E88">
        <f t="shared" si="1"/>
        <v>4</v>
      </c>
    </row>
    <row r="89" spans="1:5" ht="12.75">
      <c r="A89" s="80" t="s">
        <v>66</v>
      </c>
      <c r="B89">
        <v>0</v>
      </c>
      <c r="C89">
        <v>0</v>
      </c>
      <c r="D89" s="35">
        <v>1</v>
      </c>
      <c r="E89">
        <f t="shared" si="1"/>
        <v>1</v>
      </c>
    </row>
    <row r="90" spans="1:5" ht="12.75">
      <c r="A90" s="60" t="s">
        <v>1</v>
      </c>
      <c r="B90" s="21">
        <f>SUM(B74:B89)</f>
        <v>14</v>
      </c>
      <c r="C90" s="21">
        <f>SUM(C74:C89)</f>
        <v>7</v>
      </c>
      <c r="D90" s="34">
        <f>SUM(D74:D89)</f>
        <v>59</v>
      </c>
      <c r="E90">
        <f>SUM(E74:E89)</f>
        <v>80</v>
      </c>
    </row>
    <row r="91" spans="1:5" ht="12.75">
      <c r="A91" s="60" t="s">
        <v>2</v>
      </c>
      <c r="B91" s="23">
        <f>B90/E90</f>
        <v>0.175</v>
      </c>
      <c r="C91" s="23">
        <f>C90/E90</f>
        <v>0.0875</v>
      </c>
      <c r="D91" s="47">
        <f>D90/E90</f>
        <v>0.7375</v>
      </c>
      <c r="E91" s="9"/>
    </row>
    <row r="92" ht="12.75">
      <c r="D92" s="35"/>
    </row>
    <row r="93" ht="12.75">
      <c r="A93" s="62" t="s">
        <v>185</v>
      </c>
    </row>
    <row r="95" spans="1:5" ht="12.75">
      <c r="A95" s="60" t="s">
        <v>167</v>
      </c>
      <c r="B95" s="65"/>
      <c r="E95" s="6"/>
    </row>
    <row r="96" spans="1:6" ht="24">
      <c r="A96" t="s">
        <v>0</v>
      </c>
      <c r="B96" s="155" t="s">
        <v>207</v>
      </c>
      <c r="C96" s="155" t="s">
        <v>208</v>
      </c>
      <c r="D96" s="156" t="s">
        <v>1</v>
      </c>
      <c r="E96" s="157" t="s">
        <v>230</v>
      </c>
      <c r="F96" s="5"/>
    </row>
    <row r="97" spans="1:6" ht="12.75">
      <c r="A97" s="88" t="s">
        <v>50</v>
      </c>
      <c r="B97" s="15">
        <v>184</v>
      </c>
      <c r="C97" s="15">
        <v>247</v>
      </c>
      <c r="D97" s="109">
        <f>SUM(B97:C97)</f>
        <v>431</v>
      </c>
      <c r="E97" s="133">
        <v>272</v>
      </c>
      <c r="F97" s="5"/>
    </row>
    <row r="98" spans="1:6" ht="12.75">
      <c r="A98" s="88" t="s">
        <v>51</v>
      </c>
      <c r="B98" s="15">
        <v>66</v>
      </c>
      <c r="C98" s="15">
        <v>220</v>
      </c>
      <c r="D98" s="109">
        <f aca="true" t="shared" si="2" ref="D98:D113">SUM(B98:C98)</f>
        <v>286</v>
      </c>
      <c r="E98" s="133">
        <v>58</v>
      </c>
      <c r="F98" s="5"/>
    </row>
    <row r="99" spans="1:6" ht="12.75">
      <c r="A99" s="88" t="s">
        <v>52</v>
      </c>
      <c r="B99" s="15">
        <v>88</v>
      </c>
      <c r="C99" s="15">
        <v>147</v>
      </c>
      <c r="D99" s="109">
        <f t="shared" si="2"/>
        <v>235</v>
      </c>
      <c r="E99" s="133">
        <v>46</v>
      </c>
      <c r="F99" s="5"/>
    </row>
    <row r="100" spans="1:6" ht="12.75">
      <c r="A100" s="88" t="s">
        <v>53</v>
      </c>
      <c r="B100" s="15">
        <v>330</v>
      </c>
      <c r="C100" s="15">
        <v>588</v>
      </c>
      <c r="D100" s="109">
        <f t="shared" si="2"/>
        <v>918</v>
      </c>
      <c r="E100" s="133">
        <v>316</v>
      </c>
      <c r="F100" s="5"/>
    </row>
    <row r="101" spans="1:6" ht="12.75">
      <c r="A101" s="88" t="s">
        <v>54</v>
      </c>
      <c r="B101" s="15">
        <v>343</v>
      </c>
      <c r="C101" s="15">
        <v>254</v>
      </c>
      <c r="D101" s="109">
        <f t="shared" si="2"/>
        <v>597</v>
      </c>
      <c r="E101" s="133">
        <v>246</v>
      </c>
      <c r="F101" s="5"/>
    </row>
    <row r="102" spans="1:6" ht="12.75">
      <c r="A102" s="88" t="s">
        <v>55</v>
      </c>
      <c r="B102" s="15">
        <v>20</v>
      </c>
      <c r="C102" s="15">
        <v>83</v>
      </c>
      <c r="D102" s="109">
        <f t="shared" si="2"/>
        <v>103</v>
      </c>
      <c r="E102" s="133">
        <v>33</v>
      </c>
      <c r="F102" s="5"/>
    </row>
    <row r="103" spans="1:6" ht="12.75">
      <c r="A103" s="88" t="s">
        <v>56</v>
      </c>
      <c r="B103" s="15">
        <v>72</v>
      </c>
      <c r="C103" s="15">
        <v>216</v>
      </c>
      <c r="D103" s="109">
        <f t="shared" si="2"/>
        <v>288</v>
      </c>
      <c r="E103" s="133">
        <v>87</v>
      </c>
      <c r="F103" s="5"/>
    </row>
    <row r="104" spans="1:6" ht="12.75">
      <c r="A104" s="88" t="s">
        <v>57</v>
      </c>
      <c r="B104" s="15">
        <v>285</v>
      </c>
      <c r="C104" s="15">
        <v>495</v>
      </c>
      <c r="D104" s="109">
        <f t="shared" si="2"/>
        <v>780</v>
      </c>
      <c r="E104" s="133">
        <v>277</v>
      </c>
      <c r="F104" s="5"/>
    </row>
    <row r="105" spans="1:6" ht="12.75">
      <c r="A105" s="88" t="s">
        <v>58</v>
      </c>
      <c r="B105" s="15">
        <v>124</v>
      </c>
      <c r="C105" s="15">
        <v>91</v>
      </c>
      <c r="D105" s="109">
        <f t="shared" si="2"/>
        <v>215</v>
      </c>
      <c r="E105" s="133">
        <v>58</v>
      </c>
      <c r="F105" s="5"/>
    </row>
    <row r="106" spans="1:6" ht="12.75">
      <c r="A106" s="88" t="s">
        <v>59</v>
      </c>
      <c r="B106" s="15">
        <v>473</v>
      </c>
      <c r="C106" s="15">
        <v>486</v>
      </c>
      <c r="D106" s="109">
        <f t="shared" si="2"/>
        <v>959</v>
      </c>
      <c r="E106" s="133">
        <v>255</v>
      </c>
      <c r="F106" s="5"/>
    </row>
    <row r="107" spans="1:6" ht="12.75">
      <c r="A107" s="88" t="s">
        <v>61</v>
      </c>
      <c r="B107" s="15">
        <v>88</v>
      </c>
      <c r="C107" s="15">
        <v>132</v>
      </c>
      <c r="D107" s="109">
        <f t="shared" si="2"/>
        <v>220</v>
      </c>
      <c r="E107" s="133">
        <v>56</v>
      </c>
      <c r="F107" s="5"/>
    </row>
    <row r="108" spans="1:6" ht="12.75">
      <c r="A108" s="88" t="s">
        <v>62</v>
      </c>
      <c r="B108" s="15">
        <v>259</v>
      </c>
      <c r="C108" s="15">
        <v>109</v>
      </c>
      <c r="D108" s="109">
        <f t="shared" si="2"/>
        <v>368</v>
      </c>
      <c r="E108" s="133">
        <v>158</v>
      </c>
      <c r="F108" s="5"/>
    </row>
    <row r="109" spans="1:6" ht="12.75">
      <c r="A109" s="88" t="s">
        <v>63</v>
      </c>
      <c r="B109" s="15">
        <v>357</v>
      </c>
      <c r="C109" s="15">
        <v>903</v>
      </c>
      <c r="D109" s="109">
        <f t="shared" si="2"/>
        <v>1260</v>
      </c>
      <c r="E109" s="133">
        <v>343</v>
      </c>
      <c r="F109" s="5"/>
    </row>
    <row r="110" spans="1:6" ht="12.75">
      <c r="A110" s="88" t="s">
        <v>64</v>
      </c>
      <c r="B110" s="15">
        <v>233</v>
      </c>
      <c r="C110" s="15">
        <v>215</v>
      </c>
      <c r="D110" s="109">
        <f t="shared" si="2"/>
        <v>448</v>
      </c>
      <c r="E110" s="133">
        <v>123</v>
      </c>
      <c r="F110" s="5"/>
    </row>
    <row r="111" spans="1:6" ht="12.75">
      <c r="A111" s="88" t="s">
        <v>65</v>
      </c>
      <c r="B111" s="15">
        <v>43</v>
      </c>
      <c r="C111" s="15">
        <v>74</v>
      </c>
      <c r="D111" s="109">
        <f t="shared" si="2"/>
        <v>117</v>
      </c>
      <c r="E111" s="133">
        <v>62</v>
      </c>
      <c r="F111" s="5"/>
    </row>
    <row r="112" spans="1:6" ht="12.75">
      <c r="A112" s="88" t="s">
        <v>66</v>
      </c>
      <c r="B112" s="15">
        <v>22</v>
      </c>
      <c r="C112" s="15">
        <v>33</v>
      </c>
      <c r="D112" s="109">
        <f t="shared" si="2"/>
        <v>55</v>
      </c>
      <c r="E112" s="133">
        <v>8</v>
      </c>
      <c r="F112" s="5"/>
    </row>
    <row r="113" spans="1:6" ht="12.75">
      <c r="A113" s="89" t="s">
        <v>1</v>
      </c>
      <c r="B113" s="107">
        <v>2987</v>
      </c>
      <c r="C113" s="107">
        <v>4293</v>
      </c>
      <c r="D113" s="109">
        <f t="shared" si="2"/>
        <v>7280</v>
      </c>
      <c r="E113" s="134">
        <v>2398</v>
      </c>
      <c r="F113" s="5"/>
    </row>
    <row r="114" spans="1:5" ht="12.75">
      <c r="A114" s="89" t="s">
        <v>2</v>
      </c>
      <c r="B114" s="23">
        <f>B113/D113</f>
        <v>0.4103021978021978</v>
      </c>
      <c r="C114" s="23">
        <f>C113/D113</f>
        <v>0.5896978021978022</v>
      </c>
      <c r="D114" s="23"/>
      <c r="E114" s="135">
        <f>E113/D113</f>
        <v>0.3293956043956044</v>
      </c>
    </row>
    <row r="116" spans="1:2" ht="12.75">
      <c r="A116" s="60" t="s">
        <v>34</v>
      </c>
      <c r="B116" s="65"/>
    </row>
    <row r="117" spans="1:8" ht="30.75">
      <c r="A117" t="s">
        <v>0</v>
      </c>
      <c r="B117" s="90" t="s">
        <v>18</v>
      </c>
      <c r="C117" s="90" t="s">
        <v>19</v>
      </c>
      <c r="D117" s="90" t="s">
        <v>20</v>
      </c>
      <c r="E117" s="90" t="s">
        <v>234</v>
      </c>
      <c r="F117" s="90" t="s">
        <v>235</v>
      </c>
      <c r="G117" s="90" t="s">
        <v>14</v>
      </c>
      <c r="H117" s="90" t="s">
        <v>1</v>
      </c>
    </row>
    <row r="118" spans="1:8" ht="12.75">
      <c r="A118" s="88" t="s">
        <v>50</v>
      </c>
      <c r="B118" s="15">
        <v>117</v>
      </c>
      <c r="C118" s="15" t="s">
        <v>72</v>
      </c>
      <c r="D118" s="15">
        <v>5</v>
      </c>
      <c r="E118" s="15">
        <v>306</v>
      </c>
      <c r="F118" s="15">
        <v>2</v>
      </c>
      <c r="G118" s="15">
        <v>1</v>
      </c>
      <c r="H118" s="107">
        <f>SUM(B118:G118)</f>
        <v>431</v>
      </c>
    </row>
    <row r="119" spans="1:9" ht="12.75">
      <c r="A119" s="88" t="s">
        <v>51</v>
      </c>
      <c r="B119" s="52">
        <v>28</v>
      </c>
      <c r="C119" s="52">
        <v>4</v>
      </c>
      <c r="D119" s="52">
        <v>6</v>
      </c>
      <c r="E119" s="52">
        <v>246</v>
      </c>
      <c r="F119" s="52">
        <v>1</v>
      </c>
      <c r="G119" s="15">
        <v>1</v>
      </c>
      <c r="H119" s="107">
        <f aca="true" t="shared" si="3" ref="H119:H133">SUM(B119:G119)</f>
        <v>286</v>
      </c>
      <c r="I119" s="39"/>
    </row>
    <row r="120" spans="1:9" ht="12.75">
      <c r="A120" s="88" t="s">
        <v>52</v>
      </c>
      <c r="B120" s="15">
        <v>26</v>
      </c>
      <c r="C120" s="15">
        <v>1</v>
      </c>
      <c r="D120" s="15">
        <v>1</v>
      </c>
      <c r="E120" s="15">
        <v>162</v>
      </c>
      <c r="F120" s="15">
        <v>3</v>
      </c>
      <c r="G120" s="15">
        <v>42</v>
      </c>
      <c r="H120" s="107">
        <f t="shared" si="3"/>
        <v>235</v>
      </c>
      <c r="I120" s="15"/>
    </row>
    <row r="121" spans="1:9" ht="12.75">
      <c r="A121" s="88" t="s">
        <v>53</v>
      </c>
      <c r="B121" s="15">
        <v>96</v>
      </c>
      <c r="C121" s="15">
        <v>4</v>
      </c>
      <c r="D121" s="15">
        <v>22</v>
      </c>
      <c r="E121" s="15">
        <v>729</v>
      </c>
      <c r="F121" s="15">
        <v>52</v>
      </c>
      <c r="G121" s="15">
        <v>15</v>
      </c>
      <c r="H121" s="107">
        <f t="shared" si="3"/>
        <v>918</v>
      </c>
      <c r="I121" s="15"/>
    </row>
    <row r="122" spans="1:9" ht="12.75">
      <c r="A122" s="88" t="s">
        <v>54</v>
      </c>
      <c r="B122" s="15">
        <v>118</v>
      </c>
      <c r="C122" s="15" t="s">
        <v>72</v>
      </c>
      <c r="D122" s="15">
        <v>11</v>
      </c>
      <c r="E122" s="15">
        <v>388</v>
      </c>
      <c r="F122" s="15">
        <v>17</v>
      </c>
      <c r="G122" s="15">
        <v>8</v>
      </c>
      <c r="H122" s="107">
        <f t="shared" si="3"/>
        <v>542</v>
      </c>
      <c r="I122" s="15"/>
    </row>
    <row r="123" spans="1:9" ht="12.75">
      <c r="A123" s="88" t="s">
        <v>55</v>
      </c>
      <c r="B123" s="15">
        <v>10</v>
      </c>
      <c r="C123" s="15" t="s">
        <v>72</v>
      </c>
      <c r="D123" s="15">
        <v>1</v>
      </c>
      <c r="E123" s="15">
        <v>92</v>
      </c>
      <c r="F123" s="15" t="s">
        <v>72</v>
      </c>
      <c r="G123" s="15" t="s">
        <v>72</v>
      </c>
      <c r="H123" s="107">
        <f t="shared" si="3"/>
        <v>103</v>
      </c>
      <c r="I123" s="15"/>
    </row>
    <row r="124" spans="1:9" ht="12.75">
      <c r="A124" s="88" t="s">
        <v>56</v>
      </c>
      <c r="B124" s="15">
        <v>30</v>
      </c>
      <c r="C124" s="15">
        <v>2</v>
      </c>
      <c r="D124" s="15">
        <v>3</v>
      </c>
      <c r="E124" s="15">
        <v>242</v>
      </c>
      <c r="F124" s="15">
        <v>5</v>
      </c>
      <c r="G124" s="15">
        <v>3</v>
      </c>
      <c r="H124" s="107">
        <f t="shared" si="3"/>
        <v>285</v>
      </c>
      <c r="I124" s="15"/>
    </row>
    <row r="125" spans="1:9" ht="12.75">
      <c r="A125" s="88" t="s">
        <v>57</v>
      </c>
      <c r="B125" s="15">
        <v>124</v>
      </c>
      <c r="C125" s="15">
        <v>4</v>
      </c>
      <c r="D125" s="15">
        <v>52</v>
      </c>
      <c r="E125" s="15">
        <v>550</v>
      </c>
      <c r="F125" s="15">
        <v>15</v>
      </c>
      <c r="G125" s="15">
        <v>30</v>
      </c>
      <c r="H125" s="107">
        <f t="shared" si="3"/>
        <v>775</v>
      </c>
      <c r="I125" s="15"/>
    </row>
    <row r="126" spans="1:9" ht="12.75">
      <c r="A126" s="88" t="s">
        <v>58</v>
      </c>
      <c r="B126" s="15">
        <v>33</v>
      </c>
      <c r="C126" s="15">
        <v>2</v>
      </c>
      <c r="D126" s="15" t="s">
        <v>72</v>
      </c>
      <c r="E126" s="15">
        <v>170</v>
      </c>
      <c r="F126" s="15">
        <v>2</v>
      </c>
      <c r="G126" s="15" t="s">
        <v>72</v>
      </c>
      <c r="H126" s="107">
        <f t="shared" si="3"/>
        <v>207</v>
      </c>
      <c r="I126" s="15"/>
    </row>
    <row r="127" spans="1:9" ht="12.75">
      <c r="A127" s="88" t="s">
        <v>59</v>
      </c>
      <c r="B127" s="15">
        <v>86</v>
      </c>
      <c r="C127" s="15">
        <v>6</v>
      </c>
      <c r="D127" s="15">
        <v>18</v>
      </c>
      <c r="E127" s="15">
        <v>816</v>
      </c>
      <c r="F127" s="15">
        <v>10</v>
      </c>
      <c r="G127" s="15">
        <v>17</v>
      </c>
      <c r="H127" s="107">
        <f t="shared" si="3"/>
        <v>953</v>
      </c>
      <c r="I127" s="15"/>
    </row>
    <row r="128" spans="1:9" ht="12.75">
      <c r="A128" s="88" t="s">
        <v>61</v>
      </c>
      <c r="B128" s="15">
        <v>30</v>
      </c>
      <c r="C128" s="15">
        <v>1</v>
      </c>
      <c r="D128" s="15">
        <v>3</v>
      </c>
      <c r="E128" s="15">
        <v>185</v>
      </c>
      <c r="F128" s="15">
        <v>1</v>
      </c>
      <c r="G128" s="15" t="s">
        <v>72</v>
      </c>
      <c r="H128" s="107">
        <f t="shared" si="3"/>
        <v>220</v>
      </c>
      <c r="I128" s="15"/>
    </row>
    <row r="129" spans="1:9" ht="12.75">
      <c r="A129" s="88" t="s">
        <v>62</v>
      </c>
      <c r="B129" s="15">
        <v>26</v>
      </c>
      <c r="C129" s="15" t="s">
        <v>72</v>
      </c>
      <c r="D129" s="15">
        <v>3</v>
      </c>
      <c r="E129" s="15">
        <v>246</v>
      </c>
      <c r="F129" s="15">
        <v>4</v>
      </c>
      <c r="G129" s="15" t="s">
        <v>72</v>
      </c>
      <c r="H129" s="107">
        <f t="shared" si="3"/>
        <v>279</v>
      </c>
      <c r="I129" s="15"/>
    </row>
    <row r="130" spans="1:9" ht="12.75">
      <c r="A130" s="88" t="s">
        <v>63</v>
      </c>
      <c r="B130" s="15">
        <v>153</v>
      </c>
      <c r="C130" s="15">
        <v>9</v>
      </c>
      <c r="D130" s="15">
        <v>52</v>
      </c>
      <c r="E130" s="15">
        <v>698</v>
      </c>
      <c r="F130" s="15">
        <v>145</v>
      </c>
      <c r="G130" s="15">
        <v>16</v>
      </c>
      <c r="H130" s="107">
        <f t="shared" si="3"/>
        <v>1073</v>
      </c>
      <c r="I130" s="15"/>
    </row>
    <row r="131" spans="1:9" ht="12.75">
      <c r="A131" s="88" t="s">
        <v>64</v>
      </c>
      <c r="B131" s="15">
        <v>95</v>
      </c>
      <c r="C131" s="15">
        <v>2</v>
      </c>
      <c r="D131" s="15">
        <v>10</v>
      </c>
      <c r="E131" s="15">
        <v>319</v>
      </c>
      <c r="F131" s="15">
        <v>6</v>
      </c>
      <c r="G131" s="15">
        <v>16</v>
      </c>
      <c r="H131" s="107">
        <f t="shared" si="3"/>
        <v>448</v>
      </c>
      <c r="I131" s="15"/>
    </row>
    <row r="132" spans="1:9" ht="12.75">
      <c r="A132" s="88" t="s">
        <v>65</v>
      </c>
      <c r="B132" s="15">
        <v>2</v>
      </c>
      <c r="C132" s="15">
        <v>2</v>
      </c>
      <c r="D132" s="15" t="s">
        <v>72</v>
      </c>
      <c r="E132" s="15">
        <v>59</v>
      </c>
      <c r="F132" s="15" t="s">
        <v>72</v>
      </c>
      <c r="G132" s="15" t="s">
        <v>72</v>
      </c>
      <c r="H132" s="107">
        <f t="shared" si="3"/>
        <v>63</v>
      </c>
      <c r="I132" s="15"/>
    </row>
    <row r="133" spans="1:9" ht="12.75">
      <c r="A133" s="88" t="s">
        <v>66</v>
      </c>
      <c r="B133" s="15">
        <v>13</v>
      </c>
      <c r="C133" s="15" t="s">
        <v>72</v>
      </c>
      <c r="D133" s="15">
        <v>4</v>
      </c>
      <c r="E133" s="15">
        <v>35</v>
      </c>
      <c r="F133" s="15">
        <v>3</v>
      </c>
      <c r="G133" s="15" t="s">
        <v>72</v>
      </c>
      <c r="H133" s="107">
        <f t="shared" si="3"/>
        <v>55</v>
      </c>
      <c r="I133" s="15"/>
    </row>
    <row r="134" spans="1:9" ht="12.75">
      <c r="A134" s="89" t="s">
        <v>1</v>
      </c>
      <c r="B134" s="107">
        <f>SUM(B118:B133)</f>
        <v>987</v>
      </c>
      <c r="C134" s="107">
        <f aca="true" t="shared" si="4" ref="C134:H134">SUM(C118:C133)</f>
        <v>37</v>
      </c>
      <c r="D134" s="107">
        <f t="shared" si="4"/>
        <v>191</v>
      </c>
      <c r="E134" s="107">
        <f t="shared" si="4"/>
        <v>5243</v>
      </c>
      <c r="F134" s="107">
        <f t="shared" si="4"/>
        <v>266</v>
      </c>
      <c r="G134" s="107">
        <f t="shared" si="4"/>
        <v>149</v>
      </c>
      <c r="H134" s="107">
        <f t="shared" si="4"/>
        <v>6873</v>
      </c>
      <c r="I134" s="15"/>
    </row>
    <row r="135" spans="1:9" ht="12.75">
      <c r="A135" s="89" t="s">
        <v>2</v>
      </c>
      <c r="B135" s="23">
        <f>B134/H134</f>
        <v>0.1436054124836316</v>
      </c>
      <c r="C135" s="23">
        <f>C134/H134</f>
        <v>0.005383384257238469</v>
      </c>
      <c r="D135" s="23">
        <f>D134/H134</f>
        <v>0.027789902517095882</v>
      </c>
      <c r="E135" s="23">
        <f>E134/H134</f>
        <v>0.7628400989378729</v>
      </c>
      <c r="F135" s="23">
        <f>F134/H134</f>
        <v>0.038702167903390074</v>
      </c>
      <c r="G135" s="23">
        <f>G134/H134</f>
        <v>0.021679033900771135</v>
      </c>
      <c r="I135" s="15"/>
    </row>
    <row r="136" spans="2:9" ht="12.75">
      <c r="B136" s="15"/>
      <c r="C136" s="15"/>
      <c r="D136" s="15"/>
      <c r="E136" s="15"/>
      <c r="F136" s="15"/>
      <c r="I136" s="15"/>
    </row>
    <row r="137" spans="1:4" ht="12.75">
      <c r="A137" s="60" t="s">
        <v>35</v>
      </c>
      <c r="B137" s="38"/>
      <c r="D137" s="38"/>
    </row>
    <row r="138" spans="1:4" ht="12.75">
      <c r="A138" t="s">
        <v>0</v>
      </c>
      <c r="B138" s="159" t="s">
        <v>21</v>
      </c>
      <c r="C138" s="160" t="s">
        <v>22</v>
      </c>
      <c r="D138" s="82" t="s">
        <v>1</v>
      </c>
    </row>
    <row r="139" spans="1:4" ht="12.75">
      <c r="A139" s="88" t="s">
        <v>50</v>
      </c>
      <c r="B139" s="15">
        <v>38</v>
      </c>
      <c r="C139" s="15">
        <v>393</v>
      </c>
      <c r="D139" s="15">
        <f>SUM(B139:C139)</f>
        <v>431</v>
      </c>
    </row>
    <row r="140" spans="1:4" ht="12.75">
      <c r="A140" s="88" t="s">
        <v>51</v>
      </c>
      <c r="B140" s="15">
        <v>24</v>
      </c>
      <c r="C140" s="15">
        <v>262</v>
      </c>
      <c r="D140" s="15">
        <f aca="true" t="shared" si="5" ref="D140:D154">SUM(B140:C140)</f>
        <v>286</v>
      </c>
    </row>
    <row r="141" spans="1:4" ht="12.75">
      <c r="A141" s="88" t="s">
        <v>52</v>
      </c>
      <c r="B141" s="15">
        <v>16</v>
      </c>
      <c r="C141" s="15">
        <v>219</v>
      </c>
      <c r="D141" s="15">
        <f t="shared" si="5"/>
        <v>235</v>
      </c>
    </row>
    <row r="142" spans="1:4" ht="12.75">
      <c r="A142" s="88" t="s">
        <v>53</v>
      </c>
      <c r="B142" s="15">
        <v>105</v>
      </c>
      <c r="C142" s="15">
        <v>796</v>
      </c>
      <c r="D142" s="15">
        <f t="shared" si="5"/>
        <v>901</v>
      </c>
    </row>
    <row r="143" spans="1:4" ht="12.75">
      <c r="A143" s="88" t="s">
        <v>54</v>
      </c>
      <c r="B143" s="15">
        <v>58</v>
      </c>
      <c r="C143" s="15">
        <v>526</v>
      </c>
      <c r="D143" s="15">
        <f t="shared" si="5"/>
        <v>584</v>
      </c>
    </row>
    <row r="144" spans="1:4" ht="12.75">
      <c r="A144" s="88" t="s">
        <v>55</v>
      </c>
      <c r="B144" s="15">
        <v>4</v>
      </c>
      <c r="C144" s="15">
        <v>99</v>
      </c>
      <c r="D144" s="15">
        <f t="shared" si="5"/>
        <v>103</v>
      </c>
    </row>
    <row r="145" spans="1:4" ht="12.75">
      <c r="A145" s="88" t="s">
        <v>56</v>
      </c>
      <c r="B145" s="15">
        <v>45</v>
      </c>
      <c r="C145" s="15">
        <v>240</v>
      </c>
      <c r="D145" s="15">
        <f t="shared" si="5"/>
        <v>285</v>
      </c>
    </row>
    <row r="146" spans="1:4" ht="12.75">
      <c r="A146" s="88" t="s">
        <v>57</v>
      </c>
      <c r="B146" s="15">
        <v>71</v>
      </c>
      <c r="C146" s="15">
        <v>704</v>
      </c>
      <c r="D146" s="15">
        <f t="shared" si="5"/>
        <v>775</v>
      </c>
    </row>
    <row r="147" spans="1:4" ht="12.75">
      <c r="A147" s="88" t="s">
        <v>58</v>
      </c>
      <c r="B147" s="15">
        <v>14</v>
      </c>
      <c r="C147" s="15">
        <v>187</v>
      </c>
      <c r="D147" s="15">
        <f t="shared" si="5"/>
        <v>201</v>
      </c>
    </row>
    <row r="148" spans="1:4" ht="12.75">
      <c r="A148" s="88" t="s">
        <v>59</v>
      </c>
      <c r="B148" s="15">
        <v>122</v>
      </c>
      <c r="C148" s="15">
        <v>837</v>
      </c>
      <c r="D148" s="15">
        <f t="shared" si="5"/>
        <v>959</v>
      </c>
    </row>
    <row r="149" spans="1:4" ht="12.75">
      <c r="A149" s="88" t="s">
        <v>61</v>
      </c>
      <c r="B149" s="15">
        <v>12</v>
      </c>
      <c r="C149" s="15">
        <v>208</v>
      </c>
      <c r="D149" s="15">
        <f t="shared" si="5"/>
        <v>220</v>
      </c>
    </row>
    <row r="150" spans="1:4" ht="12.75">
      <c r="A150" s="88" t="s">
        <v>62</v>
      </c>
      <c r="B150" s="15">
        <v>45</v>
      </c>
      <c r="C150" s="15">
        <v>303</v>
      </c>
      <c r="D150" s="15">
        <f t="shared" si="5"/>
        <v>348</v>
      </c>
    </row>
    <row r="151" spans="1:4" ht="12.75">
      <c r="A151" s="88" t="s">
        <v>63</v>
      </c>
      <c r="B151" s="15">
        <v>288</v>
      </c>
      <c r="C151" s="15">
        <v>789</v>
      </c>
      <c r="D151" s="15">
        <f t="shared" si="5"/>
        <v>1077</v>
      </c>
    </row>
    <row r="152" spans="1:4" ht="12.75">
      <c r="A152" s="88" t="s">
        <v>64</v>
      </c>
      <c r="B152" s="15">
        <v>28</v>
      </c>
      <c r="C152" s="15">
        <v>420</v>
      </c>
      <c r="D152" s="15">
        <f t="shared" si="5"/>
        <v>448</v>
      </c>
    </row>
    <row r="153" spans="1:4" ht="12.75">
      <c r="A153" s="88" t="s">
        <v>65</v>
      </c>
      <c r="B153" s="15">
        <v>8</v>
      </c>
      <c r="C153" s="15">
        <v>109</v>
      </c>
      <c r="D153" s="15">
        <f t="shared" si="5"/>
        <v>117</v>
      </c>
    </row>
    <row r="154" spans="1:4" ht="12.75">
      <c r="A154" s="88" t="s">
        <v>66</v>
      </c>
      <c r="B154" s="15">
        <v>1</v>
      </c>
      <c r="C154" s="15">
        <v>54</v>
      </c>
      <c r="D154" s="15">
        <f t="shared" si="5"/>
        <v>55</v>
      </c>
    </row>
    <row r="155" spans="1:4" ht="12.75">
      <c r="A155" s="88" t="s">
        <v>1</v>
      </c>
      <c r="B155" s="15">
        <f>SUM(B139:B154)</f>
        <v>879</v>
      </c>
      <c r="C155" s="15">
        <f>SUM(C139:C154)</f>
        <v>6146</v>
      </c>
      <c r="D155" s="15">
        <f>SUM(D139:D154)</f>
        <v>7025</v>
      </c>
    </row>
    <row r="156" spans="1:3" ht="12.75">
      <c r="A156" s="89" t="s">
        <v>2</v>
      </c>
      <c r="B156" s="23">
        <f>B155/D155</f>
        <v>0.12512455516014234</v>
      </c>
      <c r="C156" s="23">
        <f>C155/D155</f>
        <v>0.8748754448398577</v>
      </c>
    </row>
    <row r="158" ht="12.75">
      <c r="A158" s="62" t="s">
        <v>186</v>
      </c>
    </row>
    <row r="159" spans="2:5" ht="12.75">
      <c r="B159" s="199" t="s">
        <v>187</v>
      </c>
      <c r="C159" s="175"/>
      <c r="D159" s="200"/>
      <c r="E159" s="33"/>
    </row>
    <row r="160" spans="2:4" ht="12.75">
      <c r="B160" s="161" t="s">
        <v>15</v>
      </c>
      <c r="C160" s="161" t="s">
        <v>16</v>
      </c>
      <c r="D160" s="130" t="s">
        <v>1</v>
      </c>
    </row>
    <row r="161" spans="1:4" ht="12.75">
      <c r="A161" s="80" t="s">
        <v>50</v>
      </c>
      <c r="B161">
        <v>4</v>
      </c>
      <c r="C161">
        <v>2</v>
      </c>
      <c r="D161">
        <f>SUM(B161:C161)</f>
        <v>6</v>
      </c>
    </row>
    <row r="162" spans="1:4" ht="12.75">
      <c r="A162" s="80" t="s">
        <v>51</v>
      </c>
      <c r="B162">
        <v>4</v>
      </c>
      <c r="D162">
        <f aca="true" t="shared" si="6" ref="D162:D177">SUM(B162:C162)</f>
        <v>4</v>
      </c>
    </row>
    <row r="163" spans="1:4" ht="12.75">
      <c r="A163" s="80" t="s">
        <v>52</v>
      </c>
      <c r="B163">
        <v>2</v>
      </c>
      <c r="C163">
        <v>1</v>
      </c>
      <c r="D163">
        <f t="shared" si="6"/>
        <v>3</v>
      </c>
    </row>
    <row r="164" spans="1:4" ht="12.75">
      <c r="A164" s="80" t="s">
        <v>53</v>
      </c>
      <c r="B164">
        <v>6</v>
      </c>
      <c r="C164">
        <v>4</v>
      </c>
      <c r="D164">
        <f t="shared" si="6"/>
        <v>10</v>
      </c>
    </row>
    <row r="165" spans="1:4" ht="12.75">
      <c r="A165" s="80" t="s">
        <v>54</v>
      </c>
      <c r="B165">
        <v>5</v>
      </c>
      <c r="C165">
        <v>6</v>
      </c>
      <c r="D165">
        <f t="shared" si="6"/>
        <v>11</v>
      </c>
    </row>
    <row r="166" spans="1:4" ht="12.75">
      <c r="A166" s="80" t="s">
        <v>55</v>
      </c>
      <c r="B166">
        <v>1</v>
      </c>
      <c r="C166">
        <v>2</v>
      </c>
      <c r="D166">
        <f t="shared" si="6"/>
        <v>3</v>
      </c>
    </row>
    <row r="167" spans="1:4" ht="12.75">
      <c r="A167" s="80" t="s">
        <v>56</v>
      </c>
      <c r="B167">
        <v>4</v>
      </c>
      <c r="D167">
        <f t="shared" si="6"/>
        <v>4</v>
      </c>
    </row>
    <row r="168" spans="1:4" ht="12.75">
      <c r="A168" s="80" t="s">
        <v>57</v>
      </c>
      <c r="B168">
        <v>2</v>
      </c>
      <c r="C168">
        <v>2</v>
      </c>
      <c r="D168">
        <f t="shared" si="6"/>
        <v>4</v>
      </c>
    </row>
    <row r="169" spans="1:4" ht="12.75">
      <c r="A169" s="80" t="s">
        <v>58</v>
      </c>
      <c r="B169">
        <v>2</v>
      </c>
      <c r="C169">
        <v>2</v>
      </c>
      <c r="D169">
        <f t="shared" si="6"/>
        <v>4</v>
      </c>
    </row>
    <row r="170" spans="1:4" ht="12.75">
      <c r="A170" s="80" t="s">
        <v>59</v>
      </c>
      <c r="B170">
        <v>3</v>
      </c>
      <c r="C170">
        <v>6</v>
      </c>
      <c r="D170">
        <f t="shared" si="6"/>
        <v>9</v>
      </c>
    </row>
    <row r="171" spans="1:4" ht="12.75">
      <c r="A171" s="80" t="s">
        <v>61</v>
      </c>
      <c r="B171">
        <v>1</v>
      </c>
      <c r="C171">
        <v>1</v>
      </c>
      <c r="D171">
        <f t="shared" si="6"/>
        <v>2</v>
      </c>
    </row>
    <row r="172" spans="1:4" ht="12.75">
      <c r="A172" s="80" t="s">
        <v>62</v>
      </c>
      <c r="B172">
        <v>3</v>
      </c>
      <c r="C172">
        <v>5</v>
      </c>
      <c r="D172">
        <f t="shared" si="6"/>
        <v>8</v>
      </c>
    </row>
    <row r="173" spans="1:4" ht="12.75">
      <c r="A173" s="80" t="s">
        <v>63</v>
      </c>
      <c r="B173">
        <v>8</v>
      </c>
      <c r="C173">
        <v>3</v>
      </c>
      <c r="D173">
        <f t="shared" si="6"/>
        <v>11</v>
      </c>
    </row>
    <row r="174" spans="1:4" ht="12.75">
      <c r="A174" s="80" t="s">
        <v>64</v>
      </c>
      <c r="B174">
        <v>1</v>
      </c>
      <c r="C174">
        <v>4</v>
      </c>
      <c r="D174">
        <f t="shared" si="6"/>
        <v>5</v>
      </c>
    </row>
    <row r="175" spans="1:4" ht="12.75">
      <c r="A175" s="80" t="s">
        <v>65</v>
      </c>
      <c r="B175">
        <v>2</v>
      </c>
      <c r="D175">
        <f t="shared" si="6"/>
        <v>2</v>
      </c>
    </row>
    <row r="176" spans="1:4" ht="12.75">
      <c r="A176" s="80" t="s">
        <v>66</v>
      </c>
      <c r="B176">
        <v>1</v>
      </c>
      <c r="D176">
        <f t="shared" si="6"/>
        <v>1</v>
      </c>
    </row>
    <row r="177" spans="1:4" ht="12.75">
      <c r="A177" s="60" t="s">
        <v>1</v>
      </c>
      <c r="B177">
        <f>SUM(B161:B176)</f>
        <v>49</v>
      </c>
      <c r="C177">
        <f>SUM(C161:C176)</f>
        <v>38</v>
      </c>
      <c r="D177">
        <f t="shared" si="6"/>
        <v>87</v>
      </c>
    </row>
    <row r="178" spans="1:4" ht="12.75">
      <c r="A178" s="60" t="s">
        <v>2</v>
      </c>
      <c r="B178" s="23">
        <f>B177/D177</f>
        <v>0.5632183908045977</v>
      </c>
      <c r="C178" s="23">
        <f>C177/D177</f>
        <v>0.4367816091954023</v>
      </c>
      <c r="D178" s="23"/>
    </row>
    <row r="180" ht="12.75">
      <c r="A180" s="62" t="s">
        <v>188</v>
      </c>
    </row>
    <row r="181" ht="12.75">
      <c r="A181" s="62"/>
    </row>
    <row r="182" spans="2:7" ht="13.5">
      <c r="B182" s="201" t="s">
        <v>189</v>
      </c>
      <c r="C182" s="175"/>
      <c r="D182" s="175"/>
      <c r="E182" s="175"/>
      <c r="F182" s="176"/>
      <c r="G182" s="38"/>
    </row>
    <row r="183" spans="2:6" ht="12.75">
      <c r="B183" s="38" t="s">
        <v>29</v>
      </c>
      <c r="C183" s="38" t="s">
        <v>30</v>
      </c>
      <c r="D183" s="38" t="s">
        <v>31</v>
      </c>
      <c r="E183" s="38" t="s">
        <v>32</v>
      </c>
      <c r="F183" s="38" t="s">
        <v>1</v>
      </c>
    </row>
    <row r="184" spans="1:6" ht="12.75">
      <c r="A184" s="80" t="s">
        <v>50</v>
      </c>
      <c r="B184">
        <v>1</v>
      </c>
      <c r="C184">
        <v>1</v>
      </c>
      <c r="D184">
        <v>1</v>
      </c>
      <c r="E184">
        <v>1</v>
      </c>
      <c r="F184">
        <f>SUM(B184:E184)</f>
        <v>4</v>
      </c>
    </row>
    <row r="185" spans="1:6" ht="12.75">
      <c r="A185" s="80" t="s">
        <v>51</v>
      </c>
      <c r="D185">
        <v>1</v>
      </c>
      <c r="E185">
        <v>3</v>
      </c>
      <c r="F185">
        <f aca="true" t="shared" si="7" ref="F185:F199">SUM(B185:E185)</f>
        <v>4</v>
      </c>
    </row>
    <row r="186" spans="1:6" ht="12.75">
      <c r="A186" s="80" t="s">
        <v>52</v>
      </c>
      <c r="B186">
        <v>1</v>
      </c>
      <c r="D186">
        <v>1</v>
      </c>
      <c r="F186">
        <f t="shared" si="7"/>
        <v>2</v>
      </c>
    </row>
    <row r="187" spans="1:6" ht="12.75">
      <c r="A187" s="80" t="s">
        <v>53</v>
      </c>
      <c r="B187">
        <v>2</v>
      </c>
      <c r="D187">
        <v>2</v>
      </c>
      <c r="E187">
        <v>1</v>
      </c>
      <c r="F187">
        <f t="shared" si="7"/>
        <v>5</v>
      </c>
    </row>
    <row r="188" spans="1:6" ht="12.75">
      <c r="A188" s="80" t="s">
        <v>54</v>
      </c>
      <c r="B188">
        <v>1</v>
      </c>
      <c r="D188">
        <v>1</v>
      </c>
      <c r="E188">
        <v>3</v>
      </c>
      <c r="F188">
        <f t="shared" si="7"/>
        <v>5</v>
      </c>
    </row>
    <row r="189" spans="1:6" ht="12.75">
      <c r="A189" s="80" t="s">
        <v>55</v>
      </c>
      <c r="D189">
        <v>1</v>
      </c>
      <c r="E189">
        <v>1</v>
      </c>
      <c r="F189">
        <f t="shared" si="7"/>
        <v>2</v>
      </c>
    </row>
    <row r="190" spans="1:6" ht="12.75">
      <c r="A190" s="80" t="s">
        <v>56</v>
      </c>
      <c r="C190">
        <v>1</v>
      </c>
      <c r="D190">
        <v>2</v>
      </c>
      <c r="E190">
        <v>1</v>
      </c>
      <c r="F190">
        <f t="shared" si="7"/>
        <v>4</v>
      </c>
    </row>
    <row r="191" spans="1:6" ht="12.75">
      <c r="A191" s="80" t="s">
        <v>57</v>
      </c>
      <c r="C191">
        <v>1</v>
      </c>
      <c r="E191">
        <v>1</v>
      </c>
      <c r="F191">
        <f t="shared" si="7"/>
        <v>2</v>
      </c>
    </row>
    <row r="192" spans="1:6" ht="12.75">
      <c r="A192" s="80" t="s">
        <v>58</v>
      </c>
      <c r="D192">
        <v>1</v>
      </c>
      <c r="E192">
        <v>1</v>
      </c>
      <c r="F192">
        <f t="shared" si="7"/>
        <v>2</v>
      </c>
    </row>
    <row r="193" spans="1:6" ht="12.75">
      <c r="A193" s="80" t="s">
        <v>59</v>
      </c>
      <c r="B193">
        <v>1</v>
      </c>
      <c r="D193">
        <v>2</v>
      </c>
      <c r="F193">
        <f t="shared" si="7"/>
        <v>3</v>
      </c>
    </row>
    <row r="194" spans="1:6" ht="12.75">
      <c r="A194" s="80" t="s">
        <v>61</v>
      </c>
      <c r="E194">
        <v>1</v>
      </c>
      <c r="F194">
        <f t="shared" si="7"/>
        <v>1</v>
      </c>
    </row>
    <row r="195" spans="1:6" ht="12.75">
      <c r="A195" s="80" t="s">
        <v>62</v>
      </c>
      <c r="B195">
        <v>2</v>
      </c>
      <c r="E195">
        <v>1</v>
      </c>
      <c r="F195">
        <f t="shared" si="7"/>
        <v>3</v>
      </c>
    </row>
    <row r="196" spans="1:6" ht="12.75">
      <c r="A196" s="80" t="s">
        <v>63</v>
      </c>
      <c r="B196">
        <v>1</v>
      </c>
      <c r="C196">
        <v>1</v>
      </c>
      <c r="D196">
        <v>3</v>
      </c>
      <c r="E196">
        <v>4</v>
      </c>
      <c r="F196">
        <f t="shared" si="7"/>
        <v>9</v>
      </c>
    </row>
    <row r="197" spans="1:6" ht="12.75">
      <c r="A197" s="80" t="s">
        <v>64</v>
      </c>
      <c r="C197">
        <v>1</v>
      </c>
      <c r="E197">
        <v>1</v>
      </c>
      <c r="F197">
        <f t="shared" si="7"/>
        <v>2</v>
      </c>
    </row>
    <row r="198" spans="1:6" ht="12.75">
      <c r="A198" s="80" t="s">
        <v>65</v>
      </c>
      <c r="B198">
        <v>1</v>
      </c>
      <c r="E198">
        <v>1</v>
      </c>
      <c r="F198">
        <f t="shared" si="7"/>
        <v>2</v>
      </c>
    </row>
    <row r="199" spans="1:6" ht="12.75">
      <c r="A199" s="80" t="s">
        <v>66</v>
      </c>
      <c r="E199">
        <v>1</v>
      </c>
      <c r="F199">
        <f t="shared" si="7"/>
        <v>1</v>
      </c>
    </row>
    <row r="200" spans="1:6" ht="12.75">
      <c r="A200" s="60" t="s">
        <v>1</v>
      </c>
      <c r="B200">
        <f>SUM(B184:B199)</f>
        <v>10</v>
      </c>
      <c r="C200">
        <f>SUM(C184:C199)</f>
        <v>5</v>
      </c>
      <c r="D200">
        <f>SUM(D184:D199)</f>
        <v>15</v>
      </c>
      <c r="E200">
        <f>SUM(E184:E199)</f>
        <v>21</v>
      </c>
      <c r="F200">
        <f>SUM(F184:F199)</f>
        <v>51</v>
      </c>
    </row>
    <row r="201" spans="1:6" ht="12.75">
      <c r="A201" s="60" t="s">
        <v>2</v>
      </c>
      <c r="B201" s="23">
        <f>B200/F200</f>
        <v>0.19607843137254902</v>
      </c>
      <c r="C201" s="23">
        <f>C200/F200</f>
        <v>0.09803921568627451</v>
      </c>
      <c r="D201" s="23">
        <f>D200/F200</f>
        <v>0.29411764705882354</v>
      </c>
      <c r="E201" s="23">
        <f>E200/F200</f>
        <v>0.4117647058823529</v>
      </c>
      <c r="F201" s="23"/>
    </row>
    <row r="203" ht="12.75">
      <c r="A203" s="62" t="s">
        <v>308</v>
      </c>
    </row>
    <row r="204" spans="2:5" ht="12.75">
      <c r="B204" s="65"/>
      <c r="E204" s="6"/>
    </row>
    <row r="205" spans="1:6" ht="23.25">
      <c r="A205" t="s">
        <v>0</v>
      </c>
      <c r="B205" s="128" t="s">
        <v>21</v>
      </c>
      <c r="C205" s="128" t="s">
        <v>22</v>
      </c>
      <c r="D205" s="130" t="s">
        <v>1</v>
      </c>
      <c r="E205" s="162" t="s">
        <v>309</v>
      </c>
      <c r="F205" s="5"/>
    </row>
    <row r="206" spans="1:6" ht="12.75">
      <c r="A206" s="80" t="s">
        <v>50</v>
      </c>
      <c r="B206" s="15">
        <v>10</v>
      </c>
      <c r="C206" s="15">
        <v>133</v>
      </c>
      <c r="D206" s="18">
        <f>SUM(B206:C206)</f>
        <v>143</v>
      </c>
      <c r="E206" s="163">
        <v>38</v>
      </c>
      <c r="F206" s="5"/>
    </row>
    <row r="207" spans="1:6" ht="12.75">
      <c r="A207" s="80" t="s">
        <v>51</v>
      </c>
      <c r="B207" s="15">
        <v>5</v>
      </c>
      <c r="C207" s="15">
        <v>76</v>
      </c>
      <c r="D207" s="18">
        <f aca="true" t="shared" si="8" ref="D207:D221">SUM(B207:C207)</f>
        <v>81</v>
      </c>
      <c r="E207" s="163">
        <v>14</v>
      </c>
      <c r="F207" s="5"/>
    </row>
    <row r="208" spans="1:6" ht="12.75">
      <c r="A208" s="80" t="s">
        <v>52</v>
      </c>
      <c r="B208" s="15">
        <v>5</v>
      </c>
      <c r="C208" s="15">
        <v>70</v>
      </c>
      <c r="D208" s="18">
        <f t="shared" si="8"/>
        <v>75</v>
      </c>
      <c r="E208" s="163">
        <v>24</v>
      </c>
      <c r="F208" s="5"/>
    </row>
    <row r="209" spans="1:6" ht="12.75">
      <c r="A209" s="80" t="s">
        <v>53</v>
      </c>
      <c r="B209" s="15">
        <v>34</v>
      </c>
      <c r="C209" s="15">
        <v>272</v>
      </c>
      <c r="D209" s="18">
        <f t="shared" si="8"/>
        <v>306</v>
      </c>
      <c r="E209" s="163">
        <v>17</v>
      </c>
      <c r="F209" s="5"/>
    </row>
    <row r="210" spans="1:6" ht="12.75">
      <c r="A210" s="80" t="s">
        <v>54</v>
      </c>
      <c r="B210" s="15">
        <v>25</v>
      </c>
      <c r="C210" s="15">
        <v>194</v>
      </c>
      <c r="D210" s="18">
        <f t="shared" si="8"/>
        <v>219</v>
      </c>
      <c r="E210" s="163">
        <v>7</v>
      </c>
      <c r="F210" s="5"/>
    </row>
    <row r="211" spans="1:6" ht="12.75">
      <c r="A211" s="80" t="s">
        <v>55</v>
      </c>
      <c r="B211" s="15">
        <v>6</v>
      </c>
      <c r="C211" s="15">
        <v>46</v>
      </c>
      <c r="D211" s="18">
        <f t="shared" si="8"/>
        <v>52</v>
      </c>
      <c r="E211" s="163">
        <v>16</v>
      </c>
      <c r="F211" s="5"/>
    </row>
    <row r="212" spans="1:6" ht="12.75">
      <c r="A212" s="80" t="s">
        <v>56</v>
      </c>
      <c r="B212" s="15">
        <v>10</v>
      </c>
      <c r="C212" s="15">
        <v>53</v>
      </c>
      <c r="D212" s="18">
        <f t="shared" si="8"/>
        <v>63</v>
      </c>
      <c r="E212" s="163">
        <v>19</v>
      </c>
      <c r="F212" s="5"/>
    </row>
    <row r="213" spans="1:6" ht="12.75">
      <c r="A213" s="80" t="s">
        <v>57</v>
      </c>
      <c r="B213" s="15">
        <v>166</v>
      </c>
      <c r="C213" s="15">
        <v>74</v>
      </c>
      <c r="D213" s="18">
        <f t="shared" si="8"/>
        <v>240</v>
      </c>
      <c r="E213" s="163">
        <v>3</v>
      </c>
      <c r="F213" s="5"/>
    </row>
    <row r="214" spans="1:6" ht="12.75">
      <c r="A214" s="80" t="s">
        <v>58</v>
      </c>
      <c r="B214" s="15">
        <v>3</v>
      </c>
      <c r="C214" s="15">
        <v>76</v>
      </c>
      <c r="D214" s="18">
        <f t="shared" si="8"/>
        <v>79</v>
      </c>
      <c r="E214" s="163">
        <v>7</v>
      </c>
      <c r="F214" s="5"/>
    </row>
    <row r="215" spans="1:6" ht="12.75">
      <c r="A215" s="80" t="s">
        <v>59</v>
      </c>
      <c r="B215" s="15">
        <v>31</v>
      </c>
      <c r="C215" s="15">
        <v>255</v>
      </c>
      <c r="D215" s="18">
        <f t="shared" si="8"/>
        <v>286</v>
      </c>
      <c r="E215" s="163">
        <v>29</v>
      </c>
      <c r="F215" s="5"/>
    </row>
    <row r="216" spans="1:6" ht="12.75">
      <c r="A216" s="80" t="s">
        <v>61</v>
      </c>
      <c r="B216" s="15">
        <v>3</v>
      </c>
      <c r="C216" s="15">
        <v>72</v>
      </c>
      <c r="D216" s="18">
        <f t="shared" si="8"/>
        <v>75</v>
      </c>
      <c r="E216" s="163">
        <v>2</v>
      </c>
      <c r="F216" s="5"/>
    </row>
    <row r="217" spans="1:6" ht="12.75">
      <c r="A217" s="80" t="s">
        <v>62</v>
      </c>
      <c r="B217" s="15">
        <v>5</v>
      </c>
      <c r="C217" s="15">
        <v>110</v>
      </c>
      <c r="D217" s="18">
        <f t="shared" si="8"/>
        <v>115</v>
      </c>
      <c r="E217" s="163">
        <v>3</v>
      </c>
      <c r="F217" s="5"/>
    </row>
    <row r="218" spans="1:6" ht="12.75">
      <c r="A218" s="80" t="s">
        <v>63</v>
      </c>
      <c r="B218" s="15">
        <v>75</v>
      </c>
      <c r="C218" s="15">
        <v>538</v>
      </c>
      <c r="D218" s="18">
        <f t="shared" si="8"/>
        <v>613</v>
      </c>
      <c r="E218" s="163">
        <v>14</v>
      </c>
      <c r="F218" s="5"/>
    </row>
    <row r="219" spans="1:6" ht="12.75">
      <c r="A219" s="80" t="s">
        <v>64</v>
      </c>
      <c r="B219" s="15">
        <v>6</v>
      </c>
      <c r="C219" s="15">
        <v>131</v>
      </c>
      <c r="D219" s="18">
        <f t="shared" si="8"/>
        <v>137</v>
      </c>
      <c r="E219" s="163">
        <v>5</v>
      </c>
      <c r="F219" s="5"/>
    </row>
    <row r="220" spans="1:6" ht="12.75">
      <c r="A220" s="80" t="s">
        <v>65</v>
      </c>
      <c r="B220" s="15">
        <v>2</v>
      </c>
      <c r="C220" s="15">
        <v>34</v>
      </c>
      <c r="D220" s="18">
        <f t="shared" si="8"/>
        <v>36</v>
      </c>
      <c r="E220" s="163">
        <v>2</v>
      </c>
      <c r="F220" s="5"/>
    </row>
    <row r="221" spans="1:6" ht="12.75">
      <c r="A221" s="80" t="s">
        <v>66</v>
      </c>
      <c r="B221" s="15" t="s">
        <v>72</v>
      </c>
      <c r="C221" s="15">
        <v>21</v>
      </c>
      <c r="D221" s="18">
        <f t="shared" si="8"/>
        <v>21</v>
      </c>
      <c r="E221" s="163">
        <v>7</v>
      </c>
      <c r="F221" s="5"/>
    </row>
    <row r="222" spans="1:6" ht="12.75">
      <c r="A222" s="60" t="s">
        <v>1</v>
      </c>
      <c r="B222" s="15">
        <f>SUM(B206:B221)</f>
        <v>386</v>
      </c>
      <c r="C222" s="15">
        <f>SUM(C206:C221)</f>
        <v>2155</v>
      </c>
      <c r="D222" s="18">
        <f>SUM(D206:D221)</f>
        <v>2541</v>
      </c>
      <c r="E222" s="164">
        <f>SUM(E206:E221)</f>
        <v>207</v>
      </c>
      <c r="F222" s="5"/>
    </row>
    <row r="223" spans="1:5" ht="12.75">
      <c r="A223" s="60" t="s">
        <v>2</v>
      </c>
      <c r="B223" s="9">
        <f>B222/D222</f>
        <v>0.1519086973632428</v>
      </c>
      <c r="C223" s="9">
        <f>C222/D222</f>
        <v>0.8480913026367571</v>
      </c>
      <c r="D223" s="9"/>
      <c r="E223" s="158">
        <f>E222/D222</f>
        <v>0.08146399055489964</v>
      </c>
    </row>
    <row r="225" ht="15.75">
      <c r="A225" s="165" t="s">
        <v>33</v>
      </c>
    </row>
    <row r="227" ht="12.75">
      <c r="A227" s="62" t="s">
        <v>190</v>
      </c>
    </row>
    <row r="228" ht="12.75">
      <c r="A228" s="62"/>
    </row>
    <row r="229" spans="2:4" ht="12.75">
      <c r="B229" s="172" t="s">
        <v>191</v>
      </c>
      <c r="C229" s="173"/>
      <c r="D229" s="174"/>
    </row>
    <row r="230" spans="2:4" ht="12.75">
      <c r="B230" s="38" t="s">
        <v>15</v>
      </c>
      <c r="C230" s="38" t="s">
        <v>16</v>
      </c>
      <c r="D230" s="82" t="s">
        <v>1</v>
      </c>
    </row>
    <row r="231" spans="1:4" ht="12.75">
      <c r="A231" s="80" t="s">
        <v>50</v>
      </c>
      <c r="B231">
        <v>0</v>
      </c>
      <c r="C231">
        <v>1</v>
      </c>
      <c r="D231" s="21">
        <f>SUM(B231:C231)</f>
        <v>1</v>
      </c>
    </row>
    <row r="232" spans="1:4" ht="12.75">
      <c r="A232" s="80" t="s">
        <v>51</v>
      </c>
      <c r="B232">
        <v>1</v>
      </c>
      <c r="C232">
        <v>0</v>
      </c>
      <c r="D232" s="21">
        <f aca="true" t="shared" si="9" ref="D232:D247">SUM(B232:C232)</f>
        <v>1</v>
      </c>
    </row>
    <row r="233" spans="1:4" ht="12.75">
      <c r="A233" s="209" t="s">
        <v>312</v>
      </c>
      <c r="B233" s="210"/>
      <c r="C233" s="210"/>
      <c r="D233" s="211"/>
    </row>
    <row r="234" spans="1:4" ht="12.75">
      <c r="A234" s="209" t="s">
        <v>53</v>
      </c>
      <c r="B234" s="210">
        <v>2</v>
      </c>
      <c r="C234" s="210">
        <v>2</v>
      </c>
      <c r="D234" s="211">
        <f t="shared" si="9"/>
        <v>4</v>
      </c>
    </row>
    <row r="235" spans="1:4" ht="12.75">
      <c r="A235" s="209" t="s">
        <v>54</v>
      </c>
      <c r="B235" s="210">
        <v>0</v>
      </c>
      <c r="C235" s="210">
        <v>2</v>
      </c>
      <c r="D235" s="211">
        <f t="shared" si="9"/>
        <v>2</v>
      </c>
    </row>
    <row r="236" spans="1:4" ht="12.75">
      <c r="A236" s="209" t="s">
        <v>313</v>
      </c>
      <c r="B236" s="210"/>
      <c r="C236" s="210"/>
      <c r="D236" s="211"/>
    </row>
    <row r="237" spans="1:4" ht="12.75">
      <c r="A237" s="209" t="s">
        <v>56</v>
      </c>
      <c r="B237" s="210">
        <v>1</v>
      </c>
      <c r="C237" s="210">
        <v>0</v>
      </c>
      <c r="D237" s="211">
        <f t="shared" si="9"/>
        <v>1</v>
      </c>
    </row>
    <row r="238" spans="1:4" ht="12.75">
      <c r="A238" s="209" t="s">
        <v>57</v>
      </c>
      <c r="B238" s="210">
        <v>0</v>
      </c>
      <c r="C238" s="210">
        <v>2</v>
      </c>
      <c r="D238" s="211">
        <f t="shared" si="9"/>
        <v>2</v>
      </c>
    </row>
    <row r="239" spans="1:4" ht="12.75">
      <c r="A239" s="209" t="s">
        <v>58</v>
      </c>
      <c r="B239" s="210">
        <v>0</v>
      </c>
      <c r="C239" s="210">
        <v>1</v>
      </c>
      <c r="D239" s="211">
        <f t="shared" si="9"/>
        <v>1</v>
      </c>
    </row>
    <row r="240" spans="1:4" ht="12.75">
      <c r="A240" s="209" t="s">
        <v>59</v>
      </c>
      <c r="B240" s="210">
        <v>0</v>
      </c>
      <c r="C240" s="210">
        <v>1</v>
      </c>
      <c r="D240" s="211">
        <f t="shared" si="9"/>
        <v>1</v>
      </c>
    </row>
    <row r="241" spans="1:4" ht="12.75">
      <c r="A241" s="209" t="s">
        <v>311</v>
      </c>
      <c r="B241" s="210"/>
      <c r="C241" s="210"/>
      <c r="D241" s="211"/>
    </row>
    <row r="242" spans="1:4" ht="12.75">
      <c r="A242" s="80" t="s">
        <v>61</v>
      </c>
      <c r="B242">
        <v>1</v>
      </c>
      <c r="C242">
        <v>1</v>
      </c>
      <c r="D242" s="21">
        <f t="shared" si="9"/>
        <v>2</v>
      </c>
    </row>
    <row r="243" spans="1:4" ht="12.75">
      <c r="A243" s="80" t="s">
        <v>62</v>
      </c>
      <c r="B243">
        <v>2</v>
      </c>
      <c r="C243">
        <v>0</v>
      </c>
      <c r="D243" s="21">
        <f t="shared" si="9"/>
        <v>2</v>
      </c>
    </row>
    <row r="244" spans="1:4" ht="12.75">
      <c r="A244" s="80" t="s">
        <v>63</v>
      </c>
      <c r="B244">
        <v>1</v>
      </c>
      <c r="C244">
        <v>2</v>
      </c>
      <c r="D244" s="21">
        <f t="shared" si="9"/>
        <v>3</v>
      </c>
    </row>
    <row r="245" spans="1:4" ht="12.75">
      <c r="A245" s="80" t="s">
        <v>64</v>
      </c>
      <c r="B245">
        <v>0</v>
      </c>
      <c r="C245">
        <v>2</v>
      </c>
      <c r="D245" s="21">
        <f t="shared" si="9"/>
        <v>2</v>
      </c>
    </row>
    <row r="246" spans="1:4" ht="12.75">
      <c r="A246" s="80" t="s">
        <v>65</v>
      </c>
      <c r="B246">
        <v>0</v>
      </c>
      <c r="C246">
        <v>1</v>
      </c>
      <c r="D246" s="21">
        <f t="shared" si="9"/>
        <v>1</v>
      </c>
    </row>
    <row r="247" spans="1:4" ht="12.75">
      <c r="A247" s="80" t="s">
        <v>66</v>
      </c>
      <c r="B247">
        <v>1</v>
      </c>
      <c r="C247">
        <v>0</v>
      </c>
      <c r="D247" s="21">
        <f t="shared" si="9"/>
        <v>1</v>
      </c>
    </row>
    <row r="248" spans="1:4" ht="12.75">
      <c r="A248" s="60" t="s">
        <v>1</v>
      </c>
      <c r="B248" s="21">
        <f>SUM(B231:B247)</f>
        <v>9</v>
      </c>
      <c r="C248" s="21">
        <f>SUM(C231:C247)</f>
        <v>15</v>
      </c>
      <c r="D248" s="21">
        <f>SUM(D231:D247)</f>
        <v>24</v>
      </c>
    </row>
    <row r="249" spans="1:3" ht="12.75">
      <c r="A249" s="60" t="s">
        <v>2</v>
      </c>
      <c r="B249" s="166">
        <f>B248/D248</f>
        <v>0.375</v>
      </c>
      <c r="C249" s="166">
        <f>C248/D248</f>
        <v>0.625</v>
      </c>
    </row>
    <row r="250" ht="12.75">
      <c r="A250" s="80"/>
    </row>
    <row r="251" ht="12.75">
      <c r="A251" s="62" t="s">
        <v>192</v>
      </c>
    </row>
    <row r="252" spans="2:4" ht="13.5">
      <c r="B252" s="201" t="s">
        <v>193</v>
      </c>
      <c r="C252" s="202"/>
      <c r="D252" s="203"/>
    </row>
    <row r="253" spans="2:4" ht="12.75">
      <c r="B253" s="38" t="s">
        <v>15</v>
      </c>
      <c r="C253" s="38" t="s">
        <v>16</v>
      </c>
      <c r="D253" s="82" t="s">
        <v>1</v>
      </c>
    </row>
    <row r="254" spans="1:4" ht="12.75">
      <c r="A254" s="80" t="s">
        <v>50</v>
      </c>
      <c r="B254">
        <v>0</v>
      </c>
      <c r="C254">
        <v>1</v>
      </c>
      <c r="D254">
        <f>SUM(B254:C254)</f>
        <v>1</v>
      </c>
    </row>
    <row r="255" spans="1:4" ht="12.75">
      <c r="A255" s="80" t="s">
        <v>51</v>
      </c>
      <c r="B255" s="31">
        <v>0</v>
      </c>
      <c r="C255" s="31">
        <v>1</v>
      </c>
      <c r="D255">
        <f aca="true" t="shared" si="10" ref="D255:D270">SUM(B255:C255)</f>
        <v>1</v>
      </c>
    </row>
    <row r="256" spans="1:4" ht="12.75">
      <c r="A256" s="209" t="s">
        <v>312</v>
      </c>
      <c r="B256" s="210"/>
      <c r="C256" s="210"/>
      <c r="D256" s="210"/>
    </row>
    <row r="257" spans="1:4" ht="12.75">
      <c r="A257" s="209" t="s">
        <v>53</v>
      </c>
      <c r="B257" s="210">
        <v>1</v>
      </c>
      <c r="C257" s="210">
        <v>3</v>
      </c>
      <c r="D257" s="210">
        <f t="shared" si="10"/>
        <v>4</v>
      </c>
    </row>
    <row r="258" spans="1:4" ht="12.75">
      <c r="A258" s="209" t="s">
        <v>54</v>
      </c>
      <c r="B258" s="210">
        <v>0</v>
      </c>
      <c r="C258" s="210">
        <v>2</v>
      </c>
      <c r="D258" s="210">
        <f t="shared" si="10"/>
        <v>2</v>
      </c>
    </row>
    <row r="259" spans="1:4" ht="12.75">
      <c r="A259" s="209" t="s">
        <v>313</v>
      </c>
      <c r="B259" s="210"/>
      <c r="C259" s="210"/>
      <c r="D259" s="210"/>
    </row>
    <row r="260" spans="1:4" ht="12.75">
      <c r="A260" s="209" t="s">
        <v>56</v>
      </c>
      <c r="B260" s="210">
        <v>0</v>
      </c>
      <c r="C260" s="210">
        <v>1</v>
      </c>
      <c r="D260" s="210">
        <f t="shared" si="10"/>
        <v>1</v>
      </c>
    </row>
    <row r="261" spans="1:4" ht="12.75">
      <c r="A261" s="209" t="s">
        <v>57</v>
      </c>
      <c r="B261" s="210">
        <v>0</v>
      </c>
      <c r="C261" s="210">
        <v>2</v>
      </c>
      <c r="D261" s="210">
        <f t="shared" si="10"/>
        <v>2</v>
      </c>
    </row>
    <row r="262" spans="1:4" ht="12.75">
      <c r="A262" s="209" t="s">
        <v>58</v>
      </c>
      <c r="B262" s="210">
        <v>0</v>
      </c>
      <c r="C262" s="210">
        <v>1</v>
      </c>
      <c r="D262" s="210">
        <f t="shared" si="10"/>
        <v>1</v>
      </c>
    </row>
    <row r="263" spans="1:4" ht="12.75">
      <c r="A263" s="209" t="s">
        <v>59</v>
      </c>
      <c r="B263" s="210">
        <v>0</v>
      </c>
      <c r="C263" s="210">
        <v>1</v>
      </c>
      <c r="D263" s="210">
        <f t="shared" si="10"/>
        <v>1</v>
      </c>
    </row>
    <row r="264" spans="1:4" ht="12.75">
      <c r="A264" s="209" t="s">
        <v>311</v>
      </c>
      <c r="B264" s="210"/>
      <c r="C264" s="210"/>
      <c r="D264" s="210"/>
    </row>
    <row r="265" spans="1:4" ht="12.75">
      <c r="A265" s="80" t="s">
        <v>61</v>
      </c>
      <c r="B265">
        <v>0</v>
      </c>
      <c r="C265">
        <v>2</v>
      </c>
      <c r="D265">
        <f t="shared" si="10"/>
        <v>2</v>
      </c>
    </row>
    <row r="266" spans="1:4" ht="12.75">
      <c r="A266" s="80" t="s">
        <v>62</v>
      </c>
      <c r="B266">
        <v>0</v>
      </c>
      <c r="C266">
        <v>2</v>
      </c>
      <c r="D266">
        <f t="shared" si="10"/>
        <v>2</v>
      </c>
    </row>
    <row r="267" spans="1:4" ht="12.75">
      <c r="A267" s="80" t="s">
        <v>63</v>
      </c>
      <c r="B267">
        <v>0</v>
      </c>
      <c r="C267">
        <v>3</v>
      </c>
      <c r="D267">
        <f t="shared" si="10"/>
        <v>3</v>
      </c>
    </row>
    <row r="268" spans="1:4" ht="12.75">
      <c r="A268" s="80" t="s">
        <v>64</v>
      </c>
      <c r="B268">
        <v>1</v>
      </c>
      <c r="C268">
        <v>1</v>
      </c>
      <c r="D268">
        <f t="shared" si="10"/>
        <v>2</v>
      </c>
    </row>
    <row r="269" spans="1:4" ht="12.75">
      <c r="A269" s="80" t="s">
        <v>65</v>
      </c>
      <c r="B269">
        <v>0</v>
      </c>
      <c r="C269">
        <v>1</v>
      </c>
      <c r="D269">
        <f t="shared" si="10"/>
        <v>1</v>
      </c>
    </row>
    <row r="270" spans="1:4" ht="12.75">
      <c r="A270" s="80" t="s">
        <v>66</v>
      </c>
      <c r="B270">
        <v>0</v>
      </c>
      <c r="C270">
        <v>1</v>
      </c>
      <c r="D270">
        <f t="shared" si="10"/>
        <v>1</v>
      </c>
    </row>
    <row r="271" spans="1:4" ht="12.75">
      <c r="A271" s="80" t="s">
        <v>1</v>
      </c>
      <c r="B271">
        <f>SUM(B254:B270)</f>
        <v>2</v>
      </c>
      <c r="C271">
        <f>SUM(C254:C270)</f>
        <v>22</v>
      </c>
      <c r="D271">
        <f>SUM(D254:D270)</f>
        <v>24</v>
      </c>
    </row>
    <row r="272" spans="1:3" ht="12.75">
      <c r="A272" s="60" t="s">
        <v>2</v>
      </c>
      <c r="B272" s="23">
        <f>B271/D271</f>
        <v>0.08333333333333333</v>
      </c>
      <c r="C272" s="23">
        <f>C271/D271</f>
        <v>0.9166666666666666</v>
      </c>
    </row>
    <row r="274" ht="12.75">
      <c r="A274" s="62" t="s">
        <v>194</v>
      </c>
    </row>
    <row r="275" spans="2:4" ht="12.75">
      <c r="B275" s="172" t="s">
        <v>195</v>
      </c>
      <c r="C275" s="175"/>
      <c r="D275" s="176"/>
    </row>
    <row r="276" spans="2:4" ht="12.75">
      <c r="B276" s="38" t="s">
        <v>15</v>
      </c>
      <c r="C276" s="38" t="s">
        <v>16</v>
      </c>
      <c r="D276" s="38" t="s">
        <v>1</v>
      </c>
    </row>
    <row r="277" spans="1:4" ht="12.75">
      <c r="A277" s="80" t="s">
        <v>50</v>
      </c>
      <c r="B277">
        <v>1</v>
      </c>
      <c r="D277">
        <f>SUM(B277:C277)</f>
        <v>1</v>
      </c>
    </row>
    <row r="278" spans="1:4" ht="12.75">
      <c r="A278" s="80" t="s">
        <v>51</v>
      </c>
      <c r="B278">
        <v>1</v>
      </c>
      <c r="D278">
        <f aca="true" t="shared" si="11" ref="D278:D293">SUM(B278:C278)</f>
        <v>1</v>
      </c>
    </row>
    <row r="279" ht="12.75">
      <c r="A279" s="209" t="s">
        <v>312</v>
      </c>
    </row>
    <row r="280" spans="1:4" ht="12.75">
      <c r="A280" s="209" t="s">
        <v>53</v>
      </c>
      <c r="B280">
        <v>3</v>
      </c>
      <c r="C280">
        <v>1</v>
      </c>
      <c r="D280">
        <f t="shared" si="11"/>
        <v>4</v>
      </c>
    </row>
    <row r="281" spans="1:4" ht="12.75">
      <c r="A281" s="209" t="s">
        <v>54</v>
      </c>
      <c r="B281">
        <v>1</v>
      </c>
      <c r="C281">
        <v>1</v>
      </c>
      <c r="D281">
        <f t="shared" si="11"/>
        <v>2</v>
      </c>
    </row>
    <row r="282" ht="12.75">
      <c r="A282" s="209" t="s">
        <v>313</v>
      </c>
    </row>
    <row r="283" spans="1:4" ht="12.75">
      <c r="A283" s="209" t="s">
        <v>56</v>
      </c>
      <c r="B283">
        <v>1</v>
      </c>
      <c r="D283">
        <f t="shared" si="11"/>
        <v>1</v>
      </c>
    </row>
    <row r="284" spans="1:4" ht="12.75">
      <c r="A284" s="209" t="s">
        <v>57</v>
      </c>
      <c r="B284">
        <v>2</v>
      </c>
      <c r="D284">
        <f t="shared" si="11"/>
        <v>2</v>
      </c>
    </row>
    <row r="285" spans="1:4" ht="12.75">
      <c r="A285" s="209" t="s">
        <v>58</v>
      </c>
      <c r="C285">
        <v>1</v>
      </c>
      <c r="D285">
        <f t="shared" si="11"/>
        <v>1</v>
      </c>
    </row>
    <row r="286" spans="1:4" ht="12.75">
      <c r="A286" s="209" t="s">
        <v>59</v>
      </c>
      <c r="C286">
        <v>1</v>
      </c>
      <c r="D286">
        <f t="shared" si="11"/>
        <v>1</v>
      </c>
    </row>
    <row r="287" ht="12.75">
      <c r="A287" s="209" t="s">
        <v>311</v>
      </c>
    </row>
    <row r="288" spans="1:4" ht="12.75">
      <c r="A288" s="80" t="s">
        <v>61</v>
      </c>
      <c r="B288">
        <v>1</v>
      </c>
      <c r="C288">
        <v>1</v>
      </c>
      <c r="D288">
        <f t="shared" si="11"/>
        <v>2</v>
      </c>
    </row>
    <row r="289" spans="1:4" ht="12.75">
      <c r="A289" s="80" t="s">
        <v>62</v>
      </c>
      <c r="C289">
        <v>2</v>
      </c>
      <c r="D289">
        <f t="shared" si="11"/>
        <v>2</v>
      </c>
    </row>
    <row r="290" spans="1:4" ht="12.75">
      <c r="A290" s="80" t="s">
        <v>63</v>
      </c>
      <c r="B290">
        <v>2</v>
      </c>
      <c r="C290">
        <v>1</v>
      </c>
      <c r="D290">
        <f t="shared" si="11"/>
        <v>3</v>
      </c>
    </row>
    <row r="291" spans="1:4" ht="12.75">
      <c r="A291" s="80" t="s">
        <v>64</v>
      </c>
      <c r="B291">
        <v>1</v>
      </c>
      <c r="C291">
        <v>1</v>
      </c>
      <c r="D291">
        <f t="shared" si="11"/>
        <v>2</v>
      </c>
    </row>
    <row r="292" spans="1:4" ht="12.75">
      <c r="A292" s="80" t="s">
        <v>65</v>
      </c>
      <c r="C292">
        <v>1</v>
      </c>
      <c r="D292">
        <f t="shared" si="11"/>
        <v>1</v>
      </c>
    </row>
    <row r="293" spans="1:4" ht="12.75">
      <c r="A293" s="80" t="s">
        <v>66</v>
      </c>
      <c r="B293">
        <v>1</v>
      </c>
      <c r="D293">
        <f t="shared" si="11"/>
        <v>1</v>
      </c>
    </row>
    <row r="294" spans="1:4" ht="12.75">
      <c r="A294" s="80" t="s">
        <v>1</v>
      </c>
      <c r="B294">
        <f>SUM(B277:B293)</f>
        <v>14</v>
      </c>
      <c r="C294">
        <f>SUM(C277:C293)</f>
        <v>10</v>
      </c>
      <c r="D294">
        <f>SUM(D277:D293)</f>
        <v>24</v>
      </c>
    </row>
    <row r="295" spans="1:3" ht="12.75">
      <c r="A295" s="60" t="s">
        <v>2</v>
      </c>
      <c r="B295" s="23">
        <f>B294/D294</f>
        <v>0.5833333333333334</v>
      </c>
      <c r="C295" s="23">
        <f>C294/D294</f>
        <v>0.4166666666666667</v>
      </c>
    </row>
    <row r="297" ht="12.75">
      <c r="A297" s="62" t="s">
        <v>196</v>
      </c>
    </row>
    <row r="298" spans="2:4" ht="12.75">
      <c r="B298" s="212" t="s">
        <v>197</v>
      </c>
      <c r="C298" s="213"/>
      <c r="D298" s="214"/>
    </row>
    <row r="299" spans="2:4" ht="39">
      <c r="B299" s="39" t="s">
        <v>166</v>
      </c>
      <c r="C299" s="39" t="s">
        <v>176</v>
      </c>
      <c r="D299" s="39" t="s">
        <v>165</v>
      </c>
    </row>
    <row r="300" spans="1:2" ht="12.75">
      <c r="A300" s="80" t="s">
        <v>50</v>
      </c>
      <c r="B300">
        <v>1</v>
      </c>
    </row>
    <row r="301" spans="1:2" ht="12.75">
      <c r="A301" s="80" t="s">
        <v>51</v>
      </c>
      <c r="B301">
        <v>1</v>
      </c>
    </row>
    <row r="302" ht="12.75">
      <c r="A302" s="209" t="s">
        <v>312</v>
      </c>
    </row>
    <row r="303" spans="1:3" ht="12.75">
      <c r="A303" s="209" t="s">
        <v>53</v>
      </c>
      <c r="B303">
        <v>1</v>
      </c>
      <c r="C303">
        <v>2</v>
      </c>
    </row>
    <row r="304" spans="1:3" ht="12.75">
      <c r="A304" s="209" t="s">
        <v>54</v>
      </c>
      <c r="B304">
        <v>1</v>
      </c>
      <c r="C304">
        <v>1</v>
      </c>
    </row>
    <row r="305" ht="12.75">
      <c r="A305" s="209" t="s">
        <v>313</v>
      </c>
    </row>
    <row r="306" spans="1:2" ht="12.75">
      <c r="A306" s="209" t="s">
        <v>56</v>
      </c>
      <c r="B306">
        <v>1</v>
      </c>
    </row>
    <row r="307" spans="1:3" ht="12.75">
      <c r="A307" s="209" t="s">
        <v>57</v>
      </c>
      <c r="C307">
        <v>1</v>
      </c>
    </row>
    <row r="308" ht="12.75">
      <c r="A308" s="209" t="s">
        <v>58</v>
      </c>
    </row>
    <row r="309" ht="12.75">
      <c r="A309" s="209" t="s">
        <v>59</v>
      </c>
    </row>
    <row r="310" ht="12.75">
      <c r="A310" s="209" t="s">
        <v>311</v>
      </c>
    </row>
    <row r="311" spans="1:4" ht="12.75">
      <c r="A311" s="80" t="s">
        <v>61</v>
      </c>
      <c r="B311">
        <v>1</v>
      </c>
      <c r="C311">
        <v>1</v>
      </c>
      <c r="D311">
        <v>1</v>
      </c>
    </row>
    <row r="312" ht="12.75">
      <c r="A312" s="80" t="s">
        <v>62</v>
      </c>
    </row>
    <row r="313" spans="1:2" ht="12.75">
      <c r="A313" s="80" t="s">
        <v>63</v>
      </c>
      <c r="B313">
        <v>2</v>
      </c>
    </row>
    <row r="314" spans="1:3" ht="12.75">
      <c r="A314" s="80" t="s">
        <v>64</v>
      </c>
      <c r="B314">
        <v>1</v>
      </c>
      <c r="C314">
        <v>1</v>
      </c>
    </row>
    <row r="315" spans="1:3" ht="12.75">
      <c r="A315" s="80" t="s">
        <v>65</v>
      </c>
      <c r="C315">
        <v>1</v>
      </c>
    </row>
    <row r="316" ht="12.75">
      <c r="A316" s="80" t="s">
        <v>66</v>
      </c>
    </row>
    <row r="317" spans="1:4" ht="12.75">
      <c r="A317" s="60" t="s">
        <v>1</v>
      </c>
      <c r="B317" s="21">
        <f>SUM(B300:B315)</f>
        <v>9</v>
      </c>
      <c r="C317" s="21">
        <v>7</v>
      </c>
      <c r="D317" s="21">
        <v>1</v>
      </c>
    </row>
    <row r="318" spans="1:4" ht="12.75">
      <c r="A318" s="21"/>
      <c r="B318" s="23">
        <f>B317/26</f>
        <v>0.34615384615384615</v>
      </c>
      <c r="C318" s="23">
        <v>0.27</v>
      </c>
      <c r="D318" s="23">
        <v>0.04</v>
      </c>
    </row>
    <row r="320" ht="12.75">
      <c r="A320" s="62" t="s">
        <v>198</v>
      </c>
    </row>
    <row r="322" spans="1:4" ht="25.5" customHeight="1">
      <c r="A322" s="62" t="s">
        <v>167</v>
      </c>
      <c r="B322" s="65" t="s">
        <v>199</v>
      </c>
      <c r="D322" s="6"/>
    </row>
    <row r="323" spans="1:5" ht="26.25">
      <c r="A323" t="s">
        <v>0</v>
      </c>
      <c r="B323" s="22" t="s">
        <v>207</v>
      </c>
      <c r="C323" s="25" t="s">
        <v>208</v>
      </c>
      <c r="D323" s="48" t="s">
        <v>1</v>
      </c>
      <c r="E323" s="27" t="s">
        <v>230</v>
      </c>
    </row>
    <row r="324" spans="1:6" ht="12.75">
      <c r="A324" s="80" t="s">
        <v>50</v>
      </c>
      <c r="B324">
        <v>20</v>
      </c>
      <c r="C324" s="19">
        <v>34</v>
      </c>
      <c r="D324" s="49">
        <f>SUM(B324:C324)</f>
        <v>54</v>
      </c>
      <c r="E324" s="5">
        <v>5</v>
      </c>
      <c r="F324" s="23">
        <f>E324/D324</f>
        <v>0.09259259259259259</v>
      </c>
    </row>
    <row r="325" spans="1:6" ht="12.75">
      <c r="A325" s="80" t="s">
        <v>51</v>
      </c>
      <c r="B325">
        <v>4</v>
      </c>
      <c r="C325" s="19">
        <v>12</v>
      </c>
      <c r="D325" s="49">
        <f aca="true" t="shared" si="12" ref="D325:D341">SUM(B325:C325)</f>
        <v>16</v>
      </c>
      <c r="E325" s="5">
        <v>0</v>
      </c>
      <c r="F325" s="23">
        <f aca="true" t="shared" si="13" ref="F325:F341">E325/D325</f>
        <v>0</v>
      </c>
    </row>
    <row r="326" spans="1:6" ht="12.75">
      <c r="A326" s="80" t="s">
        <v>312</v>
      </c>
      <c r="C326" s="19"/>
      <c r="D326" s="49"/>
      <c r="E326" s="5"/>
      <c r="F326" s="23"/>
    </row>
    <row r="327" spans="1:6" ht="12.75">
      <c r="A327" s="80" t="s">
        <v>53</v>
      </c>
      <c r="B327">
        <v>22</v>
      </c>
      <c r="C327" s="19">
        <v>72</v>
      </c>
      <c r="D327" s="49">
        <f t="shared" si="12"/>
        <v>94</v>
      </c>
      <c r="E327" s="5">
        <v>24</v>
      </c>
      <c r="F327" s="23">
        <f t="shared" si="13"/>
        <v>0.2553191489361702</v>
      </c>
    </row>
    <row r="328" spans="1:6" ht="12.75">
      <c r="A328" s="80" t="s">
        <v>54</v>
      </c>
      <c r="B328">
        <v>12</v>
      </c>
      <c r="C328" s="19">
        <v>14</v>
      </c>
      <c r="D328" s="49">
        <f t="shared" si="12"/>
        <v>26</v>
      </c>
      <c r="E328" s="5">
        <v>8</v>
      </c>
      <c r="F328" s="23">
        <f t="shared" si="13"/>
        <v>0.3076923076923077</v>
      </c>
    </row>
    <row r="329" spans="1:6" ht="12.75">
      <c r="A329" s="80" t="s">
        <v>313</v>
      </c>
      <c r="C329" s="19"/>
      <c r="D329" s="49"/>
      <c r="E329" s="5"/>
      <c r="F329" s="23"/>
    </row>
    <row r="330" spans="1:6" ht="12.75">
      <c r="A330" s="80" t="s">
        <v>56</v>
      </c>
      <c r="B330">
        <v>6</v>
      </c>
      <c r="C330" s="19">
        <v>56</v>
      </c>
      <c r="D330" s="49">
        <f t="shared" si="12"/>
        <v>62</v>
      </c>
      <c r="E330" s="5">
        <v>5</v>
      </c>
      <c r="F330" s="23">
        <f t="shared" si="13"/>
        <v>0.08064516129032258</v>
      </c>
    </row>
    <row r="331" spans="1:6" ht="12.75">
      <c r="A331" s="80" t="s">
        <v>57</v>
      </c>
      <c r="B331">
        <v>48</v>
      </c>
      <c r="C331" s="19">
        <v>38</v>
      </c>
      <c r="D331" s="49">
        <f t="shared" si="12"/>
        <v>86</v>
      </c>
      <c r="E331" s="5">
        <v>26</v>
      </c>
      <c r="F331" s="23">
        <f t="shared" si="13"/>
        <v>0.3023255813953488</v>
      </c>
    </row>
    <row r="332" spans="1:6" ht="12.75">
      <c r="A332" s="80" t="s">
        <v>58</v>
      </c>
      <c r="B332">
        <v>2</v>
      </c>
      <c r="C332" s="19">
        <v>11</v>
      </c>
      <c r="D332" s="49">
        <f t="shared" si="12"/>
        <v>13</v>
      </c>
      <c r="E332" s="5">
        <v>5</v>
      </c>
      <c r="F332" s="23">
        <f t="shared" si="13"/>
        <v>0.38461538461538464</v>
      </c>
    </row>
    <row r="333" spans="1:6" ht="12.75">
      <c r="A333" s="80" t="s">
        <v>59</v>
      </c>
      <c r="B333">
        <v>24</v>
      </c>
      <c r="C333" s="19">
        <v>26</v>
      </c>
      <c r="D333" s="49">
        <f t="shared" si="12"/>
        <v>50</v>
      </c>
      <c r="E333" s="5">
        <v>13</v>
      </c>
      <c r="F333" s="23">
        <f t="shared" si="13"/>
        <v>0.26</v>
      </c>
    </row>
    <row r="334" spans="1:6" ht="12.75">
      <c r="A334" s="80" t="s">
        <v>311</v>
      </c>
      <c r="C334" s="19"/>
      <c r="D334" s="49"/>
      <c r="E334" s="5"/>
      <c r="F334" s="23"/>
    </row>
    <row r="335" spans="1:6" ht="12.75">
      <c r="A335" s="80" t="s">
        <v>61</v>
      </c>
      <c r="B335">
        <v>14</v>
      </c>
      <c r="C335" s="19">
        <v>33</v>
      </c>
      <c r="D335" s="49">
        <f t="shared" si="12"/>
        <v>47</v>
      </c>
      <c r="E335" s="5">
        <v>22</v>
      </c>
      <c r="F335" s="23">
        <f t="shared" si="13"/>
        <v>0.46808510638297873</v>
      </c>
    </row>
    <row r="336" spans="1:6" ht="12.75">
      <c r="A336" s="80" t="s">
        <v>62</v>
      </c>
      <c r="B336">
        <v>15</v>
      </c>
      <c r="C336" s="19">
        <v>12</v>
      </c>
      <c r="D336" s="49">
        <f t="shared" si="12"/>
        <v>27</v>
      </c>
      <c r="E336" s="5">
        <v>12</v>
      </c>
      <c r="F336" s="23">
        <f t="shared" si="13"/>
        <v>0.4444444444444444</v>
      </c>
    </row>
    <row r="337" spans="1:6" ht="12.75">
      <c r="A337" s="80" t="s">
        <v>63</v>
      </c>
      <c r="B337">
        <v>24</v>
      </c>
      <c r="C337" s="19">
        <v>131</v>
      </c>
      <c r="D337" s="49">
        <f t="shared" si="12"/>
        <v>155</v>
      </c>
      <c r="E337" s="5">
        <v>43</v>
      </c>
      <c r="F337" s="23">
        <f t="shared" si="13"/>
        <v>0.27741935483870966</v>
      </c>
    </row>
    <row r="338" spans="1:6" ht="12.75">
      <c r="A338" s="80" t="s">
        <v>64</v>
      </c>
      <c r="B338">
        <v>51</v>
      </c>
      <c r="C338" s="19">
        <v>21</v>
      </c>
      <c r="D338" s="49">
        <f t="shared" si="12"/>
        <v>72</v>
      </c>
      <c r="E338" s="5">
        <v>12</v>
      </c>
      <c r="F338" s="23">
        <f t="shared" si="13"/>
        <v>0.16666666666666666</v>
      </c>
    </row>
    <row r="339" spans="1:6" ht="12.75">
      <c r="A339" s="80" t="s">
        <v>65</v>
      </c>
      <c r="B339">
        <v>1</v>
      </c>
      <c r="C339" s="19">
        <v>12</v>
      </c>
      <c r="D339" s="49">
        <f t="shared" si="12"/>
        <v>13</v>
      </c>
      <c r="E339" s="5">
        <v>0</v>
      </c>
      <c r="F339" s="23">
        <f t="shared" si="13"/>
        <v>0</v>
      </c>
    </row>
    <row r="340" spans="1:6" ht="12.75">
      <c r="A340" s="80" t="s">
        <v>66</v>
      </c>
      <c r="B340">
        <v>32</v>
      </c>
      <c r="C340" s="19">
        <v>13</v>
      </c>
      <c r="D340" s="49">
        <f t="shared" si="12"/>
        <v>45</v>
      </c>
      <c r="E340" s="5">
        <v>3</v>
      </c>
      <c r="F340" s="23">
        <f t="shared" si="13"/>
        <v>0.06666666666666667</v>
      </c>
    </row>
    <row r="341" spans="1:6" ht="12.75">
      <c r="A341" s="80" t="s">
        <v>1</v>
      </c>
      <c r="B341">
        <v>275</v>
      </c>
      <c r="C341" s="19">
        <v>485</v>
      </c>
      <c r="D341" s="50">
        <f t="shared" si="12"/>
        <v>760</v>
      </c>
      <c r="E341" s="5">
        <v>178</v>
      </c>
      <c r="F341" s="23">
        <f t="shared" si="13"/>
        <v>0.23421052631578948</v>
      </c>
    </row>
    <row r="342" spans="1:4" ht="12.75">
      <c r="A342" s="80" t="s">
        <v>2</v>
      </c>
      <c r="B342" s="53">
        <f>B341/D341</f>
        <v>0.3618421052631579</v>
      </c>
      <c r="C342" s="53">
        <f>C341/D341</f>
        <v>0.6381578947368421</v>
      </c>
      <c r="D342" s="7"/>
    </row>
    <row r="344" ht="12.75">
      <c r="A344" s="62" t="s">
        <v>34</v>
      </c>
    </row>
    <row r="345" spans="1:7" ht="12.75" customHeight="1">
      <c r="A345" s="22"/>
      <c r="B345" s="215" t="s">
        <v>199</v>
      </c>
      <c r="C345" s="216"/>
      <c r="D345" s="216"/>
      <c r="E345" s="217"/>
      <c r="F345" s="22"/>
      <c r="G345" s="22"/>
    </row>
    <row r="346" spans="1:8" ht="39">
      <c r="A346" t="s">
        <v>0</v>
      </c>
      <c r="B346" s="51" t="s">
        <v>18</v>
      </c>
      <c r="C346" s="51" t="s">
        <v>19</v>
      </c>
      <c r="D346" s="51" t="s">
        <v>20</v>
      </c>
      <c r="E346" s="51" t="s">
        <v>234</v>
      </c>
      <c r="F346" s="51" t="s">
        <v>235</v>
      </c>
      <c r="G346" s="51" t="s">
        <v>14</v>
      </c>
      <c r="H346" s="51" t="s">
        <v>1</v>
      </c>
    </row>
    <row r="347" spans="1:8" ht="12.75">
      <c r="A347" s="80" t="s">
        <v>50</v>
      </c>
      <c r="B347">
        <v>8</v>
      </c>
      <c r="C347">
        <v>1</v>
      </c>
      <c r="D347">
        <v>14</v>
      </c>
      <c r="E347">
        <v>31</v>
      </c>
      <c r="F347" t="s">
        <v>72</v>
      </c>
      <c r="G347" t="s">
        <v>72</v>
      </c>
      <c r="H347">
        <f>SUM(B347:G347)</f>
        <v>54</v>
      </c>
    </row>
    <row r="348" spans="1:8" ht="12.75">
      <c r="A348" s="80" t="s">
        <v>51</v>
      </c>
      <c r="B348">
        <v>1</v>
      </c>
      <c r="C348" t="s">
        <v>72</v>
      </c>
      <c r="D348" t="s">
        <v>72</v>
      </c>
      <c r="E348">
        <v>15</v>
      </c>
      <c r="F348" t="s">
        <v>72</v>
      </c>
      <c r="G348" t="s">
        <v>72</v>
      </c>
      <c r="H348">
        <f aca="true" t="shared" si="14" ref="H348:H364">SUM(B348:G348)</f>
        <v>16</v>
      </c>
    </row>
    <row r="349" ht="12.75">
      <c r="A349" s="80" t="s">
        <v>312</v>
      </c>
    </row>
    <row r="350" spans="1:8" ht="12.75">
      <c r="A350" s="80" t="s">
        <v>53</v>
      </c>
      <c r="B350">
        <v>8</v>
      </c>
      <c r="C350">
        <v>2</v>
      </c>
      <c r="D350">
        <v>1</v>
      </c>
      <c r="E350">
        <v>76</v>
      </c>
      <c r="F350">
        <v>5</v>
      </c>
      <c r="G350">
        <v>1</v>
      </c>
      <c r="H350">
        <f t="shared" si="14"/>
        <v>93</v>
      </c>
    </row>
    <row r="351" spans="1:8" ht="12.75">
      <c r="A351" s="80" t="s">
        <v>54</v>
      </c>
      <c r="B351">
        <v>2</v>
      </c>
      <c r="C351" t="s">
        <v>72</v>
      </c>
      <c r="D351">
        <v>1</v>
      </c>
      <c r="E351">
        <v>23</v>
      </c>
      <c r="F351" t="s">
        <v>72</v>
      </c>
      <c r="G351" t="s">
        <v>72</v>
      </c>
      <c r="H351">
        <f t="shared" si="14"/>
        <v>26</v>
      </c>
    </row>
    <row r="352" ht="12.75">
      <c r="A352" s="80" t="s">
        <v>313</v>
      </c>
    </row>
    <row r="353" spans="1:8" ht="12.75">
      <c r="A353" s="80" t="s">
        <v>56</v>
      </c>
      <c r="B353">
        <v>15</v>
      </c>
      <c r="C353">
        <v>1</v>
      </c>
      <c r="D353">
        <v>2</v>
      </c>
      <c r="E353">
        <v>45</v>
      </c>
      <c r="F353" t="s">
        <v>72</v>
      </c>
      <c r="G353" t="s">
        <v>72</v>
      </c>
      <c r="H353">
        <f t="shared" si="14"/>
        <v>63</v>
      </c>
    </row>
    <row r="354" spans="1:8" ht="12.75">
      <c r="A354" s="80" t="s">
        <v>57</v>
      </c>
      <c r="B354">
        <v>8</v>
      </c>
      <c r="C354" t="s">
        <v>72</v>
      </c>
      <c r="D354">
        <v>5</v>
      </c>
      <c r="E354">
        <v>58</v>
      </c>
      <c r="F354" t="s">
        <v>72</v>
      </c>
      <c r="G354">
        <v>15</v>
      </c>
      <c r="H354">
        <f t="shared" si="14"/>
        <v>86</v>
      </c>
    </row>
    <row r="355" spans="1:8" ht="12.75">
      <c r="A355" s="80" t="s">
        <v>58</v>
      </c>
      <c r="B355">
        <v>2</v>
      </c>
      <c r="C355" t="s">
        <v>72</v>
      </c>
      <c r="D355" t="s">
        <v>72</v>
      </c>
      <c r="E355">
        <v>11</v>
      </c>
      <c r="F355" t="s">
        <v>72</v>
      </c>
      <c r="G355" t="s">
        <v>72</v>
      </c>
      <c r="H355">
        <f t="shared" si="14"/>
        <v>13</v>
      </c>
    </row>
    <row r="356" spans="1:8" ht="12.75">
      <c r="A356" s="80" t="s">
        <v>59</v>
      </c>
      <c r="B356">
        <v>2</v>
      </c>
      <c r="C356" t="s">
        <v>72</v>
      </c>
      <c r="D356" t="s">
        <v>72</v>
      </c>
      <c r="E356">
        <v>34</v>
      </c>
      <c r="F356" t="s">
        <v>72</v>
      </c>
      <c r="G356">
        <v>14</v>
      </c>
      <c r="H356">
        <f t="shared" si="14"/>
        <v>50</v>
      </c>
    </row>
    <row r="357" ht="12.75">
      <c r="A357" s="80" t="s">
        <v>314</v>
      </c>
    </row>
    <row r="358" spans="1:8" ht="12.75">
      <c r="A358" s="80" t="s">
        <v>61</v>
      </c>
      <c r="B358">
        <v>6</v>
      </c>
      <c r="C358" t="s">
        <v>72</v>
      </c>
      <c r="D358" t="s">
        <v>72</v>
      </c>
      <c r="E358">
        <v>37</v>
      </c>
      <c r="F358">
        <v>3</v>
      </c>
      <c r="G358">
        <v>1</v>
      </c>
      <c r="H358">
        <f t="shared" si="14"/>
        <v>47</v>
      </c>
    </row>
    <row r="359" spans="1:8" ht="12.75">
      <c r="A359" s="80" t="s">
        <v>62</v>
      </c>
      <c r="B359">
        <v>2</v>
      </c>
      <c r="C359" t="s">
        <v>72</v>
      </c>
      <c r="D359" t="s">
        <v>72</v>
      </c>
      <c r="E359">
        <v>23</v>
      </c>
      <c r="F359" t="s">
        <v>72</v>
      </c>
      <c r="G359" t="s">
        <v>72</v>
      </c>
      <c r="H359">
        <f t="shared" si="14"/>
        <v>25</v>
      </c>
    </row>
    <row r="360" spans="1:8" ht="12.75">
      <c r="A360" s="80" t="s">
        <v>63</v>
      </c>
      <c r="B360">
        <v>8</v>
      </c>
      <c r="C360">
        <v>3</v>
      </c>
      <c r="D360">
        <v>6</v>
      </c>
      <c r="E360">
        <v>126</v>
      </c>
      <c r="F360">
        <v>8</v>
      </c>
      <c r="G360">
        <v>4</v>
      </c>
      <c r="H360">
        <f t="shared" si="14"/>
        <v>155</v>
      </c>
    </row>
    <row r="361" spans="1:8" ht="12.75">
      <c r="A361" s="80" t="s">
        <v>64</v>
      </c>
      <c r="B361">
        <v>10</v>
      </c>
      <c r="C361" t="s">
        <v>72</v>
      </c>
      <c r="D361">
        <v>9</v>
      </c>
      <c r="E361">
        <v>43</v>
      </c>
      <c r="F361">
        <v>1</v>
      </c>
      <c r="G361">
        <v>9</v>
      </c>
      <c r="H361">
        <f t="shared" si="14"/>
        <v>72</v>
      </c>
    </row>
    <row r="362" spans="1:8" ht="12.75">
      <c r="A362" s="80" t="s">
        <v>65</v>
      </c>
      <c r="B362" t="s">
        <v>72</v>
      </c>
      <c r="C362" t="s">
        <v>72</v>
      </c>
      <c r="D362" t="s">
        <v>72</v>
      </c>
      <c r="E362">
        <v>13</v>
      </c>
      <c r="F362" t="s">
        <v>72</v>
      </c>
      <c r="G362" t="s">
        <v>72</v>
      </c>
      <c r="H362">
        <f t="shared" si="14"/>
        <v>13</v>
      </c>
    </row>
    <row r="363" spans="1:8" ht="12.75">
      <c r="A363" s="80" t="s">
        <v>66</v>
      </c>
      <c r="B363">
        <v>5</v>
      </c>
      <c r="C363" t="s">
        <v>72</v>
      </c>
      <c r="D363">
        <v>10</v>
      </c>
      <c r="E363">
        <v>28</v>
      </c>
      <c r="F363" t="s">
        <v>72</v>
      </c>
      <c r="G363">
        <v>2</v>
      </c>
      <c r="H363">
        <f t="shared" si="14"/>
        <v>45</v>
      </c>
    </row>
    <row r="364" spans="1:8" ht="12.75">
      <c r="A364" s="80" t="s">
        <v>1</v>
      </c>
      <c r="B364">
        <v>77</v>
      </c>
      <c r="C364">
        <v>7</v>
      </c>
      <c r="D364">
        <v>48</v>
      </c>
      <c r="E364">
        <v>563</v>
      </c>
      <c r="F364">
        <v>17</v>
      </c>
      <c r="G364">
        <v>46</v>
      </c>
      <c r="H364">
        <f t="shared" si="14"/>
        <v>758</v>
      </c>
    </row>
    <row r="365" spans="1:7" ht="12.75">
      <c r="A365" s="60" t="s">
        <v>2</v>
      </c>
      <c r="B365" s="23">
        <f>B364/H364</f>
        <v>0.10158311345646438</v>
      </c>
      <c r="C365" s="23">
        <f>C364/H364</f>
        <v>0.009234828496042216</v>
      </c>
      <c r="D365" s="23">
        <f>D364/H364</f>
        <v>0.0633245382585752</v>
      </c>
      <c r="E365" s="23">
        <f>E364/H364</f>
        <v>0.7427440633245382</v>
      </c>
      <c r="F365" s="23">
        <f>F364/H364</f>
        <v>0.022427440633245383</v>
      </c>
      <c r="G365" s="23">
        <f>G364/H364</f>
        <v>0.06068601583113457</v>
      </c>
    </row>
    <row r="366" ht="12.75">
      <c r="G366" s="15"/>
    </row>
    <row r="368" spans="1:2" ht="12.75">
      <c r="A368" s="62" t="s">
        <v>35</v>
      </c>
      <c r="B368" s="65" t="s">
        <v>199</v>
      </c>
    </row>
    <row r="369" spans="1:4" ht="12.75">
      <c r="A369" t="s">
        <v>0</v>
      </c>
      <c r="B369" s="51" t="s">
        <v>21</v>
      </c>
      <c r="C369" s="51" t="s">
        <v>22</v>
      </c>
      <c r="D369" s="42" t="s">
        <v>1</v>
      </c>
    </row>
    <row r="370" spans="1:4" ht="12.75">
      <c r="A370" s="80" t="s">
        <v>50</v>
      </c>
      <c r="B370">
        <v>1</v>
      </c>
      <c r="C370">
        <v>53</v>
      </c>
      <c r="D370">
        <f>SUM(B370:C370)</f>
        <v>54</v>
      </c>
    </row>
    <row r="371" spans="1:4" ht="12.75">
      <c r="A371" s="81" t="s">
        <v>51</v>
      </c>
      <c r="B371" s="54">
        <v>1</v>
      </c>
      <c r="C371">
        <v>15</v>
      </c>
      <c r="D371">
        <f aca="true" t="shared" si="15" ref="D371:D387">SUM(B371:C371)</f>
        <v>16</v>
      </c>
    </row>
    <row r="372" spans="1:2" ht="12.75">
      <c r="A372" s="81" t="s">
        <v>312</v>
      </c>
      <c r="B372" s="54"/>
    </row>
    <row r="373" spans="1:4" ht="12.75">
      <c r="A373" s="80" t="s">
        <v>53</v>
      </c>
      <c r="B373">
        <v>8</v>
      </c>
      <c r="C373">
        <v>86</v>
      </c>
      <c r="D373">
        <f t="shared" si="15"/>
        <v>94</v>
      </c>
    </row>
    <row r="374" spans="1:4" ht="12.75">
      <c r="A374" s="80" t="s">
        <v>54</v>
      </c>
      <c r="B374">
        <v>1</v>
      </c>
      <c r="C374">
        <v>25</v>
      </c>
      <c r="D374">
        <f t="shared" si="15"/>
        <v>26</v>
      </c>
    </row>
    <row r="375" ht="12.75">
      <c r="A375" s="80" t="s">
        <v>313</v>
      </c>
    </row>
    <row r="376" spans="1:4" ht="12.75">
      <c r="A376" s="80" t="s">
        <v>56</v>
      </c>
      <c r="B376">
        <v>5</v>
      </c>
      <c r="C376">
        <v>57</v>
      </c>
      <c r="D376">
        <f t="shared" si="15"/>
        <v>62</v>
      </c>
    </row>
    <row r="377" spans="1:4" ht="12.75">
      <c r="A377" s="80" t="s">
        <v>57</v>
      </c>
      <c r="B377">
        <v>7</v>
      </c>
      <c r="C377">
        <v>79</v>
      </c>
      <c r="D377">
        <f t="shared" si="15"/>
        <v>86</v>
      </c>
    </row>
    <row r="378" spans="1:4" ht="12.75">
      <c r="A378" s="80" t="s">
        <v>58</v>
      </c>
      <c r="B378">
        <v>2</v>
      </c>
      <c r="C378">
        <v>11</v>
      </c>
      <c r="D378">
        <f t="shared" si="15"/>
        <v>13</v>
      </c>
    </row>
    <row r="379" spans="1:4" ht="12.75">
      <c r="A379" s="80" t="s">
        <v>59</v>
      </c>
      <c r="B379">
        <v>3</v>
      </c>
      <c r="C379">
        <v>47</v>
      </c>
      <c r="D379">
        <f t="shared" si="15"/>
        <v>50</v>
      </c>
    </row>
    <row r="380" ht="12.75">
      <c r="A380" s="80" t="s">
        <v>311</v>
      </c>
    </row>
    <row r="381" spans="1:4" ht="12.75">
      <c r="A381" s="80" t="s">
        <v>61</v>
      </c>
      <c r="B381">
        <v>2</v>
      </c>
      <c r="C381">
        <v>45</v>
      </c>
      <c r="D381">
        <f t="shared" si="15"/>
        <v>47</v>
      </c>
    </row>
    <row r="382" spans="1:4" ht="12.75">
      <c r="A382" s="80" t="s">
        <v>62</v>
      </c>
      <c r="B382">
        <v>1</v>
      </c>
      <c r="C382">
        <v>26</v>
      </c>
      <c r="D382">
        <f t="shared" si="15"/>
        <v>27</v>
      </c>
    </row>
    <row r="383" spans="1:4" ht="12.75">
      <c r="A383" s="80" t="s">
        <v>63</v>
      </c>
      <c r="B383">
        <v>7</v>
      </c>
      <c r="C383">
        <v>148</v>
      </c>
      <c r="D383">
        <f t="shared" si="15"/>
        <v>155</v>
      </c>
    </row>
    <row r="384" spans="1:4" ht="12.75">
      <c r="A384" s="80" t="s">
        <v>64</v>
      </c>
      <c r="B384">
        <v>7</v>
      </c>
      <c r="C384">
        <v>65</v>
      </c>
      <c r="D384">
        <f t="shared" si="15"/>
        <v>72</v>
      </c>
    </row>
    <row r="385" spans="1:4" ht="12.75">
      <c r="A385" s="80" t="s">
        <v>65</v>
      </c>
      <c r="B385" t="s">
        <v>72</v>
      </c>
      <c r="C385">
        <v>13</v>
      </c>
      <c r="D385">
        <f t="shared" si="15"/>
        <v>13</v>
      </c>
    </row>
    <row r="386" spans="1:4" ht="12.75">
      <c r="A386" s="80" t="s">
        <v>66</v>
      </c>
      <c r="B386">
        <v>1</v>
      </c>
      <c r="C386">
        <v>44</v>
      </c>
      <c r="D386">
        <f t="shared" si="15"/>
        <v>45</v>
      </c>
    </row>
    <row r="387" spans="1:4" ht="12.75">
      <c r="A387" s="80" t="s">
        <v>1</v>
      </c>
      <c r="B387">
        <v>46</v>
      </c>
      <c r="C387">
        <v>714</v>
      </c>
      <c r="D387">
        <f t="shared" si="15"/>
        <v>760</v>
      </c>
    </row>
    <row r="388" spans="1:3" ht="12.75">
      <c r="A388" s="60" t="s">
        <v>2</v>
      </c>
      <c r="B388" s="23">
        <f>B387/D387</f>
        <v>0.060526315789473685</v>
      </c>
      <c r="C388" s="23">
        <f>C387/D387</f>
        <v>0.9394736842105263</v>
      </c>
    </row>
    <row r="391" ht="12.75">
      <c r="A391" s="62" t="s">
        <v>200</v>
      </c>
    </row>
    <row r="392" spans="1:3" ht="12.75">
      <c r="A392" s="188" t="s">
        <v>201</v>
      </c>
      <c r="B392" s="189"/>
      <c r="C392" s="190"/>
    </row>
    <row r="393" spans="2:4" ht="12.75">
      <c r="B393" s="21" t="s">
        <v>15</v>
      </c>
      <c r="C393" s="21" t="s">
        <v>16</v>
      </c>
      <c r="D393" s="42" t="s">
        <v>1</v>
      </c>
    </row>
    <row r="394" spans="1:4" ht="12.75">
      <c r="A394" s="208" t="s">
        <v>50</v>
      </c>
      <c r="B394">
        <v>1</v>
      </c>
      <c r="C394">
        <v>0</v>
      </c>
      <c r="D394">
        <v>1</v>
      </c>
    </row>
    <row r="395" spans="1:4" ht="12.75">
      <c r="A395" s="208" t="s">
        <v>51</v>
      </c>
      <c r="B395">
        <v>1</v>
      </c>
      <c r="C395">
        <v>0</v>
      </c>
      <c r="D395">
        <v>1</v>
      </c>
    </row>
    <row r="396" ht="12.75">
      <c r="A396" s="208" t="s">
        <v>312</v>
      </c>
    </row>
    <row r="397" spans="1:4" ht="12.75">
      <c r="A397" s="208" t="s">
        <v>53</v>
      </c>
      <c r="B397">
        <v>4</v>
      </c>
      <c r="C397">
        <v>0</v>
      </c>
      <c r="D397">
        <v>4</v>
      </c>
    </row>
    <row r="398" spans="1:4" ht="12.75">
      <c r="A398" s="208" t="s">
        <v>54</v>
      </c>
      <c r="B398">
        <v>0</v>
      </c>
      <c r="C398">
        <v>2</v>
      </c>
      <c r="D398">
        <v>2</v>
      </c>
    </row>
    <row r="399" ht="12.75">
      <c r="A399" s="208" t="s">
        <v>313</v>
      </c>
    </row>
    <row r="400" spans="1:6" s="21" customFormat="1" ht="12.75">
      <c r="A400" s="208" t="s">
        <v>56</v>
      </c>
      <c r="B400">
        <v>1</v>
      </c>
      <c r="C400">
        <v>0</v>
      </c>
      <c r="D400">
        <v>1</v>
      </c>
      <c r="E400"/>
      <c r="F400"/>
    </row>
    <row r="401" spans="1:4" ht="12.75">
      <c r="A401" s="208" t="s">
        <v>57</v>
      </c>
      <c r="B401">
        <v>1</v>
      </c>
      <c r="C401">
        <v>1</v>
      </c>
      <c r="D401">
        <v>2</v>
      </c>
    </row>
    <row r="402" spans="1:4" ht="12.75">
      <c r="A402" s="208" t="s">
        <v>58</v>
      </c>
      <c r="B402">
        <v>1</v>
      </c>
      <c r="C402">
        <v>0</v>
      </c>
      <c r="D402">
        <v>1</v>
      </c>
    </row>
    <row r="403" spans="1:4" ht="12.75">
      <c r="A403" s="208" t="s">
        <v>59</v>
      </c>
      <c r="B403">
        <v>1</v>
      </c>
      <c r="C403">
        <v>0</v>
      </c>
      <c r="D403">
        <v>1</v>
      </c>
    </row>
    <row r="404" ht="12.75">
      <c r="A404" s="208" t="s">
        <v>311</v>
      </c>
    </row>
    <row r="405" spans="1:4" ht="12.75">
      <c r="A405" s="208" t="s">
        <v>61</v>
      </c>
      <c r="B405">
        <v>1</v>
      </c>
      <c r="C405">
        <v>1</v>
      </c>
      <c r="D405">
        <v>2</v>
      </c>
    </row>
    <row r="406" spans="1:4" ht="12.75">
      <c r="A406" s="208" t="s">
        <v>62</v>
      </c>
      <c r="B406">
        <v>1</v>
      </c>
      <c r="C406">
        <v>1</v>
      </c>
      <c r="D406">
        <v>2</v>
      </c>
    </row>
    <row r="407" spans="1:4" ht="12.75">
      <c r="A407" s="208" t="s">
        <v>63</v>
      </c>
      <c r="B407">
        <v>3</v>
      </c>
      <c r="C407">
        <v>0</v>
      </c>
      <c r="D407">
        <v>3</v>
      </c>
    </row>
    <row r="408" spans="1:4" ht="12.75">
      <c r="A408" s="208" t="s">
        <v>64</v>
      </c>
      <c r="B408">
        <v>1</v>
      </c>
      <c r="C408">
        <v>2</v>
      </c>
      <c r="D408">
        <v>3</v>
      </c>
    </row>
    <row r="409" spans="1:4" ht="12.75">
      <c r="A409" s="208" t="s">
        <v>65</v>
      </c>
      <c r="B409">
        <v>1</v>
      </c>
      <c r="C409">
        <v>0</v>
      </c>
      <c r="D409">
        <v>1</v>
      </c>
    </row>
    <row r="410" spans="1:4" ht="12.75">
      <c r="A410" s="208" t="s">
        <v>66</v>
      </c>
      <c r="B410">
        <v>1</v>
      </c>
      <c r="C410">
        <v>0</v>
      </c>
      <c r="D410">
        <v>1</v>
      </c>
    </row>
    <row r="411" spans="1:4" ht="12.75">
      <c r="A411" s="208" t="s">
        <v>1</v>
      </c>
      <c r="B411">
        <v>18</v>
      </c>
      <c r="C411">
        <v>7</v>
      </c>
      <c r="D411">
        <v>25</v>
      </c>
    </row>
    <row r="412" spans="1:3" ht="12.75">
      <c r="A412" s="62" t="s">
        <v>2</v>
      </c>
      <c r="B412" s="23">
        <f>B411/D411</f>
        <v>0.72</v>
      </c>
      <c r="C412" s="23">
        <f>C411/D411</f>
        <v>0.28</v>
      </c>
    </row>
    <row r="415" ht="12.75">
      <c r="A415" s="62" t="s">
        <v>202</v>
      </c>
    </row>
    <row r="416" spans="1:6" ht="13.5">
      <c r="A416" t="s">
        <v>0</v>
      </c>
      <c r="B416" s="204" t="s">
        <v>189</v>
      </c>
      <c r="C416" s="205"/>
      <c r="D416" s="205"/>
      <c r="E416" s="205"/>
      <c r="F416" s="206"/>
    </row>
    <row r="417" spans="2:5" ht="12.75">
      <c r="B417" s="21" t="s">
        <v>30</v>
      </c>
      <c r="C417" s="21" t="s">
        <v>31</v>
      </c>
      <c r="D417" s="21" t="s">
        <v>32</v>
      </c>
      <c r="E417" s="42" t="s">
        <v>1</v>
      </c>
    </row>
    <row r="418" spans="1:5" ht="12.75">
      <c r="A418" s="208" t="s">
        <v>50</v>
      </c>
      <c r="B418">
        <v>0</v>
      </c>
      <c r="C418">
        <v>1</v>
      </c>
      <c r="D418">
        <v>0</v>
      </c>
      <c r="E418">
        <v>1</v>
      </c>
    </row>
    <row r="419" spans="1:5" ht="12.75">
      <c r="A419" s="208" t="s">
        <v>51</v>
      </c>
      <c r="B419">
        <v>0</v>
      </c>
      <c r="C419">
        <v>0</v>
      </c>
      <c r="D419">
        <v>1</v>
      </c>
      <c r="E419">
        <v>1</v>
      </c>
    </row>
    <row r="420" ht="12.75">
      <c r="A420" s="208" t="s">
        <v>312</v>
      </c>
    </row>
    <row r="421" spans="1:5" ht="12.75">
      <c r="A421" s="208" t="s">
        <v>53</v>
      </c>
      <c r="B421">
        <v>0</v>
      </c>
      <c r="C421">
        <v>3</v>
      </c>
      <c r="D421">
        <v>0</v>
      </c>
      <c r="E421">
        <v>3</v>
      </c>
    </row>
    <row r="422" spans="1:5" ht="12.75">
      <c r="A422" s="208" t="s">
        <v>54</v>
      </c>
      <c r="B422">
        <v>1</v>
      </c>
      <c r="C422">
        <v>0</v>
      </c>
      <c r="D422">
        <v>0</v>
      </c>
      <c r="E422">
        <v>1</v>
      </c>
    </row>
    <row r="423" ht="12.75">
      <c r="A423" s="208" t="s">
        <v>313</v>
      </c>
    </row>
    <row r="424" spans="1:5" ht="12.75">
      <c r="A424" s="208" t="s">
        <v>56</v>
      </c>
      <c r="B424">
        <v>1</v>
      </c>
      <c r="C424">
        <v>0</v>
      </c>
      <c r="D424">
        <v>0</v>
      </c>
      <c r="E424">
        <v>1</v>
      </c>
    </row>
    <row r="425" spans="1:5" ht="12.75">
      <c r="A425" s="208" t="s">
        <v>57</v>
      </c>
      <c r="B425">
        <v>0</v>
      </c>
      <c r="C425">
        <v>1</v>
      </c>
      <c r="D425">
        <v>0</v>
      </c>
      <c r="E425">
        <v>1</v>
      </c>
    </row>
    <row r="426" spans="1:5" ht="12.75">
      <c r="A426" s="208" t="s">
        <v>59</v>
      </c>
      <c r="B426">
        <v>0</v>
      </c>
      <c r="C426">
        <v>1</v>
      </c>
      <c r="D426">
        <v>0</v>
      </c>
      <c r="E426">
        <v>1</v>
      </c>
    </row>
    <row r="427" ht="12.75">
      <c r="A427" s="208" t="s">
        <v>311</v>
      </c>
    </row>
    <row r="428" spans="1:8" s="21" customFormat="1" ht="12.75">
      <c r="A428" s="208" t="s">
        <v>61</v>
      </c>
      <c r="B428">
        <v>0</v>
      </c>
      <c r="C428">
        <v>1</v>
      </c>
      <c r="D428">
        <v>0</v>
      </c>
      <c r="E428">
        <v>1</v>
      </c>
      <c r="F428"/>
      <c r="G428"/>
      <c r="H428"/>
    </row>
    <row r="429" spans="1:5" ht="12.75">
      <c r="A429" s="208" t="s">
        <v>62</v>
      </c>
      <c r="B429">
        <v>1</v>
      </c>
      <c r="C429">
        <v>0</v>
      </c>
      <c r="D429">
        <v>0</v>
      </c>
      <c r="E429">
        <v>1</v>
      </c>
    </row>
    <row r="430" spans="1:5" ht="12.75">
      <c r="A430" s="208" t="s">
        <v>63</v>
      </c>
      <c r="B430">
        <v>0</v>
      </c>
      <c r="C430">
        <v>2</v>
      </c>
      <c r="D430">
        <v>1</v>
      </c>
      <c r="E430">
        <v>3</v>
      </c>
    </row>
    <row r="431" spans="1:5" ht="12.75">
      <c r="A431" s="208" t="s">
        <v>64</v>
      </c>
      <c r="B431">
        <v>0</v>
      </c>
      <c r="C431">
        <v>1</v>
      </c>
      <c r="D431">
        <v>0</v>
      </c>
      <c r="E431">
        <v>1</v>
      </c>
    </row>
    <row r="432" spans="1:5" ht="12.75">
      <c r="A432" s="208" t="s">
        <v>65</v>
      </c>
      <c r="B432">
        <v>1</v>
      </c>
      <c r="C432">
        <v>0</v>
      </c>
      <c r="D432">
        <v>0</v>
      </c>
      <c r="E432">
        <v>1</v>
      </c>
    </row>
    <row r="433" spans="1:5" ht="12.75">
      <c r="A433" s="208" t="s">
        <v>66</v>
      </c>
      <c r="B433">
        <v>0</v>
      </c>
      <c r="C433">
        <v>1</v>
      </c>
      <c r="D433">
        <v>0</v>
      </c>
      <c r="E433">
        <v>1</v>
      </c>
    </row>
    <row r="434" spans="1:5" ht="12.75">
      <c r="A434" s="208" t="s">
        <v>1</v>
      </c>
      <c r="B434">
        <v>4</v>
      </c>
      <c r="C434">
        <v>11</v>
      </c>
      <c r="D434">
        <v>2</v>
      </c>
      <c r="E434">
        <v>17</v>
      </c>
    </row>
    <row r="435" spans="1:4" ht="12.75">
      <c r="A435" s="62" t="s">
        <v>2</v>
      </c>
      <c r="B435" s="23">
        <f>B434/E434</f>
        <v>0.23529411764705882</v>
      </c>
      <c r="C435" s="23">
        <f>C434/E434</f>
        <v>0.6470588235294118</v>
      </c>
      <c r="D435" s="23">
        <f>D434/E434</f>
        <v>0.11764705882352941</v>
      </c>
    </row>
    <row r="438" ht="12.75">
      <c r="A438" s="62" t="s">
        <v>203</v>
      </c>
    </row>
    <row r="439" ht="12.75">
      <c r="B439" s="65" t="s">
        <v>204</v>
      </c>
    </row>
    <row r="440" spans="1:4" ht="39">
      <c r="A440" t="s">
        <v>0</v>
      </c>
      <c r="B440" s="51" t="s">
        <v>1</v>
      </c>
      <c r="C440" s="51" t="s">
        <v>205</v>
      </c>
      <c r="D440" s="34"/>
    </row>
    <row r="441" spans="1:3" ht="12.75">
      <c r="A441" s="208" t="s">
        <v>50</v>
      </c>
      <c r="B441">
        <v>19</v>
      </c>
      <c r="C441">
        <v>10</v>
      </c>
    </row>
    <row r="442" spans="1:3" ht="12.75">
      <c r="A442" s="208" t="s">
        <v>51</v>
      </c>
      <c r="B442">
        <v>1</v>
      </c>
      <c r="C442" t="s">
        <v>72</v>
      </c>
    </row>
    <row r="443" ht="12.75">
      <c r="A443" s="208" t="s">
        <v>312</v>
      </c>
    </row>
    <row r="444" spans="1:3" ht="12.75">
      <c r="A444" s="208" t="s">
        <v>53</v>
      </c>
      <c r="B444">
        <v>14</v>
      </c>
      <c r="C444">
        <v>9</v>
      </c>
    </row>
    <row r="445" spans="1:3" ht="12.75">
      <c r="A445" s="208" t="s">
        <v>54</v>
      </c>
      <c r="B445">
        <v>1</v>
      </c>
      <c r="C445">
        <v>3</v>
      </c>
    </row>
    <row r="446" ht="12.75">
      <c r="A446" s="208" t="s">
        <v>313</v>
      </c>
    </row>
    <row r="447" spans="1:3" ht="12.75">
      <c r="A447" s="208" t="s">
        <v>56</v>
      </c>
      <c r="B447">
        <v>9</v>
      </c>
      <c r="C447">
        <v>9</v>
      </c>
    </row>
    <row r="448" spans="1:3" ht="12.75">
      <c r="A448" s="208" t="s">
        <v>57</v>
      </c>
      <c r="B448">
        <v>11</v>
      </c>
      <c r="C448">
        <v>10</v>
      </c>
    </row>
    <row r="449" ht="12.75">
      <c r="A449" s="208" t="s">
        <v>58</v>
      </c>
    </row>
    <row r="450" spans="1:3" ht="12.75">
      <c r="A450" s="208" t="s">
        <v>59</v>
      </c>
      <c r="B450">
        <v>6</v>
      </c>
      <c r="C450" t="s">
        <v>72</v>
      </c>
    </row>
    <row r="451" ht="12.75">
      <c r="A451" s="208" t="s">
        <v>311</v>
      </c>
    </row>
    <row r="452" spans="1:8" s="21" customFormat="1" ht="12.75">
      <c r="A452" s="208" t="s">
        <v>61</v>
      </c>
      <c r="B452">
        <v>30</v>
      </c>
      <c r="C452" t="s">
        <v>72</v>
      </c>
      <c r="D452"/>
      <c r="E452"/>
      <c r="F452"/>
      <c r="G452"/>
      <c r="H452"/>
    </row>
    <row r="453" spans="1:3" ht="12.75">
      <c r="A453" s="208" t="s">
        <v>62</v>
      </c>
      <c r="B453">
        <v>4</v>
      </c>
      <c r="C453" t="s">
        <v>72</v>
      </c>
    </row>
    <row r="454" spans="1:3" ht="12.75">
      <c r="A454" s="208" t="s">
        <v>63</v>
      </c>
      <c r="B454">
        <v>22</v>
      </c>
      <c r="C454" t="s">
        <v>72</v>
      </c>
    </row>
    <row r="455" spans="1:3" ht="12.75">
      <c r="A455" s="208" t="s">
        <v>64</v>
      </c>
      <c r="B455">
        <v>12</v>
      </c>
      <c r="C455">
        <v>5</v>
      </c>
    </row>
    <row r="456" ht="12.75">
      <c r="A456" s="208" t="s">
        <v>65</v>
      </c>
    </row>
    <row r="457" spans="1:3" ht="12.75">
      <c r="A457" s="208" t="s">
        <v>66</v>
      </c>
      <c r="B457">
        <v>13</v>
      </c>
      <c r="C457" t="s">
        <v>72</v>
      </c>
    </row>
    <row r="458" spans="1:3" ht="12.75">
      <c r="A458" s="208" t="s">
        <v>1</v>
      </c>
      <c r="B458">
        <v>142</v>
      </c>
      <c r="C458">
        <v>46</v>
      </c>
    </row>
    <row r="459" spans="2:3" ht="12.75">
      <c r="B459" s="23"/>
      <c r="C459" s="23">
        <f>46/142</f>
        <v>0.323943661971831</v>
      </c>
    </row>
  </sheetData>
  <mergeCells count="13">
    <mergeCell ref="B298:D298"/>
    <mergeCell ref="B416:F416"/>
    <mergeCell ref="B345:E345"/>
    <mergeCell ref="A392:C392"/>
    <mergeCell ref="B275:D275"/>
    <mergeCell ref="B5:D5"/>
    <mergeCell ref="B27:D27"/>
    <mergeCell ref="B49:D49"/>
    <mergeCell ref="B72:E72"/>
    <mergeCell ref="B159:D159"/>
    <mergeCell ref="B182:F182"/>
    <mergeCell ref="B229:D229"/>
    <mergeCell ref="B252:D252"/>
  </mergeCells>
  <printOptions/>
  <pageMargins left="0.75" right="0.75" top="0.75" bottom="0.75" header="0.5" footer="0.5"/>
  <pageSetup horizontalDpi="600" verticalDpi="600" orientation="landscape" scale="82" r:id="rId1"/>
  <headerFooter alignWithMargins="0">
    <oddFooter>&amp;L&amp;"Arial Black,Regular"2002 Survey/Graduate Programs&amp;C&amp;D&amp;R&amp;P of &amp;N</oddFooter>
  </headerFooter>
  <rowBreaks count="7" manualBreakCount="7">
    <brk id="46" max="7" man="1"/>
    <brk id="136" max="7" man="1"/>
    <brk id="179" max="7" man="1"/>
    <brk id="224" max="7" man="1"/>
    <brk id="272" max="7" man="1"/>
    <brk id="319" max="7" man="1"/>
    <brk id="3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7">
      <selection activeCell="E47" sqref="E47"/>
    </sheetView>
  </sheetViews>
  <sheetFormatPr defaultColWidth="9.140625" defaultRowHeight="12.75"/>
  <cols>
    <col min="1" max="1" width="17.57421875" style="0" customWidth="1"/>
    <col min="2" max="2" width="14.140625" style="0" customWidth="1"/>
    <col min="3" max="3" width="14.7109375" style="0" customWidth="1"/>
    <col min="5" max="5" width="11.00390625" style="0" bestFit="1" customWidth="1"/>
  </cols>
  <sheetData>
    <row r="1" ht="12.75">
      <c r="A1" s="72" t="s">
        <v>206</v>
      </c>
    </row>
    <row r="2" spans="1:4" ht="12.75">
      <c r="A2" s="6"/>
      <c r="B2" s="219" t="s">
        <v>157</v>
      </c>
      <c r="C2" s="220"/>
      <c r="D2" s="221"/>
    </row>
    <row r="3" spans="1:5" ht="12.75">
      <c r="A3" s="41" t="s">
        <v>0</v>
      </c>
      <c r="B3" s="222" t="s">
        <v>207</v>
      </c>
      <c r="C3" s="93" t="s">
        <v>208</v>
      </c>
      <c r="D3" s="40" t="s">
        <v>1</v>
      </c>
      <c r="E3" s="5"/>
    </row>
    <row r="4" spans="1:5" ht="12.75">
      <c r="A4" s="218" t="s">
        <v>50</v>
      </c>
      <c r="B4" s="8">
        <v>305</v>
      </c>
      <c r="C4" s="56">
        <v>107</v>
      </c>
      <c r="D4" s="15">
        <f>SUM(B4:C4)</f>
        <v>412</v>
      </c>
      <c r="E4" s="5"/>
    </row>
    <row r="5" spans="1:5" ht="12.75">
      <c r="A5" s="218" t="s">
        <v>51</v>
      </c>
      <c r="B5" s="8">
        <v>202</v>
      </c>
      <c r="C5" s="56">
        <v>52</v>
      </c>
      <c r="D5" s="15">
        <f aca="true" t="shared" si="0" ref="D5:D21">SUM(B5:C5)</f>
        <v>254</v>
      </c>
      <c r="E5" s="5"/>
    </row>
    <row r="6" spans="1:5" ht="12.75">
      <c r="A6" s="218" t="s">
        <v>52</v>
      </c>
      <c r="B6" s="8">
        <v>64</v>
      </c>
      <c r="C6" s="56">
        <v>22</v>
      </c>
      <c r="D6" s="15">
        <f t="shared" si="0"/>
        <v>86</v>
      </c>
      <c r="E6" s="5"/>
    </row>
    <row r="7" spans="1:5" ht="12.75">
      <c r="A7" s="218" t="s">
        <v>53</v>
      </c>
      <c r="B7" s="8">
        <v>508</v>
      </c>
      <c r="C7" s="56">
        <v>199.5</v>
      </c>
      <c r="D7" s="15">
        <f t="shared" si="0"/>
        <v>707.5</v>
      </c>
      <c r="E7" s="5"/>
    </row>
    <row r="8" spans="1:5" ht="12.75">
      <c r="A8" s="218" t="s">
        <v>54</v>
      </c>
      <c r="B8" s="8">
        <v>331</v>
      </c>
      <c r="C8" s="56">
        <v>113</v>
      </c>
      <c r="D8" s="15">
        <f t="shared" si="0"/>
        <v>444</v>
      </c>
      <c r="E8" s="5"/>
    </row>
    <row r="9" spans="1:5" ht="12.75">
      <c r="A9" s="218" t="s">
        <v>55</v>
      </c>
      <c r="B9" s="8">
        <v>107</v>
      </c>
      <c r="C9" s="56">
        <v>43</v>
      </c>
      <c r="D9" s="15">
        <f t="shared" si="0"/>
        <v>150</v>
      </c>
      <c r="E9" s="5"/>
    </row>
    <row r="10" spans="1:5" ht="12.75">
      <c r="A10" s="218" t="s">
        <v>56</v>
      </c>
      <c r="B10" s="8">
        <v>342</v>
      </c>
      <c r="C10" s="56">
        <v>38</v>
      </c>
      <c r="D10" s="15">
        <f t="shared" si="0"/>
        <v>380</v>
      </c>
      <c r="E10" s="5"/>
    </row>
    <row r="11" spans="1:5" ht="12.75">
      <c r="A11" s="218" t="s">
        <v>57</v>
      </c>
      <c r="B11" s="8">
        <v>178</v>
      </c>
      <c r="C11" s="56">
        <v>38.25</v>
      </c>
      <c r="D11" s="15">
        <f t="shared" si="0"/>
        <v>216.25</v>
      </c>
      <c r="E11" s="5"/>
    </row>
    <row r="12" spans="1:5" ht="12.75">
      <c r="A12" s="218" t="s">
        <v>58</v>
      </c>
      <c r="B12" s="8">
        <v>245.25</v>
      </c>
      <c r="C12" s="56">
        <v>11</v>
      </c>
      <c r="D12" s="15">
        <f t="shared" si="0"/>
        <v>256.25</v>
      </c>
      <c r="E12" s="5"/>
    </row>
    <row r="13" spans="1:5" ht="12.75">
      <c r="A13" s="218" t="s">
        <v>59</v>
      </c>
      <c r="B13" s="8">
        <v>403.5</v>
      </c>
      <c r="C13" s="56">
        <v>135</v>
      </c>
      <c r="D13" s="15">
        <f t="shared" si="0"/>
        <v>538.5</v>
      </c>
      <c r="E13" s="5"/>
    </row>
    <row r="14" spans="1:5" ht="12.75">
      <c r="A14" s="218" t="s">
        <v>60</v>
      </c>
      <c r="B14" s="8">
        <v>135</v>
      </c>
      <c r="C14" s="56">
        <v>38</v>
      </c>
      <c r="D14" s="15">
        <f t="shared" si="0"/>
        <v>173</v>
      </c>
      <c r="E14" s="5"/>
    </row>
    <row r="15" spans="1:5" ht="12.75">
      <c r="A15" s="218" t="s">
        <v>61</v>
      </c>
      <c r="B15" s="8">
        <v>221</v>
      </c>
      <c r="C15" s="56">
        <v>93</v>
      </c>
      <c r="D15" s="15">
        <f t="shared" si="0"/>
        <v>314</v>
      </c>
      <c r="E15" s="5"/>
    </row>
    <row r="16" spans="1:5" ht="12.75">
      <c r="A16" s="218" t="s">
        <v>62</v>
      </c>
      <c r="B16" s="8">
        <v>318</v>
      </c>
      <c r="C16" s="56">
        <v>85</v>
      </c>
      <c r="D16" s="15">
        <f t="shared" si="0"/>
        <v>403</v>
      </c>
      <c r="E16" s="5"/>
    </row>
    <row r="17" spans="1:5" ht="12.75">
      <c r="A17" s="218" t="s">
        <v>63</v>
      </c>
      <c r="B17" s="8">
        <v>760</v>
      </c>
      <c r="C17" s="56">
        <v>165</v>
      </c>
      <c r="D17" s="15">
        <f t="shared" si="0"/>
        <v>925</v>
      </c>
      <c r="E17" s="5"/>
    </row>
    <row r="18" spans="1:5" ht="12.75">
      <c r="A18" s="218" t="s">
        <v>64</v>
      </c>
      <c r="B18" s="8">
        <v>218</v>
      </c>
      <c r="C18" s="56">
        <v>105</v>
      </c>
      <c r="D18" s="15">
        <f t="shared" si="0"/>
        <v>323</v>
      </c>
      <c r="E18" s="5"/>
    </row>
    <row r="19" spans="1:5" ht="12.75">
      <c r="A19" s="218" t="s">
        <v>65</v>
      </c>
      <c r="B19" s="8">
        <v>136</v>
      </c>
      <c r="C19" s="56">
        <v>32</v>
      </c>
      <c r="D19" s="15">
        <f t="shared" si="0"/>
        <v>168</v>
      </c>
      <c r="E19" s="5"/>
    </row>
    <row r="20" spans="1:5" ht="26.25">
      <c r="A20" s="218" t="s">
        <v>66</v>
      </c>
      <c r="B20" s="8">
        <v>18</v>
      </c>
      <c r="C20" s="56" t="s">
        <v>72</v>
      </c>
      <c r="D20" s="15">
        <f t="shared" si="0"/>
        <v>18</v>
      </c>
      <c r="E20" s="5"/>
    </row>
    <row r="21" spans="1:5" ht="12.75">
      <c r="A21" s="71" t="s">
        <v>1</v>
      </c>
      <c r="B21" s="231">
        <v>4491.75</v>
      </c>
      <c r="C21" s="231">
        <v>1276.75</v>
      </c>
      <c r="D21" s="107">
        <f t="shared" si="0"/>
        <v>5768.5</v>
      </c>
      <c r="E21" s="5"/>
    </row>
    <row r="22" spans="1:5" ht="12.75">
      <c r="A22" s="71" t="s">
        <v>2</v>
      </c>
      <c r="B22" s="55">
        <f>B21/D21</f>
        <v>0.7786686313599722</v>
      </c>
      <c r="C22" s="55">
        <f>C21/D21</f>
        <v>0.22133136864002773</v>
      </c>
      <c r="D22" s="29"/>
      <c r="E22" s="5"/>
    </row>
    <row r="23" spans="1:4" ht="12.75">
      <c r="A23" s="7"/>
      <c r="B23" s="7"/>
      <c r="C23" s="7"/>
      <c r="D23" s="7"/>
    </row>
    <row r="24" spans="1:7" ht="12.75">
      <c r="A24" s="62" t="s">
        <v>73</v>
      </c>
      <c r="B24" s="6"/>
      <c r="C24" s="6"/>
      <c r="D24" s="6"/>
      <c r="E24" s="6"/>
      <c r="F24" s="6"/>
      <c r="G24" s="6"/>
    </row>
    <row r="25" spans="1:8" ht="12.75">
      <c r="A25" s="19"/>
      <c r="B25" s="223" t="s">
        <v>157</v>
      </c>
      <c r="C25" s="224"/>
      <c r="D25" s="224"/>
      <c r="E25" s="225">
        <v>37438</v>
      </c>
      <c r="F25" s="225"/>
      <c r="G25" s="225"/>
      <c r="H25" s="5"/>
    </row>
    <row r="26" spans="1:7" ht="26.25">
      <c r="A26" t="s">
        <v>0</v>
      </c>
      <c r="B26" s="226" t="s">
        <v>207</v>
      </c>
      <c r="C26" s="226" t="s">
        <v>208</v>
      </c>
      <c r="D26" s="40" t="s">
        <v>1</v>
      </c>
      <c r="E26" s="226" t="s">
        <v>207</v>
      </c>
      <c r="F26" s="226" t="s">
        <v>208</v>
      </c>
      <c r="G26" s="40" t="s">
        <v>1</v>
      </c>
    </row>
    <row r="27" spans="1:7" ht="12.75">
      <c r="A27" s="208" t="s">
        <v>50</v>
      </c>
      <c r="B27">
        <v>19</v>
      </c>
      <c r="C27" t="s">
        <v>72</v>
      </c>
      <c r="D27">
        <f>SUM(B27:C27)</f>
        <v>19</v>
      </c>
      <c r="E27">
        <v>19</v>
      </c>
      <c r="F27">
        <v>3</v>
      </c>
      <c r="G27">
        <f>SUM(E27:F27)</f>
        <v>22</v>
      </c>
    </row>
    <row r="28" spans="1:7" ht="12.75">
      <c r="A28" s="208" t="s">
        <v>51</v>
      </c>
      <c r="B28">
        <v>38</v>
      </c>
      <c r="C28">
        <v>2</v>
      </c>
      <c r="D28">
        <f aca="true" t="shared" si="1" ref="D28:D44">SUM(B28:C28)</f>
        <v>40</v>
      </c>
      <c r="E28">
        <v>14</v>
      </c>
      <c r="F28">
        <v>8</v>
      </c>
      <c r="G28">
        <f aca="true" t="shared" si="2" ref="G28:G44">SUM(E28:F28)</f>
        <v>22</v>
      </c>
    </row>
    <row r="29" spans="1:7" ht="12.75">
      <c r="A29" s="208" t="s">
        <v>52</v>
      </c>
      <c r="B29">
        <v>5</v>
      </c>
      <c r="C29" t="s">
        <v>72</v>
      </c>
      <c r="D29">
        <f t="shared" si="1"/>
        <v>5</v>
      </c>
      <c r="E29">
        <v>8</v>
      </c>
      <c r="F29">
        <v>1</v>
      </c>
      <c r="G29">
        <f t="shared" si="2"/>
        <v>9</v>
      </c>
    </row>
    <row r="30" spans="1:7" ht="12.75">
      <c r="A30" s="208" t="s">
        <v>53</v>
      </c>
      <c r="B30">
        <v>42</v>
      </c>
      <c r="C30">
        <v>7</v>
      </c>
      <c r="D30">
        <f t="shared" si="1"/>
        <v>49</v>
      </c>
      <c r="E30">
        <v>45</v>
      </c>
      <c r="F30">
        <v>17</v>
      </c>
      <c r="G30">
        <f t="shared" si="2"/>
        <v>62</v>
      </c>
    </row>
    <row r="31" spans="1:7" ht="12.75">
      <c r="A31" s="208" t="s">
        <v>54</v>
      </c>
      <c r="B31">
        <v>21</v>
      </c>
      <c r="C31" t="s">
        <v>72</v>
      </c>
      <c r="D31">
        <f t="shared" si="1"/>
        <v>21</v>
      </c>
      <c r="E31">
        <v>28</v>
      </c>
      <c r="F31">
        <v>6</v>
      </c>
      <c r="G31">
        <f t="shared" si="2"/>
        <v>34</v>
      </c>
    </row>
    <row r="32" spans="1:7" ht="12.75">
      <c r="A32" s="208" t="s">
        <v>55</v>
      </c>
      <c r="B32">
        <v>15</v>
      </c>
      <c r="C32">
        <v>25</v>
      </c>
      <c r="D32">
        <f t="shared" si="1"/>
        <v>40</v>
      </c>
      <c r="E32">
        <v>8</v>
      </c>
      <c r="F32">
        <v>1</v>
      </c>
      <c r="G32">
        <f t="shared" si="2"/>
        <v>9</v>
      </c>
    </row>
    <row r="33" spans="1:7" ht="12.75">
      <c r="A33" s="208" t="s">
        <v>56</v>
      </c>
      <c r="B33">
        <v>59</v>
      </c>
      <c r="C33">
        <v>8</v>
      </c>
      <c r="D33">
        <f t="shared" si="1"/>
        <v>67</v>
      </c>
      <c r="E33">
        <v>17</v>
      </c>
      <c r="F33">
        <v>6</v>
      </c>
      <c r="G33">
        <f t="shared" si="2"/>
        <v>23</v>
      </c>
    </row>
    <row r="34" spans="1:7" ht="12.75">
      <c r="A34" s="208" t="s">
        <v>57</v>
      </c>
      <c r="B34">
        <v>9</v>
      </c>
      <c r="C34">
        <v>3</v>
      </c>
      <c r="D34">
        <f t="shared" si="1"/>
        <v>12</v>
      </c>
      <c r="E34">
        <v>10</v>
      </c>
      <c r="F34">
        <v>3</v>
      </c>
      <c r="G34">
        <f t="shared" si="2"/>
        <v>13</v>
      </c>
    </row>
    <row r="35" spans="1:7" ht="12.75">
      <c r="A35" s="208" t="s">
        <v>58</v>
      </c>
      <c r="B35">
        <v>7</v>
      </c>
      <c r="C35" t="s">
        <v>72</v>
      </c>
      <c r="D35">
        <f t="shared" si="1"/>
        <v>7</v>
      </c>
      <c r="E35">
        <v>23</v>
      </c>
      <c r="F35">
        <v>8</v>
      </c>
      <c r="G35">
        <f t="shared" si="2"/>
        <v>31</v>
      </c>
    </row>
    <row r="36" spans="1:7" ht="12.75">
      <c r="A36" s="208" t="s">
        <v>59</v>
      </c>
      <c r="B36">
        <v>22</v>
      </c>
      <c r="C36">
        <v>11</v>
      </c>
      <c r="D36">
        <f t="shared" si="1"/>
        <v>33</v>
      </c>
      <c r="E36">
        <v>20</v>
      </c>
      <c r="F36">
        <v>10</v>
      </c>
      <c r="G36">
        <f t="shared" si="2"/>
        <v>30</v>
      </c>
    </row>
    <row r="37" spans="1:7" ht="12.75">
      <c r="A37" s="208" t="s">
        <v>60</v>
      </c>
      <c r="B37">
        <v>2</v>
      </c>
      <c r="C37">
        <v>3</v>
      </c>
      <c r="D37">
        <f t="shared" si="1"/>
        <v>5</v>
      </c>
      <c r="E37">
        <v>6</v>
      </c>
      <c r="F37">
        <v>7</v>
      </c>
      <c r="G37">
        <f t="shared" si="2"/>
        <v>13</v>
      </c>
    </row>
    <row r="38" spans="1:7" ht="12.75">
      <c r="A38" s="208" t="s">
        <v>61</v>
      </c>
      <c r="B38">
        <v>19</v>
      </c>
      <c r="C38" t="s">
        <v>72</v>
      </c>
      <c r="D38">
        <f t="shared" si="1"/>
        <v>19</v>
      </c>
      <c r="E38">
        <v>12</v>
      </c>
      <c r="F38">
        <v>1</v>
      </c>
      <c r="G38">
        <f t="shared" si="2"/>
        <v>13</v>
      </c>
    </row>
    <row r="39" spans="1:7" ht="12.75">
      <c r="A39" s="208" t="s">
        <v>62</v>
      </c>
      <c r="B39">
        <v>17</v>
      </c>
      <c r="C39">
        <v>0</v>
      </c>
      <c r="D39">
        <f t="shared" si="1"/>
        <v>17</v>
      </c>
      <c r="E39">
        <v>30</v>
      </c>
      <c r="F39">
        <v>10</v>
      </c>
      <c r="G39">
        <f t="shared" si="2"/>
        <v>40</v>
      </c>
    </row>
    <row r="40" spans="1:7" ht="12.75">
      <c r="A40" s="208" t="s">
        <v>63</v>
      </c>
      <c r="B40">
        <v>35</v>
      </c>
      <c r="C40">
        <v>7</v>
      </c>
      <c r="D40">
        <f t="shared" si="1"/>
        <v>42</v>
      </c>
      <c r="E40">
        <v>52</v>
      </c>
      <c r="F40">
        <v>18</v>
      </c>
      <c r="G40">
        <f t="shared" si="2"/>
        <v>70</v>
      </c>
    </row>
    <row r="41" spans="1:7" ht="12.75">
      <c r="A41" s="208" t="s">
        <v>64</v>
      </c>
      <c r="B41">
        <v>23</v>
      </c>
      <c r="C41" t="s">
        <v>72</v>
      </c>
      <c r="D41">
        <f t="shared" si="1"/>
        <v>23</v>
      </c>
      <c r="E41">
        <v>19</v>
      </c>
      <c r="F41">
        <v>5</v>
      </c>
      <c r="G41">
        <f t="shared" si="2"/>
        <v>24</v>
      </c>
    </row>
    <row r="42" spans="1:7" ht="12.75">
      <c r="A42" s="208" t="s">
        <v>65</v>
      </c>
      <c r="B42">
        <v>4</v>
      </c>
      <c r="C42">
        <v>2</v>
      </c>
      <c r="D42">
        <f t="shared" si="1"/>
        <v>6</v>
      </c>
      <c r="E42">
        <v>5</v>
      </c>
      <c r="F42">
        <v>1</v>
      </c>
      <c r="G42">
        <f t="shared" si="2"/>
        <v>6</v>
      </c>
    </row>
    <row r="43" spans="1:7" ht="12.75">
      <c r="A43" s="208" t="s">
        <v>66</v>
      </c>
      <c r="B43">
        <v>1</v>
      </c>
      <c r="C43" t="s">
        <v>72</v>
      </c>
      <c r="D43">
        <f t="shared" si="1"/>
        <v>1</v>
      </c>
      <c r="E43">
        <v>2</v>
      </c>
      <c r="F43" t="s">
        <v>72</v>
      </c>
      <c r="G43">
        <f t="shared" si="2"/>
        <v>2</v>
      </c>
    </row>
    <row r="44" spans="1:7" ht="12.75">
      <c r="A44" s="62" t="s">
        <v>1</v>
      </c>
      <c r="B44" s="21">
        <v>338</v>
      </c>
      <c r="C44" s="21">
        <v>68</v>
      </c>
      <c r="D44" s="21">
        <f t="shared" si="1"/>
        <v>406</v>
      </c>
      <c r="E44" s="21">
        <v>318</v>
      </c>
      <c r="F44" s="21">
        <v>105</v>
      </c>
      <c r="G44" s="21">
        <f t="shared" si="2"/>
        <v>423</v>
      </c>
    </row>
    <row r="45" spans="1:6" ht="12.75">
      <c r="A45" s="62" t="s">
        <v>2</v>
      </c>
      <c r="B45" s="23">
        <f>B44/D44</f>
        <v>0.8325123152709359</v>
      </c>
      <c r="C45" s="23">
        <f>C44/D44</f>
        <v>0.16748768472906403</v>
      </c>
      <c r="E45" s="23">
        <f>E44/G44</f>
        <v>0.75177304964539</v>
      </c>
      <c r="F45" s="23">
        <f>F44/G44</f>
        <v>0.24822695035460993</v>
      </c>
    </row>
    <row r="46" ht="12.75">
      <c r="A46" s="208"/>
    </row>
    <row r="47" ht="12.75">
      <c r="A47" s="62" t="s">
        <v>209</v>
      </c>
    </row>
    <row r="48" spans="1:4" ht="12.75">
      <c r="A48" s="208"/>
      <c r="B48" s="227" t="s">
        <v>210</v>
      </c>
      <c r="C48" s="228"/>
      <c r="D48" s="229"/>
    </row>
    <row r="49" spans="1:4" ht="12.75">
      <c r="A49" s="208" t="s">
        <v>0</v>
      </c>
      <c r="B49" s="160" t="s">
        <v>207</v>
      </c>
      <c r="C49" s="160" t="s">
        <v>208</v>
      </c>
      <c r="D49" s="40" t="s">
        <v>1</v>
      </c>
    </row>
    <row r="50" spans="1:4" ht="12.75">
      <c r="A50" s="208" t="s">
        <v>50</v>
      </c>
      <c r="B50" s="57">
        <v>10</v>
      </c>
      <c r="C50" s="57" t="s">
        <v>72</v>
      </c>
      <c r="D50" s="57">
        <f>SUM(B50:C50)</f>
        <v>10</v>
      </c>
    </row>
    <row r="51" spans="1:4" ht="12.75">
      <c r="A51" s="208" t="s">
        <v>51</v>
      </c>
      <c r="B51" s="57">
        <v>8</v>
      </c>
      <c r="C51" s="57">
        <v>16</v>
      </c>
      <c r="D51" s="57">
        <f aca="true" t="shared" si="3" ref="D51:D67">SUM(B51:C51)</f>
        <v>24</v>
      </c>
    </row>
    <row r="52" spans="1:4" ht="12.75">
      <c r="A52" s="208" t="s">
        <v>52</v>
      </c>
      <c r="B52" s="57">
        <v>4</v>
      </c>
      <c r="C52" s="57">
        <v>4</v>
      </c>
      <c r="D52" s="57">
        <f t="shared" si="3"/>
        <v>8</v>
      </c>
    </row>
    <row r="53" spans="1:4" ht="12.75">
      <c r="A53" s="208" t="s">
        <v>53</v>
      </c>
      <c r="B53" s="57">
        <v>47</v>
      </c>
      <c r="C53" s="57">
        <v>24</v>
      </c>
      <c r="D53" s="57">
        <f t="shared" si="3"/>
        <v>71</v>
      </c>
    </row>
    <row r="54" spans="1:4" ht="12.75">
      <c r="A54" s="208" t="s">
        <v>54</v>
      </c>
      <c r="B54" s="57">
        <v>21</v>
      </c>
      <c r="C54" s="57">
        <v>12</v>
      </c>
      <c r="D54" s="57">
        <f t="shared" si="3"/>
        <v>33</v>
      </c>
    </row>
    <row r="55" spans="1:4" ht="12.75">
      <c r="A55" s="208" t="s">
        <v>55</v>
      </c>
      <c r="B55" s="57">
        <v>5</v>
      </c>
      <c r="C55" s="57">
        <v>2</v>
      </c>
      <c r="D55" s="57">
        <f t="shared" si="3"/>
        <v>7</v>
      </c>
    </row>
    <row r="56" spans="1:4" ht="12.75">
      <c r="A56" s="208" t="s">
        <v>56</v>
      </c>
      <c r="B56" s="57">
        <v>7</v>
      </c>
      <c r="C56" s="57">
        <v>3</v>
      </c>
      <c r="D56" s="57">
        <f t="shared" si="3"/>
        <v>10</v>
      </c>
    </row>
    <row r="57" spans="1:4" ht="12.75">
      <c r="A57" s="208" t="s">
        <v>57</v>
      </c>
      <c r="B57" s="57">
        <v>5</v>
      </c>
      <c r="C57" s="57" t="s">
        <v>72</v>
      </c>
      <c r="D57" s="57">
        <f t="shared" si="3"/>
        <v>5</v>
      </c>
    </row>
    <row r="58" spans="1:4" ht="12.75">
      <c r="A58" s="208" t="s">
        <v>58</v>
      </c>
      <c r="B58" s="57">
        <v>7</v>
      </c>
      <c r="C58" s="57">
        <v>2</v>
      </c>
      <c r="D58" s="57">
        <f t="shared" si="3"/>
        <v>9</v>
      </c>
    </row>
    <row r="59" spans="1:4" ht="12.75">
      <c r="A59" s="208" t="s">
        <v>59</v>
      </c>
      <c r="B59" s="57">
        <v>16</v>
      </c>
      <c r="C59" s="57">
        <v>15</v>
      </c>
      <c r="D59" s="57">
        <f t="shared" si="3"/>
        <v>31</v>
      </c>
    </row>
    <row r="60" spans="1:4" ht="12.75">
      <c r="A60" s="208" t="s">
        <v>60</v>
      </c>
      <c r="B60" s="57">
        <v>1</v>
      </c>
      <c r="C60" s="57" t="s">
        <v>72</v>
      </c>
      <c r="D60" s="57">
        <f t="shared" si="3"/>
        <v>1</v>
      </c>
    </row>
    <row r="61" spans="1:4" ht="12.75">
      <c r="A61" s="208" t="s">
        <v>61</v>
      </c>
      <c r="B61" s="57">
        <v>17</v>
      </c>
      <c r="C61" s="57">
        <v>2</v>
      </c>
      <c r="D61" s="57">
        <f t="shared" si="3"/>
        <v>19</v>
      </c>
    </row>
    <row r="62" spans="1:4" ht="12.75">
      <c r="A62" s="208" t="s">
        <v>62</v>
      </c>
      <c r="B62" s="57">
        <v>5</v>
      </c>
      <c r="C62" s="57">
        <v>6</v>
      </c>
      <c r="D62" s="57">
        <f t="shared" si="3"/>
        <v>11</v>
      </c>
    </row>
    <row r="63" spans="1:4" ht="12.75">
      <c r="A63" s="208" t="s">
        <v>63</v>
      </c>
      <c r="B63" s="57">
        <v>28</v>
      </c>
      <c r="C63" s="57">
        <v>16</v>
      </c>
      <c r="D63" s="57">
        <f t="shared" si="3"/>
        <v>44</v>
      </c>
    </row>
    <row r="64" spans="1:4" ht="12.75">
      <c r="A64" s="208" t="s">
        <v>64</v>
      </c>
      <c r="B64" s="57">
        <v>2</v>
      </c>
      <c r="C64" s="57">
        <v>1</v>
      </c>
      <c r="D64" s="57">
        <f t="shared" si="3"/>
        <v>3</v>
      </c>
    </row>
    <row r="65" spans="1:4" ht="12.75">
      <c r="A65" s="208" t="s">
        <v>65</v>
      </c>
      <c r="B65" s="57">
        <v>16</v>
      </c>
      <c r="C65" s="57">
        <v>0.5</v>
      </c>
      <c r="D65" s="57">
        <f t="shared" si="3"/>
        <v>16.5</v>
      </c>
    </row>
    <row r="66" spans="1:4" ht="12.75">
      <c r="A66" s="208" t="s">
        <v>66</v>
      </c>
      <c r="B66" s="57">
        <v>1</v>
      </c>
      <c r="C66" s="57" t="s">
        <v>72</v>
      </c>
      <c r="D66" s="57">
        <f t="shared" si="3"/>
        <v>1</v>
      </c>
    </row>
    <row r="67" spans="1:4" ht="12.75">
      <c r="A67" s="62" t="s">
        <v>1</v>
      </c>
      <c r="B67" s="230">
        <v>200</v>
      </c>
      <c r="C67" s="230">
        <v>103.5</v>
      </c>
      <c r="D67" s="230">
        <f t="shared" si="3"/>
        <v>303.5</v>
      </c>
    </row>
    <row r="68" spans="1:4" ht="12.75">
      <c r="A68" s="62" t="s">
        <v>2</v>
      </c>
      <c r="B68" s="23">
        <f>B67/D67</f>
        <v>0.6589785831960461</v>
      </c>
      <c r="C68" s="23">
        <f>C67/D67</f>
        <v>0.34102141680395387</v>
      </c>
      <c r="D68" s="57"/>
    </row>
  </sheetData>
  <mergeCells count="4">
    <mergeCell ref="E25:G25"/>
    <mergeCell ref="B2:D2"/>
    <mergeCell ref="B25:D25"/>
    <mergeCell ref="B48:D48"/>
  </mergeCells>
  <printOptions/>
  <pageMargins left="0.75" right="0.75" top="1" bottom="1" header="0" footer="0"/>
  <pageSetup fitToHeight="0" fitToWidth="0" horizontalDpi="600" verticalDpi="600" orientation="landscape" scale="75" r:id="rId1"/>
  <headerFooter alignWithMargins="0">
    <oddFooter>&amp;L&amp;"Arial Black,Regular"2002 Survey/WS Faculty Positions&amp;C&amp;D&amp;R&amp;P of &amp;N</oddFooter>
  </headerFooter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20">
      <selection activeCell="C140" sqref="C140"/>
    </sheetView>
  </sheetViews>
  <sheetFormatPr defaultColWidth="9.140625" defaultRowHeight="12.75"/>
  <cols>
    <col min="1" max="1" width="17.57421875" style="0" customWidth="1"/>
    <col min="2" max="2" width="14.140625" style="0" customWidth="1"/>
    <col min="3" max="3" width="11.140625" style="0" customWidth="1"/>
    <col min="4" max="4" width="10.28125" style="0" customWidth="1"/>
    <col min="5" max="5" width="11.00390625" style="0" customWidth="1"/>
    <col min="6" max="6" width="12.421875" style="0" customWidth="1"/>
    <col min="7" max="7" width="10.7109375" style="0" customWidth="1"/>
    <col min="8" max="8" width="11.8515625" style="0" customWidth="1"/>
    <col min="10" max="10" width="11.7109375" style="0" customWidth="1"/>
    <col min="13" max="13" width="10.57421875" style="0" customWidth="1"/>
  </cols>
  <sheetData>
    <row r="1" ht="12.75">
      <c r="A1" s="62" t="s">
        <v>211</v>
      </c>
    </row>
    <row r="2" spans="1:4" ht="12.75">
      <c r="A2" t="s">
        <v>0</v>
      </c>
      <c r="B2" s="51" t="s">
        <v>21</v>
      </c>
      <c r="C2" s="51" t="s">
        <v>22</v>
      </c>
      <c r="D2" s="34" t="s">
        <v>1</v>
      </c>
    </row>
    <row r="3" spans="1:4" ht="12.75">
      <c r="A3" s="208" t="s">
        <v>50</v>
      </c>
      <c r="B3" s="15">
        <v>12</v>
      </c>
      <c r="C3" s="15">
        <v>315</v>
      </c>
      <c r="D3" s="15">
        <f>SUM(B3:C3)</f>
        <v>327</v>
      </c>
    </row>
    <row r="4" spans="1:4" ht="12.75">
      <c r="A4" s="208" t="s">
        <v>51</v>
      </c>
      <c r="B4" s="15">
        <v>11</v>
      </c>
      <c r="C4" s="15">
        <v>224</v>
      </c>
      <c r="D4" s="15">
        <f aca="true" t="shared" si="0" ref="D4:D20">SUM(B4:C4)</f>
        <v>235</v>
      </c>
    </row>
    <row r="5" spans="1:4" ht="12.75">
      <c r="A5" s="208" t="s">
        <v>52</v>
      </c>
      <c r="B5" s="15">
        <v>4</v>
      </c>
      <c r="C5" s="15">
        <v>76</v>
      </c>
      <c r="D5" s="15">
        <f t="shared" si="0"/>
        <v>80</v>
      </c>
    </row>
    <row r="6" spans="1:4" ht="12.75">
      <c r="A6" s="208" t="s">
        <v>53</v>
      </c>
      <c r="B6" s="15">
        <v>42</v>
      </c>
      <c r="C6" s="15">
        <v>600.5</v>
      </c>
      <c r="D6" s="15">
        <f t="shared" si="0"/>
        <v>642.5</v>
      </c>
    </row>
    <row r="7" spans="1:4" ht="12.75">
      <c r="A7" s="208" t="s">
        <v>54</v>
      </c>
      <c r="B7" s="15">
        <v>23</v>
      </c>
      <c r="C7" s="15">
        <v>384</v>
      </c>
      <c r="D7" s="15">
        <f t="shared" si="0"/>
        <v>407</v>
      </c>
    </row>
    <row r="8" spans="1:4" ht="12.75">
      <c r="A8" s="208" t="s">
        <v>55</v>
      </c>
      <c r="B8" s="15">
        <v>6</v>
      </c>
      <c r="C8" s="15">
        <v>121</v>
      </c>
      <c r="D8" s="15">
        <f t="shared" si="0"/>
        <v>127</v>
      </c>
    </row>
    <row r="9" spans="1:4" ht="12.75">
      <c r="A9" s="208" t="s">
        <v>56</v>
      </c>
      <c r="B9" s="15">
        <v>10</v>
      </c>
      <c r="C9" s="15">
        <v>360</v>
      </c>
      <c r="D9" s="15">
        <f t="shared" si="0"/>
        <v>370</v>
      </c>
    </row>
    <row r="10" spans="1:4" ht="12.75">
      <c r="A10" s="208" t="s">
        <v>57</v>
      </c>
      <c r="B10" s="15">
        <v>16</v>
      </c>
      <c r="C10" s="15">
        <v>239</v>
      </c>
      <c r="D10" s="15">
        <f t="shared" si="0"/>
        <v>255</v>
      </c>
    </row>
    <row r="11" spans="1:4" ht="12.75">
      <c r="A11" s="208" t="s">
        <v>58</v>
      </c>
      <c r="B11" s="15">
        <v>5</v>
      </c>
      <c r="C11" s="15">
        <v>245</v>
      </c>
      <c r="D11" s="15">
        <f t="shared" si="0"/>
        <v>250</v>
      </c>
    </row>
    <row r="12" spans="1:4" ht="12.75">
      <c r="A12" s="208" t="s">
        <v>59</v>
      </c>
      <c r="B12" s="15">
        <v>27</v>
      </c>
      <c r="C12" s="15">
        <v>474.5</v>
      </c>
      <c r="D12" s="15">
        <f t="shared" si="0"/>
        <v>501.5</v>
      </c>
    </row>
    <row r="13" spans="1:4" ht="12.75">
      <c r="A13" s="208" t="s">
        <v>60</v>
      </c>
      <c r="B13" s="15">
        <v>4</v>
      </c>
      <c r="C13" s="15">
        <v>137</v>
      </c>
      <c r="D13" s="15">
        <f t="shared" si="0"/>
        <v>141</v>
      </c>
    </row>
    <row r="14" spans="1:4" ht="12.75">
      <c r="A14" s="208" t="s">
        <v>61</v>
      </c>
      <c r="B14" s="15">
        <v>7</v>
      </c>
      <c r="C14" s="15">
        <v>298</v>
      </c>
      <c r="D14" s="15">
        <f t="shared" si="0"/>
        <v>305</v>
      </c>
    </row>
    <row r="15" spans="1:4" ht="12.75">
      <c r="A15" s="208" t="s">
        <v>62</v>
      </c>
      <c r="B15" s="15">
        <v>19</v>
      </c>
      <c r="C15" s="15">
        <v>365</v>
      </c>
      <c r="D15" s="15">
        <f t="shared" si="0"/>
        <v>384</v>
      </c>
    </row>
    <row r="16" spans="1:4" ht="12.75">
      <c r="A16" s="208" t="s">
        <v>63</v>
      </c>
      <c r="B16" s="15">
        <v>53</v>
      </c>
      <c r="C16" s="15">
        <v>840</v>
      </c>
      <c r="D16" s="15">
        <f t="shared" si="0"/>
        <v>893</v>
      </c>
    </row>
    <row r="17" spans="1:4" ht="12.75">
      <c r="A17" s="208" t="s">
        <v>64</v>
      </c>
      <c r="B17" s="15">
        <v>16</v>
      </c>
      <c r="C17" s="15">
        <v>285</v>
      </c>
      <c r="D17" s="15">
        <f t="shared" si="0"/>
        <v>301</v>
      </c>
    </row>
    <row r="18" spans="1:4" ht="12.75">
      <c r="A18" s="208" t="s">
        <v>65</v>
      </c>
      <c r="B18" s="15">
        <v>4</v>
      </c>
      <c r="C18" s="15">
        <v>143</v>
      </c>
      <c r="D18" s="15">
        <f t="shared" si="0"/>
        <v>147</v>
      </c>
    </row>
    <row r="19" spans="1:4" ht="12.75">
      <c r="A19" s="208" t="s">
        <v>66</v>
      </c>
      <c r="B19" s="15" t="s">
        <v>72</v>
      </c>
      <c r="C19" s="15">
        <v>18</v>
      </c>
      <c r="D19" s="15">
        <f t="shared" si="0"/>
        <v>18</v>
      </c>
    </row>
    <row r="20" spans="1:4" ht="12.75">
      <c r="A20" s="208" t="s">
        <v>1</v>
      </c>
      <c r="B20" s="15">
        <v>259</v>
      </c>
      <c r="C20" s="15">
        <v>5125</v>
      </c>
      <c r="D20" s="15">
        <f t="shared" si="0"/>
        <v>5384</v>
      </c>
    </row>
    <row r="21" spans="1:3" ht="12.75">
      <c r="A21" s="62" t="s">
        <v>2</v>
      </c>
      <c r="B21" s="23">
        <f>B20/D20</f>
        <v>0.04810549777117385</v>
      </c>
      <c r="C21" s="23">
        <f>C20/D20</f>
        <v>0.9518945022288261</v>
      </c>
    </row>
    <row r="24" ht="12.75">
      <c r="A24" s="62" t="s">
        <v>212</v>
      </c>
    </row>
    <row r="25" spans="1:5" ht="26.25">
      <c r="A25" t="s">
        <v>0</v>
      </c>
      <c r="B25" s="22" t="s">
        <v>207</v>
      </c>
      <c r="C25" s="22" t="s">
        <v>208</v>
      </c>
      <c r="D25" s="22" t="s">
        <v>236</v>
      </c>
      <c r="E25" s="34" t="s">
        <v>1</v>
      </c>
    </row>
    <row r="26" spans="1:5" ht="12.75">
      <c r="A26" s="208" t="s">
        <v>50</v>
      </c>
      <c r="B26" s="15">
        <v>271</v>
      </c>
      <c r="C26" s="15">
        <v>91</v>
      </c>
      <c r="D26" s="15">
        <v>23</v>
      </c>
      <c r="E26" s="15">
        <f>SUM(B26:D26)</f>
        <v>385</v>
      </c>
    </row>
    <row r="27" spans="1:5" ht="12.75">
      <c r="A27" s="208" t="s">
        <v>51</v>
      </c>
      <c r="B27" s="15">
        <v>187</v>
      </c>
      <c r="C27" s="15">
        <v>54</v>
      </c>
      <c r="D27" s="15" t="s">
        <v>72</v>
      </c>
      <c r="E27" s="15">
        <f aca="true" t="shared" si="1" ref="E27:E43">SUM(B27:D27)</f>
        <v>241</v>
      </c>
    </row>
    <row r="28" spans="1:5" ht="12.75">
      <c r="A28" s="208" t="s">
        <v>52</v>
      </c>
      <c r="B28" s="15">
        <v>58</v>
      </c>
      <c r="C28" s="15">
        <v>24</v>
      </c>
      <c r="D28" s="15">
        <v>10</v>
      </c>
      <c r="E28" s="15">
        <f t="shared" si="1"/>
        <v>92</v>
      </c>
    </row>
    <row r="29" spans="1:5" ht="12.75">
      <c r="A29" s="208" t="s">
        <v>53</v>
      </c>
      <c r="B29" s="15">
        <v>473</v>
      </c>
      <c r="C29" s="15">
        <v>210.5</v>
      </c>
      <c r="D29" s="15">
        <v>58</v>
      </c>
      <c r="E29" s="15">
        <f t="shared" si="1"/>
        <v>741.5</v>
      </c>
    </row>
    <row r="30" spans="1:5" ht="12.75">
      <c r="A30" s="208" t="s">
        <v>54</v>
      </c>
      <c r="B30" s="15">
        <v>344</v>
      </c>
      <c r="C30" s="15">
        <v>118</v>
      </c>
      <c r="D30" s="15">
        <v>13</v>
      </c>
      <c r="E30" s="15">
        <f t="shared" si="1"/>
        <v>475</v>
      </c>
    </row>
    <row r="31" spans="1:5" ht="12.75">
      <c r="A31" s="208" t="s">
        <v>55</v>
      </c>
      <c r="B31" s="15">
        <v>109</v>
      </c>
      <c r="C31" s="15">
        <v>29</v>
      </c>
      <c r="D31" s="15" t="s">
        <v>72</v>
      </c>
      <c r="E31" s="15">
        <f t="shared" si="1"/>
        <v>138</v>
      </c>
    </row>
    <row r="32" spans="1:5" ht="12.75">
      <c r="A32" s="208" t="s">
        <v>56</v>
      </c>
      <c r="B32" s="15">
        <v>309</v>
      </c>
      <c r="C32" s="15">
        <v>49</v>
      </c>
      <c r="D32" s="15">
        <v>5</v>
      </c>
      <c r="E32" s="15">
        <f t="shared" si="1"/>
        <v>363</v>
      </c>
    </row>
    <row r="33" spans="1:5" ht="12.75">
      <c r="A33" s="208" t="s">
        <v>57</v>
      </c>
      <c r="B33" s="15">
        <v>238</v>
      </c>
      <c r="C33" s="15">
        <v>148</v>
      </c>
      <c r="D33" s="15">
        <v>45</v>
      </c>
      <c r="E33" s="15">
        <f t="shared" si="1"/>
        <v>431</v>
      </c>
    </row>
    <row r="34" spans="1:5" ht="12.75">
      <c r="A34" s="208" t="s">
        <v>58</v>
      </c>
      <c r="B34" s="15">
        <v>236</v>
      </c>
      <c r="C34" s="15">
        <v>12</v>
      </c>
      <c r="D34" s="15">
        <v>2</v>
      </c>
      <c r="E34" s="15">
        <f t="shared" si="1"/>
        <v>250</v>
      </c>
    </row>
    <row r="35" spans="1:5" ht="12.75">
      <c r="A35" s="208" t="s">
        <v>59</v>
      </c>
      <c r="B35" s="15">
        <v>367.5</v>
      </c>
      <c r="C35" s="15">
        <v>159</v>
      </c>
      <c r="D35" s="15">
        <v>8</v>
      </c>
      <c r="E35" s="15">
        <f t="shared" si="1"/>
        <v>534.5</v>
      </c>
    </row>
    <row r="36" spans="1:5" ht="12.75">
      <c r="A36" s="208" t="s">
        <v>60</v>
      </c>
      <c r="B36" s="15">
        <v>94</v>
      </c>
      <c r="C36" s="15">
        <v>30</v>
      </c>
      <c r="D36" s="15">
        <v>4</v>
      </c>
      <c r="E36" s="15">
        <f t="shared" si="1"/>
        <v>128</v>
      </c>
    </row>
    <row r="37" spans="1:5" ht="12.75">
      <c r="A37" s="208" t="s">
        <v>61</v>
      </c>
      <c r="B37" s="15">
        <v>211</v>
      </c>
      <c r="C37" s="15">
        <v>99</v>
      </c>
      <c r="D37" s="15">
        <v>1</v>
      </c>
      <c r="E37" s="15">
        <f t="shared" si="1"/>
        <v>311</v>
      </c>
    </row>
    <row r="38" spans="1:5" ht="12.75">
      <c r="A38" s="208" t="s">
        <v>62</v>
      </c>
      <c r="B38" s="15">
        <v>312</v>
      </c>
      <c r="C38" s="15">
        <v>115</v>
      </c>
      <c r="D38" s="15">
        <v>10</v>
      </c>
      <c r="E38" s="15">
        <f t="shared" si="1"/>
        <v>437</v>
      </c>
    </row>
    <row r="39" spans="1:5" ht="12.75">
      <c r="A39" s="208" t="s">
        <v>63</v>
      </c>
      <c r="B39" s="15">
        <v>723</v>
      </c>
      <c r="C39" s="15">
        <v>220</v>
      </c>
      <c r="D39" s="15">
        <v>11</v>
      </c>
      <c r="E39" s="15">
        <f t="shared" si="1"/>
        <v>954</v>
      </c>
    </row>
    <row r="40" spans="1:5" ht="12.75">
      <c r="A40" s="208" t="s">
        <v>64</v>
      </c>
      <c r="B40" s="15">
        <v>188</v>
      </c>
      <c r="C40" s="15">
        <v>143</v>
      </c>
      <c r="D40" s="15">
        <v>9</v>
      </c>
      <c r="E40" s="15">
        <f t="shared" si="1"/>
        <v>340</v>
      </c>
    </row>
    <row r="41" spans="1:5" ht="12.75">
      <c r="A41" s="208" t="s">
        <v>65</v>
      </c>
      <c r="B41" s="15">
        <v>130</v>
      </c>
      <c r="C41" s="15">
        <v>30</v>
      </c>
      <c r="D41" s="15" t="s">
        <v>72</v>
      </c>
      <c r="E41" s="15">
        <f t="shared" si="1"/>
        <v>160</v>
      </c>
    </row>
    <row r="42" spans="1:5" ht="12.75">
      <c r="A42" s="208" t="s">
        <v>66</v>
      </c>
      <c r="B42" s="15">
        <v>19</v>
      </c>
      <c r="C42" s="15" t="s">
        <v>72</v>
      </c>
      <c r="D42" s="15">
        <v>7</v>
      </c>
      <c r="E42" s="15">
        <f t="shared" si="1"/>
        <v>26</v>
      </c>
    </row>
    <row r="43" spans="1:5" ht="12.75">
      <c r="A43" s="208" t="s">
        <v>1</v>
      </c>
      <c r="B43" s="15">
        <v>4269.5</v>
      </c>
      <c r="C43" s="15">
        <v>1531.5</v>
      </c>
      <c r="D43" s="15">
        <v>206</v>
      </c>
      <c r="E43" s="15">
        <f t="shared" si="1"/>
        <v>6007</v>
      </c>
    </row>
    <row r="44" spans="1:4" ht="12.75">
      <c r="A44" s="62" t="s">
        <v>2</v>
      </c>
      <c r="B44" s="23">
        <f>B43/E43</f>
        <v>0.710754120193108</v>
      </c>
      <c r="C44" s="23">
        <f>C43/E43</f>
        <v>0.2549525553520892</v>
      </c>
      <c r="D44" s="23">
        <f>D43/E43</f>
        <v>0.03429332445480273</v>
      </c>
    </row>
    <row r="47" ht="12.75">
      <c r="A47" s="62" t="s">
        <v>213</v>
      </c>
    </row>
    <row r="48" spans="2:7" ht="12.75">
      <c r="B48" s="6"/>
      <c r="C48" s="6"/>
      <c r="D48" s="6"/>
      <c r="E48" s="6"/>
      <c r="F48" s="6"/>
      <c r="G48" s="6"/>
    </row>
    <row r="49" spans="1:8" ht="12.75">
      <c r="A49" s="66" t="s">
        <v>214</v>
      </c>
      <c r="B49" s="224" t="s">
        <v>237</v>
      </c>
      <c r="C49" s="224"/>
      <c r="D49" s="224" t="s">
        <v>23</v>
      </c>
      <c r="E49" s="224"/>
      <c r="F49" s="224" t="s">
        <v>238</v>
      </c>
      <c r="G49" s="224"/>
      <c r="H49" s="5"/>
    </row>
    <row r="50" spans="1:8" ht="26.25">
      <c r="A50" t="s">
        <v>0</v>
      </c>
      <c r="B50" s="76" t="s">
        <v>239</v>
      </c>
      <c r="C50" s="76" t="s">
        <v>240</v>
      </c>
      <c r="D50" s="76" t="s">
        <v>239</v>
      </c>
      <c r="E50" s="76" t="s">
        <v>240</v>
      </c>
      <c r="F50" s="76" t="s">
        <v>239</v>
      </c>
      <c r="G50" s="76" t="s">
        <v>240</v>
      </c>
      <c r="H50" s="34" t="s">
        <v>1</v>
      </c>
    </row>
    <row r="51" spans="1:8" ht="12.75">
      <c r="A51" s="80" t="s">
        <v>50</v>
      </c>
      <c r="B51" s="15">
        <v>79</v>
      </c>
      <c r="C51" s="15">
        <v>37</v>
      </c>
      <c r="D51" s="15">
        <v>146</v>
      </c>
      <c r="E51" s="15">
        <v>7</v>
      </c>
      <c r="F51" s="15">
        <v>4</v>
      </c>
      <c r="G51" s="15" t="s">
        <v>72</v>
      </c>
      <c r="H51" s="15">
        <f>SUM(B51:G51)</f>
        <v>273</v>
      </c>
    </row>
    <row r="52" spans="1:8" ht="12.75">
      <c r="A52" s="80" t="s">
        <v>51</v>
      </c>
      <c r="B52" s="15">
        <v>22</v>
      </c>
      <c r="C52" s="15">
        <v>17</v>
      </c>
      <c r="D52" s="15">
        <v>128</v>
      </c>
      <c r="E52" s="15">
        <v>15</v>
      </c>
      <c r="F52" s="15">
        <v>7</v>
      </c>
      <c r="G52" s="15">
        <v>10</v>
      </c>
      <c r="H52" s="15">
        <f aca="true" t="shared" si="2" ref="H52:H68">SUM(B52:G52)</f>
        <v>199</v>
      </c>
    </row>
    <row r="53" spans="1:8" ht="12.75">
      <c r="A53" s="80" t="s">
        <v>52</v>
      </c>
      <c r="B53" s="15">
        <v>14</v>
      </c>
      <c r="C53" s="15">
        <v>12</v>
      </c>
      <c r="D53" s="15">
        <v>37</v>
      </c>
      <c r="E53" s="15" t="s">
        <v>72</v>
      </c>
      <c r="F53" s="15">
        <v>1</v>
      </c>
      <c r="G53" s="15" t="s">
        <v>72</v>
      </c>
      <c r="H53" s="15">
        <f t="shared" si="2"/>
        <v>64</v>
      </c>
    </row>
    <row r="54" spans="1:8" ht="12.75">
      <c r="A54" s="80" t="s">
        <v>53</v>
      </c>
      <c r="B54" s="15">
        <v>104</v>
      </c>
      <c r="C54" s="15">
        <v>97</v>
      </c>
      <c r="D54" s="15">
        <v>302</v>
      </c>
      <c r="E54" s="15">
        <v>15</v>
      </c>
      <c r="F54" s="15">
        <v>75</v>
      </c>
      <c r="G54" s="15">
        <v>1</v>
      </c>
      <c r="H54" s="15">
        <f t="shared" si="2"/>
        <v>594</v>
      </c>
    </row>
    <row r="55" spans="1:8" ht="12.75">
      <c r="A55" s="80" t="s">
        <v>54</v>
      </c>
      <c r="B55" s="15">
        <v>124</v>
      </c>
      <c r="C55" s="15">
        <v>67</v>
      </c>
      <c r="D55" s="15">
        <v>272</v>
      </c>
      <c r="E55" s="15">
        <v>7</v>
      </c>
      <c r="F55" s="15">
        <v>45</v>
      </c>
      <c r="G55" s="15">
        <v>2</v>
      </c>
      <c r="H55" s="15">
        <f t="shared" si="2"/>
        <v>517</v>
      </c>
    </row>
    <row r="56" spans="1:8" ht="12.75">
      <c r="A56" s="80" t="s">
        <v>55</v>
      </c>
      <c r="B56" s="15">
        <v>7</v>
      </c>
      <c r="C56" s="15">
        <v>8</v>
      </c>
      <c r="D56" s="15">
        <v>83</v>
      </c>
      <c r="E56" s="15">
        <v>2</v>
      </c>
      <c r="F56" s="15">
        <v>19</v>
      </c>
      <c r="G56" s="15" t="s">
        <v>72</v>
      </c>
      <c r="H56" s="15">
        <f t="shared" si="2"/>
        <v>119</v>
      </c>
    </row>
    <row r="57" spans="1:8" ht="12.75">
      <c r="A57" s="80" t="s">
        <v>56</v>
      </c>
      <c r="B57" s="15">
        <v>27</v>
      </c>
      <c r="C57" s="15">
        <v>34</v>
      </c>
      <c r="D57" s="15">
        <v>230</v>
      </c>
      <c r="E57" s="15">
        <v>2</v>
      </c>
      <c r="F57" s="15">
        <v>7</v>
      </c>
      <c r="G57" s="15" t="s">
        <v>72</v>
      </c>
      <c r="H57" s="15">
        <f t="shared" si="2"/>
        <v>300</v>
      </c>
    </row>
    <row r="58" spans="1:8" ht="12.75">
      <c r="A58" s="80" t="s">
        <v>57</v>
      </c>
      <c r="B58" s="15">
        <v>59</v>
      </c>
      <c r="C58" s="15">
        <v>47</v>
      </c>
      <c r="D58" s="15">
        <v>124</v>
      </c>
      <c r="E58" s="15">
        <v>7</v>
      </c>
      <c r="F58" s="15">
        <v>10</v>
      </c>
      <c r="G58" s="15" t="s">
        <v>72</v>
      </c>
      <c r="H58" s="15">
        <f t="shared" si="2"/>
        <v>247</v>
      </c>
    </row>
    <row r="59" spans="1:8" ht="12.75">
      <c r="A59" s="80" t="s">
        <v>58</v>
      </c>
      <c r="B59" s="15">
        <v>26</v>
      </c>
      <c r="C59" s="15">
        <v>26</v>
      </c>
      <c r="D59" s="15">
        <v>180</v>
      </c>
      <c r="E59" s="15">
        <v>1</v>
      </c>
      <c r="F59" s="15">
        <v>4</v>
      </c>
      <c r="G59" s="15" t="s">
        <v>72</v>
      </c>
      <c r="H59" s="15">
        <f t="shared" si="2"/>
        <v>237</v>
      </c>
    </row>
    <row r="60" spans="1:8" ht="12.75">
      <c r="A60" s="80" t="s">
        <v>59</v>
      </c>
      <c r="B60" s="15">
        <v>104</v>
      </c>
      <c r="C60" s="15">
        <v>76</v>
      </c>
      <c r="D60" s="15">
        <v>165</v>
      </c>
      <c r="E60" s="15">
        <v>17</v>
      </c>
      <c r="F60" s="15">
        <v>27</v>
      </c>
      <c r="G60" s="15">
        <v>1</v>
      </c>
      <c r="H60" s="15">
        <f t="shared" si="2"/>
        <v>390</v>
      </c>
    </row>
    <row r="61" spans="1:8" ht="12.75">
      <c r="A61" s="80" t="s">
        <v>60</v>
      </c>
      <c r="B61" s="15">
        <v>5</v>
      </c>
      <c r="C61" s="15">
        <v>2</v>
      </c>
      <c r="D61" s="15">
        <v>98</v>
      </c>
      <c r="E61" s="15">
        <v>1</v>
      </c>
      <c r="F61" s="15">
        <v>15</v>
      </c>
      <c r="G61" s="15" t="s">
        <v>72</v>
      </c>
      <c r="H61" s="15">
        <f t="shared" si="2"/>
        <v>121</v>
      </c>
    </row>
    <row r="62" spans="1:8" ht="12.75">
      <c r="A62" s="80" t="s">
        <v>61</v>
      </c>
      <c r="B62" s="15">
        <v>31</v>
      </c>
      <c r="C62" s="15">
        <v>33</v>
      </c>
      <c r="D62" s="15">
        <v>132</v>
      </c>
      <c r="E62" s="15">
        <v>13</v>
      </c>
      <c r="F62" s="15">
        <v>22</v>
      </c>
      <c r="G62" s="15" t="s">
        <v>72</v>
      </c>
      <c r="H62" s="15">
        <f t="shared" si="2"/>
        <v>231</v>
      </c>
    </row>
    <row r="63" spans="1:8" ht="12.75">
      <c r="A63" s="80" t="s">
        <v>62</v>
      </c>
      <c r="B63" s="15">
        <v>55</v>
      </c>
      <c r="C63" s="15">
        <v>61</v>
      </c>
      <c r="D63" s="15">
        <v>198</v>
      </c>
      <c r="E63" s="15">
        <v>1</v>
      </c>
      <c r="F63" s="15">
        <v>18</v>
      </c>
      <c r="G63" s="15" t="s">
        <v>72</v>
      </c>
      <c r="H63" s="15">
        <f t="shared" si="2"/>
        <v>333</v>
      </c>
    </row>
    <row r="64" spans="1:8" ht="12.75">
      <c r="A64" s="80" t="s">
        <v>63</v>
      </c>
      <c r="B64" s="15">
        <v>168</v>
      </c>
      <c r="C64" s="15">
        <v>115</v>
      </c>
      <c r="D64" s="15">
        <v>440</v>
      </c>
      <c r="E64" s="15">
        <v>21</v>
      </c>
      <c r="F64" s="15">
        <v>3</v>
      </c>
      <c r="G64" s="15">
        <v>1</v>
      </c>
      <c r="H64" s="15">
        <f t="shared" si="2"/>
        <v>748</v>
      </c>
    </row>
    <row r="65" spans="1:8" ht="12.75">
      <c r="A65" s="80" t="s">
        <v>64</v>
      </c>
      <c r="B65" s="15">
        <v>61</v>
      </c>
      <c r="C65" s="15">
        <v>42</v>
      </c>
      <c r="D65" s="15">
        <v>74</v>
      </c>
      <c r="E65" s="15">
        <v>8</v>
      </c>
      <c r="F65" s="15">
        <v>11</v>
      </c>
      <c r="G65" s="15" t="s">
        <v>72</v>
      </c>
      <c r="H65" s="15">
        <f t="shared" si="2"/>
        <v>196</v>
      </c>
    </row>
    <row r="66" spans="1:8" ht="12.75">
      <c r="A66" s="80" t="s">
        <v>65</v>
      </c>
      <c r="B66" s="15">
        <v>17</v>
      </c>
      <c r="C66" s="15">
        <v>18</v>
      </c>
      <c r="D66" s="15">
        <v>94</v>
      </c>
      <c r="E66" s="15">
        <v>1</v>
      </c>
      <c r="F66" s="15">
        <v>4</v>
      </c>
      <c r="G66" s="15" t="s">
        <v>72</v>
      </c>
      <c r="H66" s="15">
        <f t="shared" si="2"/>
        <v>134</v>
      </c>
    </row>
    <row r="67" spans="1:8" ht="12.75">
      <c r="A67" s="80" t="s">
        <v>66</v>
      </c>
      <c r="B67" s="15">
        <v>7</v>
      </c>
      <c r="C67" s="15">
        <v>7</v>
      </c>
      <c r="D67" s="15">
        <v>4</v>
      </c>
      <c r="E67" s="15" t="s">
        <v>72</v>
      </c>
      <c r="F67" s="15">
        <v>18</v>
      </c>
      <c r="G67" s="15" t="s">
        <v>72</v>
      </c>
      <c r="H67" s="15">
        <f t="shared" si="2"/>
        <v>36</v>
      </c>
    </row>
    <row r="68" spans="1:8" ht="12.75">
      <c r="A68" s="80" t="s">
        <v>1</v>
      </c>
      <c r="B68" s="15">
        <v>910</v>
      </c>
      <c r="C68" s="15">
        <v>699</v>
      </c>
      <c r="D68" s="15">
        <v>2707</v>
      </c>
      <c r="E68" s="15">
        <v>118</v>
      </c>
      <c r="F68" s="15">
        <v>290</v>
      </c>
      <c r="G68" s="15">
        <v>15</v>
      </c>
      <c r="H68" s="15">
        <f t="shared" si="2"/>
        <v>4739</v>
      </c>
    </row>
    <row r="69" spans="1:7" ht="12.75">
      <c r="A69" s="60" t="s">
        <v>2</v>
      </c>
      <c r="B69" s="23">
        <f>B68/H68</f>
        <v>0.19202363367799113</v>
      </c>
      <c r="C69" s="23">
        <f>C68/H68</f>
        <v>0.14749947246254483</v>
      </c>
      <c r="D69" s="23">
        <f>D68/H68</f>
        <v>0.5712175564465077</v>
      </c>
      <c r="E69" s="23">
        <f>E68/H68</f>
        <v>0.02489976788351973</v>
      </c>
      <c r="F69" s="23">
        <f>F68/H68</f>
        <v>0.06119434479848069</v>
      </c>
      <c r="G69" s="23">
        <f>G68/H68</f>
        <v>0.0031652247309558977</v>
      </c>
    </row>
    <row r="71" spans="2:7" ht="12.75">
      <c r="B71" s="6"/>
      <c r="C71" s="6"/>
      <c r="D71" s="6"/>
      <c r="E71" s="6"/>
      <c r="F71" s="6"/>
      <c r="G71" s="6"/>
    </row>
    <row r="72" spans="1:8" ht="12.75">
      <c r="A72" s="77" t="s">
        <v>215</v>
      </c>
      <c r="B72" s="224" t="s">
        <v>237</v>
      </c>
      <c r="C72" s="224"/>
      <c r="D72" s="224" t="s">
        <v>23</v>
      </c>
      <c r="E72" s="224"/>
      <c r="F72" s="224" t="s">
        <v>238</v>
      </c>
      <c r="G72" s="224"/>
      <c r="H72" s="5"/>
    </row>
    <row r="73" spans="1:8" ht="26.25">
      <c r="A73" t="s">
        <v>0</v>
      </c>
      <c r="B73" s="76" t="s">
        <v>239</v>
      </c>
      <c r="C73" s="76" t="s">
        <v>240</v>
      </c>
      <c r="D73" s="76" t="s">
        <v>239</v>
      </c>
      <c r="E73" s="76" t="s">
        <v>240</v>
      </c>
      <c r="F73" s="76" t="s">
        <v>239</v>
      </c>
      <c r="G73" s="76" t="s">
        <v>240</v>
      </c>
      <c r="H73" s="34" t="s">
        <v>1</v>
      </c>
    </row>
    <row r="74" spans="1:8" ht="12.75">
      <c r="A74" s="80" t="s">
        <v>50</v>
      </c>
      <c r="B74" s="15">
        <v>2</v>
      </c>
      <c r="C74" s="15">
        <v>9</v>
      </c>
      <c r="D74" s="15">
        <v>31</v>
      </c>
      <c r="E74" s="15">
        <v>2</v>
      </c>
      <c r="F74" s="15">
        <v>60</v>
      </c>
      <c r="G74" s="15" t="s">
        <v>72</v>
      </c>
      <c r="H74" s="15">
        <f>SUM(B74:G74)</f>
        <v>104</v>
      </c>
    </row>
    <row r="75" spans="1:8" ht="12.75">
      <c r="A75" s="80" t="s">
        <v>51</v>
      </c>
      <c r="B75" s="15">
        <v>1</v>
      </c>
      <c r="C75" s="15">
        <v>7</v>
      </c>
      <c r="D75" s="15">
        <v>16</v>
      </c>
      <c r="E75" s="15">
        <v>2</v>
      </c>
      <c r="F75" s="15">
        <v>27</v>
      </c>
      <c r="G75" s="15" t="s">
        <v>72</v>
      </c>
      <c r="H75" s="15">
        <f aca="true" t="shared" si="3" ref="H75:H91">SUM(B75:G75)</f>
        <v>53</v>
      </c>
    </row>
    <row r="76" spans="1:8" ht="12.75">
      <c r="A76" s="80" t="s">
        <v>52</v>
      </c>
      <c r="B76" s="15" t="s">
        <v>72</v>
      </c>
      <c r="C76" s="15" t="s">
        <v>72</v>
      </c>
      <c r="D76" s="15">
        <v>20</v>
      </c>
      <c r="E76" s="15" t="s">
        <v>72</v>
      </c>
      <c r="F76" s="15">
        <v>4</v>
      </c>
      <c r="G76" s="15" t="s">
        <v>72</v>
      </c>
      <c r="H76" s="15">
        <f t="shared" si="3"/>
        <v>24</v>
      </c>
    </row>
    <row r="77" spans="1:8" ht="12.75">
      <c r="A77" s="80" t="s">
        <v>53</v>
      </c>
      <c r="B77" s="15">
        <v>18</v>
      </c>
      <c r="C77" s="15">
        <v>16</v>
      </c>
      <c r="D77" s="15">
        <v>126</v>
      </c>
      <c r="E77" s="15">
        <v>13</v>
      </c>
      <c r="F77" s="15">
        <v>98</v>
      </c>
      <c r="G77" s="15" t="s">
        <v>72</v>
      </c>
      <c r="H77" s="15">
        <f t="shared" si="3"/>
        <v>271</v>
      </c>
    </row>
    <row r="78" spans="1:8" ht="12.75">
      <c r="A78" s="80" t="s">
        <v>54</v>
      </c>
      <c r="B78" s="15">
        <v>7</v>
      </c>
      <c r="C78" s="15">
        <v>6</v>
      </c>
      <c r="D78" s="15">
        <v>109</v>
      </c>
      <c r="E78" s="15">
        <v>9</v>
      </c>
      <c r="F78" s="15">
        <v>50</v>
      </c>
      <c r="G78" s="15">
        <v>4</v>
      </c>
      <c r="H78" s="15">
        <f t="shared" si="3"/>
        <v>185</v>
      </c>
    </row>
    <row r="79" spans="1:8" ht="12.75">
      <c r="A79" s="80" t="s">
        <v>55</v>
      </c>
      <c r="B79" s="15">
        <v>1</v>
      </c>
      <c r="C79" s="15">
        <v>2</v>
      </c>
      <c r="D79" s="15">
        <v>10</v>
      </c>
      <c r="E79" s="15">
        <v>2</v>
      </c>
      <c r="F79" s="15">
        <v>12</v>
      </c>
      <c r="G79" s="15">
        <v>1</v>
      </c>
      <c r="H79" s="15">
        <f t="shared" si="3"/>
        <v>28</v>
      </c>
    </row>
    <row r="80" spans="1:8" ht="12.75">
      <c r="A80" s="80" t="s">
        <v>56</v>
      </c>
      <c r="B80" s="15">
        <v>2</v>
      </c>
      <c r="C80" s="15">
        <v>5</v>
      </c>
      <c r="D80" s="15">
        <v>39</v>
      </c>
      <c r="E80" s="15" t="s">
        <v>72</v>
      </c>
      <c r="F80" s="15">
        <v>6</v>
      </c>
      <c r="G80" s="15" t="s">
        <v>72</v>
      </c>
      <c r="H80" s="15">
        <f t="shared" si="3"/>
        <v>52</v>
      </c>
    </row>
    <row r="81" spans="1:8" ht="12.75">
      <c r="A81" s="80" t="s">
        <v>57</v>
      </c>
      <c r="B81" s="15">
        <v>8</v>
      </c>
      <c r="C81" s="15">
        <v>6</v>
      </c>
      <c r="D81" s="15">
        <v>113</v>
      </c>
      <c r="E81" s="15">
        <v>16</v>
      </c>
      <c r="F81" s="15">
        <v>45</v>
      </c>
      <c r="G81" s="15" t="s">
        <v>72</v>
      </c>
      <c r="H81" s="15">
        <f t="shared" si="3"/>
        <v>188</v>
      </c>
    </row>
    <row r="82" spans="1:8" ht="12.75">
      <c r="A82" s="80" t="s">
        <v>58</v>
      </c>
      <c r="B82" s="15">
        <v>2</v>
      </c>
      <c r="C82" s="15">
        <v>4</v>
      </c>
      <c r="D82" s="15">
        <v>13</v>
      </c>
      <c r="E82" s="15" t="s">
        <v>72</v>
      </c>
      <c r="F82" s="15">
        <v>1</v>
      </c>
      <c r="G82" s="15" t="s">
        <v>72</v>
      </c>
      <c r="H82" s="15">
        <f t="shared" si="3"/>
        <v>20</v>
      </c>
    </row>
    <row r="83" spans="1:8" ht="12.75">
      <c r="A83" s="80" t="s">
        <v>59</v>
      </c>
      <c r="B83" s="15">
        <v>6</v>
      </c>
      <c r="C83" s="15">
        <v>8</v>
      </c>
      <c r="D83" s="15">
        <v>83</v>
      </c>
      <c r="E83" s="15">
        <v>8</v>
      </c>
      <c r="F83" s="15">
        <v>60</v>
      </c>
      <c r="G83" s="15" t="s">
        <v>72</v>
      </c>
      <c r="H83" s="15">
        <f t="shared" si="3"/>
        <v>165</v>
      </c>
    </row>
    <row r="84" spans="1:8" ht="12.75">
      <c r="A84" s="80" t="s">
        <v>60</v>
      </c>
      <c r="B84" s="15" t="s">
        <v>72</v>
      </c>
      <c r="C84" s="15" t="s">
        <v>72</v>
      </c>
      <c r="D84" s="15">
        <v>10</v>
      </c>
      <c r="E84" s="15">
        <v>2</v>
      </c>
      <c r="F84" s="15">
        <v>22</v>
      </c>
      <c r="G84" s="15" t="s">
        <v>72</v>
      </c>
      <c r="H84" s="15">
        <f t="shared" si="3"/>
        <v>34</v>
      </c>
    </row>
    <row r="85" spans="1:8" ht="12.75">
      <c r="A85" s="80" t="s">
        <v>61</v>
      </c>
      <c r="B85" s="15">
        <v>4</v>
      </c>
      <c r="C85" s="15">
        <v>1</v>
      </c>
      <c r="D85" s="15">
        <v>63</v>
      </c>
      <c r="E85" s="15">
        <v>8</v>
      </c>
      <c r="F85" s="15">
        <v>18</v>
      </c>
      <c r="G85" s="15">
        <v>2</v>
      </c>
      <c r="H85" s="15">
        <f t="shared" si="3"/>
        <v>96</v>
      </c>
    </row>
    <row r="86" spans="1:8" ht="12.75">
      <c r="A86" s="80" t="s">
        <v>62</v>
      </c>
      <c r="B86" s="15">
        <v>5</v>
      </c>
      <c r="C86" s="15">
        <v>8</v>
      </c>
      <c r="D86" s="15">
        <v>92</v>
      </c>
      <c r="E86" s="15">
        <v>5</v>
      </c>
      <c r="F86" s="15">
        <v>39</v>
      </c>
      <c r="G86" s="15" t="s">
        <v>72</v>
      </c>
      <c r="H86" s="15">
        <f t="shared" si="3"/>
        <v>149</v>
      </c>
    </row>
    <row r="87" spans="1:8" ht="12.75">
      <c r="A87" s="80" t="s">
        <v>63</v>
      </c>
      <c r="B87" s="15">
        <v>14</v>
      </c>
      <c r="C87" s="15">
        <v>16</v>
      </c>
      <c r="D87" s="15">
        <v>190</v>
      </c>
      <c r="E87" s="15">
        <v>4</v>
      </c>
      <c r="F87" s="15">
        <v>5</v>
      </c>
      <c r="G87" s="15" t="s">
        <v>72</v>
      </c>
      <c r="H87" s="15">
        <f t="shared" si="3"/>
        <v>229</v>
      </c>
    </row>
    <row r="88" spans="1:8" ht="12.75">
      <c r="A88" s="80" t="s">
        <v>64</v>
      </c>
      <c r="B88" s="15">
        <v>10</v>
      </c>
      <c r="C88" s="15">
        <v>12</v>
      </c>
      <c r="D88" s="15">
        <v>108</v>
      </c>
      <c r="E88" s="15">
        <v>1</v>
      </c>
      <c r="F88" s="15">
        <v>26</v>
      </c>
      <c r="G88" s="15" t="s">
        <v>72</v>
      </c>
      <c r="H88" s="15">
        <f t="shared" si="3"/>
        <v>157</v>
      </c>
    </row>
    <row r="89" spans="1:8" ht="12.75">
      <c r="A89" s="80" t="s">
        <v>65</v>
      </c>
      <c r="B89" s="15">
        <v>1</v>
      </c>
      <c r="C89" s="15" t="s">
        <v>72</v>
      </c>
      <c r="D89" s="15">
        <v>17</v>
      </c>
      <c r="E89" s="15">
        <v>3</v>
      </c>
      <c r="F89" s="15">
        <v>9</v>
      </c>
      <c r="G89" s="15" t="s">
        <v>72</v>
      </c>
      <c r="H89" s="15">
        <f t="shared" si="3"/>
        <v>30</v>
      </c>
    </row>
    <row r="90" spans="1:8" ht="12.75">
      <c r="A90" s="80" t="s">
        <v>66</v>
      </c>
      <c r="B90" s="15" t="s">
        <v>72</v>
      </c>
      <c r="C90" s="15">
        <v>1</v>
      </c>
      <c r="D90" s="15">
        <v>6</v>
      </c>
      <c r="E90" s="15" t="s">
        <v>72</v>
      </c>
      <c r="F90" s="15" t="s">
        <v>72</v>
      </c>
      <c r="G90" s="15" t="s">
        <v>72</v>
      </c>
      <c r="H90" s="15">
        <f t="shared" si="3"/>
        <v>7</v>
      </c>
    </row>
    <row r="91" spans="1:8" ht="12.75">
      <c r="A91" s="80" t="s">
        <v>1</v>
      </c>
      <c r="B91" s="15">
        <v>81</v>
      </c>
      <c r="C91" s="15">
        <v>101</v>
      </c>
      <c r="D91" s="15">
        <v>1046</v>
      </c>
      <c r="E91" s="15">
        <v>75</v>
      </c>
      <c r="F91" s="15">
        <v>482</v>
      </c>
      <c r="G91" s="15">
        <v>7</v>
      </c>
      <c r="H91" s="15">
        <f t="shared" si="3"/>
        <v>1792</v>
      </c>
    </row>
    <row r="92" spans="1:7" ht="12.75">
      <c r="A92" s="60" t="s">
        <v>2</v>
      </c>
      <c r="B92" s="23">
        <f>B91/H91</f>
        <v>0.045200892857142856</v>
      </c>
      <c r="C92" s="23">
        <f>C91/H91</f>
        <v>0.056361607142857144</v>
      </c>
      <c r="D92" s="23">
        <f>D91/H91</f>
        <v>0.5837053571428571</v>
      </c>
      <c r="E92" s="23">
        <f>E91/H91</f>
        <v>0.04185267857142857</v>
      </c>
      <c r="F92" s="23">
        <f>F91/H91</f>
        <v>0.2689732142857143</v>
      </c>
      <c r="G92" s="23">
        <f>G91/H91</f>
        <v>0.00390625</v>
      </c>
    </row>
    <row r="94" ht="12.75">
      <c r="A94" s="62" t="s">
        <v>216</v>
      </c>
    </row>
    <row r="95" spans="1:8" ht="39">
      <c r="A95" s="22" t="s">
        <v>0</v>
      </c>
      <c r="B95" s="234" t="s">
        <v>18</v>
      </c>
      <c r="C95" s="234" t="s">
        <v>19</v>
      </c>
      <c r="D95" s="234" t="s">
        <v>20</v>
      </c>
      <c r="E95" s="234" t="s">
        <v>241</v>
      </c>
      <c r="F95" s="234" t="s">
        <v>231</v>
      </c>
      <c r="G95" s="236" t="s">
        <v>14</v>
      </c>
      <c r="H95" s="235" t="s">
        <v>1</v>
      </c>
    </row>
    <row r="96" spans="1:8" ht="12.75">
      <c r="A96" s="208" t="s">
        <v>50</v>
      </c>
      <c r="B96" s="15">
        <v>50</v>
      </c>
      <c r="C96" s="15" t="s">
        <v>72</v>
      </c>
      <c r="D96" s="15">
        <v>4</v>
      </c>
      <c r="E96" s="15">
        <v>290</v>
      </c>
      <c r="F96" s="15" t="s">
        <v>72</v>
      </c>
      <c r="G96" s="15" t="s">
        <v>72</v>
      </c>
      <c r="H96" s="15">
        <f>SUM(B96:G96)</f>
        <v>344</v>
      </c>
    </row>
    <row r="97" spans="1:8" ht="12.75">
      <c r="A97" s="208" t="s">
        <v>51</v>
      </c>
      <c r="B97" s="15">
        <v>17</v>
      </c>
      <c r="C97" s="15">
        <v>3</v>
      </c>
      <c r="D97" s="15">
        <v>4</v>
      </c>
      <c r="E97" s="15">
        <v>194</v>
      </c>
      <c r="F97" s="15">
        <v>1</v>
      </c>
      <c r="G97" s="15" t="s">
        <v>72</v>
      </c>
      <c r="H97" s="15">
        <f aca="true" t="shared" si="4" ref="H97:H113">SUM(B97:G97)</f>
        <v>219</v>
      </c>
    </row>
    <row r="98" spans="1:8" ht="12.75">
      <c r="A98" s="208" t="s">
        <v>52</v>
      </c>
      <c r="B98" s="15">
        <v>3</v>
      </c>
      <c r="C98" s="15">
        <v>1</v>
      </c>
      <c r="D98" s="15">
        <v>2</v>
      </c>
      <c r="E98" s="15">
        <v>73</v>
      </c>
      <c r="F98" s="15">
        <v>2</v>
      </c>
      <c r="G98" s="15" t="s">
        <v>72</v>
      </c>
      <c r="H98" s="15">
        <f t="shared" si="4"/>
        <v>81</v>
      </c>
    </row>
    <row r="99" spans="1:8" ht="12.75">
      <c r="A99" s="208" t="s">
        <v>53</v>
      </c>
      <c r="B99" s="15">
        <v>69</v>
      </c>
      <c r="C99" s="15">
        <v>3</v>
      </c>
      <c r="D99" s="15">
        <v>13</v>
      </c>
      <c r="E99" s="15">
        <v>395.5</v>
      </c>
      <c r="F99" s="15">
        <v>23</v>
      </c>
      <c r="G99" s="15">
        <v>3</v>
      </c>
      <c r="H99" s="15">
        <f t="shared" si="4"/>
        <v>506.5</v>
      </c>
    </row>
    <row r="100" spans="1:8" ht="12.75">
      <c r="A100" s="208" t="s">
        <v>54</v>
      </c>
      <c r="B100" s="15">
        <v>53</v>
      </c>
      <c r="C100" s="15">
        <v>1</v>
      </c>
      <c r="D100" s="15">
        <v>24</v>
      </c>
      <c r="E100" s="15">
        <v>311</v>
      </c>
      <c r="F100" s="15">
        <v>53</v>
      </c>
      <c r="G100" s="15">
        <v>3</v>
      </c>
      <c r="H100" s="15">
        <f t="shared" si="4"/>
        <v>445</v>
      </c>
    </row>
    <row r="101" spans="1:8" ht="12.75">
      <c r="A101" s="208" t="s">
        <v>55</v>
      </c>
      <c r="B101" s="15">
        <v>6</v>
      </c>
      <c r="C101" s="15">
        <v>1</v>
      </c>
      <c r="D101" s="15">
        <v>1</v>
      </c>
      <c r="E101" s="15">
        <v>116</v>
      </c>
      <c r="F101" s="15">
        <v>3</v>
      </c>
      <c r="G101" s="15" t="s">
        <v>72</v>
      </c>
      <c r="H101" s="15">
        <f t="shared" si="4"/>
        <v>127</v>
      </c>
    </row>
    <row r="102" spans="1:8" ht="12.75">
      <c r="A102" s="208" t="s">
        <v>56</v>
      </c>
      <c r="B102" s="15">
        <v>53</v>
      </c>
      <c r="C102" s="15">
        <v>1</v>
      </c>
      <c r="D102" s="15">
        <v>5</v>
      </c>
      <c r="E102" s="15">
        <v>259</v>
      </c>
      <c r="F102" s="15">
        <v>1</v>
      </c>
      <c r="G102" s="15">
        <v>3</v>
      </c>
      <c r="H102" s="15">
        <f t="shared" si="4"/>
        <v>322</v>
      </c>
    </row>
    <row r="103" spans="1:8" ht="12.75">
      <c r="A103" s="208" t="s">
        <v>57</v>
      </c>
      <c r="B103" s="15">
        <v>56</v>
      </c>
      <c r="C103" s="15">
        <v>1</v>
      </c>
      <c r="D103" s="15">
        <v>3</v>
      </c>
      <c r="E103" s="15">
        <v>213</v>
      </c>
      <c r="F103" s="15">
        <v>3</v>
      </c>
      <c r="G103" s="15">
        <v>1</v>
      </c>
      <c r="H103" s="15">
        <f t="shared" si="4"/>
        <v>277</v>
      </c>
    </row>
    <row r="104" spans="1:8" ht="12.75">
      <c r="A104" s="208" t="s">
        <v>58</v>
      </c>
      <c r="B104" s="15">
        <v>26</v>
      </c>
      <c r="C104" s="15">
        <v>1</v>
      </c>
      <c r="D104" s="15">
        <v>1</v>
      </c>
      <c r="E104" s="15">
        <v>221</v>
      </c>
      <c r="F104" s="15">
        <v>1</v>
      </c>
      <c r="G104" s="15" t="s">
        <v>72</v>
      </c>
      <c r="H104" s="15">
        <f t="shared" si="4"/>
        <v>250</v>
      </c>
    </row>
    <row r="105" spans="1:8" ht="12.75">
      <c r="A105" s="208" t="s">
        <v>59</v>
      </c>
      <c r="B105" s="15">
        <v>56</v>
      </c>
      <c r="C105" s="15">
        <v>12</v>
      </c>
      <c r="D105" s="15">
        <v>2</v>
      </c>
      <c r="E105" s="15">
        <v>421</v>
      </c>
      <c r="F105" s="15" t="s">
        <v>72</v>
      </c>
      <c r="G105" s="15" t="s">
        <v>72</v>
      </c>
      <c r="H105" s="15">
        <f t="shared" si="4"/>
        <v>491</v>
      </c>
    </row>
    <row r="106" spans="1:8" ht="12.75">
      <c r="A106" s="208" t="s">
        <v>60</v>
      </c>
      <c r="B106" s="15">
        <v>6</v>
      </c>
      <c r="C106" s="15">
        <v>9</v>
      </c>
      <c r="D106" s="15" t="s">
        <v>72</v>
      </c>
      <c r="E106" s="15">
        <v>100</v>
      </c>
      <c r="F106" s="15">
        <v>1</v>
      </c>
      <c r="G106" s="15" t="s">
        <v>72</v>
      </c>
      <c r="H106" s="15">
        <f t="shared" si="4"/>
        <v>116</v>
      </c>
    </row>
    <row r="107" spans="1:8" ht="12.75">
      <c r="A107" s="208" t="s">
        <v>61</v>
      </c>
      <c r="B107" s="15">
        <v>18</v>
      </c>
      <c r="C107" s="15" t="s">
        <v>72</v>
      </c>
      <c r="D107" s="15">
        <v>3</v>
      </c>
      <c r="E107" s="15">
        <v>281</v>
      </c>
      <c r="F107" s="15" t="s">
        <v>72</v>
      </c>
      <c r="G107" s="15" t="s">
        <v>72</v>
      </c>
      <c r="H107" s="15">
        <f t="shared" si="4"/>
        <v>302</v>
      </c>
    </row>
    <row r="108" spans="1:8" ht="12.75">
      <c r="A108" s="208" t="s">
        <v>62</v>
      </c>
      <c r="B108" s="15">
        <v>29</v>
      </c>
      <c r="C108" s="15" t="s">
        <v>72</v>
      </c>
      <c r="D108" s="15">
        <v>4</v>
      </c>
      <c r="E108" s="15">
        <v>380</v>
      </c>
      <c r="F108" s="15" t="s">
        <v>72</v>
      </c>
      <c r="G108" s="15" t="s">
        <v>72</v>
      </c>
      <c r="H108" s="15">
        <f t="shared" si="4"/>
        <v>413</v>
      </c>
    </row>
    <row r="109" spans="1:8" ht="12.75">
      <c r="A109" s="208" t="s">
        <v>63</v>
      </c>
      <c r="B109" s="15">
        <v>80</v>
      </c>
      <c r="C109" s="15">
        <v>4</v>
      </c>
      <c r="D109" s="15">
        <v>17</v>
      </c>
      <c r="E109" s="15">
        <v>702</v>
      </c>
      <c r="F109" s="15">
        <v>42</v>
      </c>
      <c r="G109" s="15">
        <v>1</v>
      </c>
      <c r="H109" s="15">
        <f t="shared" si="4"/>
        <v>846</v>
      </c>
    </row>
    <row r="110" spans="1:8" ht="12.75">
      <c r="A110" s="208" t="s">
        <v>64</v>
      </c>
      <c r="B110" s="15">
        <v>32</v>
      </c>
      <c r="C110" s="15" t="s">
        <v>72</v>
      </c>
      <c r="D110" s="15">
        <v>6</v>
      </c>
      <c r="E110" s="15">
        <v>227</v>
      </c>
      <c r="F110" s="15" t="s">
        <v>72</v>
      </c>
      <c r="G110" s="15">
        <v>1</v>
      </c>
      <c r="H110" s="15">
        <f t="shared" si="4"/>
        <v>266</v>
      </c>
    </row>
    <row r="111" spans="1:8" ht="12.75">
      <c r="A111" s="208" t="s">
        <v>65</v>
      </c>
      <c r="B111" s="15">
        <v>1</v>
      </c>
      <c r="C111" s="15">
        <v>2</v>
      </c>
      <c r="D111" s="15">
        <v>1</v>
      </c>
      <c r="E111" s="15">
        <v>174</v>
      </c>
      <c r="F111" s="15">
        <v>2</v>
      </c>
      <c r="G111" s="15" t="s">
        <v>72</v>
      </c>
      <c r="H111" s="15">
        <f t="shared" si="4"/>
        <v>180</v>
      </c>
    </row>
    <row r="112" spans="1:8" ht="12.75">
      <c r="A112" s="208" t="s">
        <v>66</v>
      </c>
      <c r="B112" s="15" t="s">
        <v>72</v>
      </c>
      <c r="C112" s="15" t="s">
        <v>72</v>
      </c>
      <c r="D112" s="15" t="s">
        <v>72</v>
      </c>
      <c r="E112" s="15">
        <v>25</v>
      </c>
      <c r="F112" s="15">
        <v>1</v>
      </c>
      <c r="G112" s="15" t="s">
        <v>72</v>
      </c>
      <c r="H112" s="15">
        <f t="shared" si="4"/>
        <v>26</v>
      </c>
    </row>
    <row r="113" spans="1:8" ht="12.75">
      <c r="A113" s="232" t="s">
        <v>1</v>
      </c>
      <c r="B113" s="15">
        <v>555</v>
      </c>
      <c r="C113" s="15">
        <v>39</v>
      </c>
      <c r="D113" s="15">
        <v>90</v>
      </c>
      <c r="E113" s="15">
        <v>4382.5</v>
      </c>
      <c r="F113" s="15">
        <v>133</v>
      </c>
      <c r="G113" s="15">
        <v>12</v>
      </c>
      <c r="H113" s="15">
        <f t="shared" si="4"/>
        <v>5211.5</v>
      </c>
    </row>
    <row r="114" spans="1:7" ht="12.75">
      <c r="A114" s="62" t="s">
        <v>2</v>
      </c>
      <c r="B114" s="23">
        <f>B113/H113</f>
        <v>0.10649525088746042</v>
      </c>
      <c r="C114" s="23">
        <f>C113/H113</f>
        <v>0.007483450062362084</v>
      </c>
      <c r="D114" s="23">
        <f>D113/H113</f>
        <v>0.0172695001439125</v>
      </c>
      <c r="E114" s="23">
        <f>E113/H113</f>
        <v>0.8409287153410726</v>
      </c>
      <c r="F114" s="23">
        <f>F113/H113</f>
        <v>0.02552048354600403</v>
      </c>
      <c r="G114" s="23">
        <f>G113/H113</f>
        <v>0.0023026000191883333</v>
      </c>
    </row>
    <row r="117" ht="12.75">
      <c r="A117" s="62" t="s">
        <v>217</v>
      </c>
    </row>
    <row r="118" spans="1:10" ht="26.25">
      <c r="A118" s="22" t="s">
        <v>0</v>
      </c>
      <c r="B118" s="234" t="s">
        <v>242</v>
      </c>
      <c r="C118" s="234" t="s">
        <v>243</v>
      </c>
      <c r="D118" s="234" t="s">
        <v>244</v>
      </c>
      <c r="E118" s="234" t="s">
        <v>245</v>
      </c>
      <c r="F118" s="234" t="s">
        <v>246</v>
      </c>
      <c r="G118" s="234" t="s">
        <v>247</v>
      </c>
      <c r="H118" s="234" t="s">
        <v>248</v>
      </c>
      <c r="I118" s="234" t="s">
        <v>249</v>
      </c>
      <c r="J118" s="234" t="s">
        <v>250</v>
      </c>
    </row>
    <row r="119" spans="1:10" ht="12.75">
      <c r="A119" s="232" t="s">
        <v>50</v>
      </c>
      <c r="B119" s="15">
        <v>31</v>
      </c>
      <c r="C119" s="15">
        <v>105</v>
      </c>
      <c r="D119" s="15">
        <v>28</v>
      </c>
      <c r="E119" s="15">
        <v>8</v>
      </c>
      <c r="F119" s="15">
        <v>30</v>
      </c>
      <c r="G119" s="15">
        <v>3</v>
      </c>
      <c r="H119" s="15">
        <v>49</v>
      </c>
      <c r="I119" s="15">
        <v>3</v>
      </c>
      <c r="J119" s="15">
        <v>8</v>
      </c>
    </row>
    <row r="120" spans="1:10" ht="12.75">
      <c r="A120" s="232" t="s">
        <v>51</v>
      </c>
      <c r="B120" s="15">
        <v>21</v>
      </c>
      <c r="C120" s="15">
        <v>27</v>
      </c>
      <c r="D120" s="15">
        <v>19</v>
      </c>
      <c r="E120" s="15">
        <v>10</v>
      </c>
      <c r="F120" s="15">
        <v>18</v>
      </c>
      <c r="G120" s="15">
        <v>12</v>
      </c>
      <c r="H120" s="15">
        <v>14</v>
      </c>
      <c r="I120" s="15">
        <v>3</v>
      </c>
      <c r="J120" s="15">
        <v>5</v>
      </c>
    </row>
    <row r="121" spans="1:10" ht="12.75">
      <c r="A121" s="232" t="s">
        <v>52</v>
      </c>
      <c r="B121" s="15">
        <v>5</v>
      </c>
      <c r="C121" s="15">
        <v>34</v>
      </c>
      <c r="D121" s="15">
        <v>6</v>
      </c>
      <c r="E121" s="15" t="s">
        <v>72</v>
      </c>
      <c r="F121" s="15">
        <v>3</v>
      </c>
      <c r="G121" s="15">
        <v>5</v>
      </c>
      <c r="H121" s="15">
        <v>5</v>
      </c>
      <c r="I121" s="15" t="s">
        <v>72</v>
      </c>
      <c r="J121" s="15">
        <v>1</v>
      </c>
    </row>
    <row r="122" spans="1:10" ht="12.75">
      <c r="A122" s="232" t="s">
        <v>53</v>
      </c>
      <c r="B122" s="15">
        <v>68</v>
      </c>
      <c r="C122" s="15">
        <v>111</v>
      </c>
      <c r="D122" s="15">
        <v>31</v>
      </c>
      <c r="E122" s="15">
        <v>21</v>
      </c>
      <c r="F122" s="15">
        <v>44</v>
      </c>
      <c r="G122" s="15">
        <v>28</v>
      </c>
      <c r="H122" s="15">
        <v>44</v>
      </c>
      <c r="I122" s="15">
        <v>8</v>
      </c>
      <c r="J122" s="15">
        <v>15</v>
      </c>
    </row>
    <row r="123" spans="1:10" ht="12.75">
      <c r="A123" s="232" t="s">
        <v>54</v>
      </c>
      <c r="B123" s="15">
        <v>27</v>
      </c>
      <c r="C123" s="15">
        <v>179</v>
      </c>
      <c r="D123" s="15">
        <v>53</v>
      </c>
      <c r="E123" s="15">
        <v>26</v>
      </c>
      <c r="F123" s="15">
        <v>23</v>
      </c>
      <c r="G123" s="15">
        <v>15</v>
      </c>
      <c r="H123" s="15">
        <v>46</v>
      </c>
      <c r="I123" s="15">
        <v>6</v>
      </c>
      <c r="J123" s="15">
        <v>16</v>
      </c>
    </row>
    <row r="124" spans="1:10" ht="12.75">
      <c r="A124" s="232" t="s">
        <v>55</v>
      </c>
      <c r="B124" s="15">
        <v>30</v>
      </c>
      <c r="C124" s="15">
        <v>23</v>
      </c>
      <c r="D124" s="15">
        <v>8</v>
      </c>
      <c r="E124" s="15">
        <v>7</v>
      </c>
      <c r="F124" s="15">
        <v>13</v>
      </c>
      <c r="G124" s="15">
        <v>6</v>
      </c>
      <c r="H124" s="15">
        <v>5</v>
      </c>
      <c r="I124" s="15" t="s">
        <v>72</v>
      </c>
      <c r="J124" s="15">
        <v>2</v>
      </c>
    </row>
    <row r="125" spans="1:10" ht="12.75">
      <c r="A125" s="232" t="s">
        <v>56</v>
      </c>
      <c r="B125" s="15">
        <v>28</v>
      </c>
      <c r="C125" s="15">
        <v>145</v>
      </c>
      <c r="D125" s="15">
        <v>46</v>
      </c>
      <c r="E125" s="15">
        <v>44</v>
      </c>
      <c r="F125" s="15">
        <v>6</v>
      </c>
      <c r="G125" s="15">
        <v>6</v>
      </c>
      <c r="H125" s="15">
        <v>32</v>
      </c>
      <c r="I125" s="15">
        <v>3</v>
      </c>
      <c r="J125" s="15">
        <v>14</v>
      </c>
    </row>
    <row r="126" spans="1:10" ht="12.75">
      <c r="A126" s="232" t="s">
        <v>57</v>
      </c>
      <c r="B126" s="15">
        <v>45</v>
      </c>
      <c r="C126" s="15">
        <v>32</v>
      </c>
      <c r="D126" s="15">
        <v>13</v>
      </c>
      <c r="E126" s="15">
        <v>9</v>
      </c>
      <c r="F126" s="15">
        <v>11</v>
      </c>
      <c r="G126" s="15">
        <v>12</v>
      </c>
      <c r="H126" s="15">
        <v>19</v>
      </c>
      <c r="I126" s="15" t="s">
        <v>72</v>
      </c>
      <c r="J126" s="15">
        <v>8</v>
      </c>
    </row>
    <row r="127" spans="1:10" ht="12.75">
      <c r="A127" s="232" t="s">
        <v>58</v>
      </c>
      <c r="B127" s="15">
        <v>7</v>
      </c>
      <c r="C127" s="15">
        <v>66</v>
      </c>
      <c r="D127" s="15">
        <v>22</v>
      </c>
      <c r="E127" s="15">
        <v>10</v>
      </c>
      <c r="F127" s="15">
        <v>20</v>
      </c>
      <c r="G127" s="15">
        <v>5</v>
      </c>
      <c r="H127" s="15">
        <v>19</v>
      </c>
      <c r="I127" s="15">
        <v>1</v>
      </c>
      <c r="J127" s="15">
        <v>16</v>
      </c>
    </row>
    <row r="128" spans="1:10" ht="12.75">
      <c r="A128" s="232" t="s">
        <v>59</v>
      </c>
      <c r="B128" s="15">
        <v>20</v>
      </c>
      <c r="C128" s="15">
        <v>130</v>
      </c>
      <c r="D128" s="15">
        <v>30</v>
      </c>
      <c r="E128" s="15">
        <v>6</v>
      </c>
      <c r="F128" s="15">
        <v>13</v>
      </c>
      <c r="G128" s="15">
        <v>27</v>
      </c>
      <c r="H128" s="15">
        <v>50</v>
      </c>
      <c r="I128" s="15">
        <v>8</v>
      </c>
      <c r="J128" s="15">
        <v>26</v>
      </c>
    </row>
    <row r="129" spans="1:10" ht="12.75">
      <c r="A129" s="232" t="s">
        <v>60</v>
      </c>
      <c r="B129" s="15">
        <v>17</v>
      </c>
      <c r="C129" s="15">
        <v>11</v>
      </c>
      <c r="D129" s="15">
        <v>10</v>
      </c>
      <c r="E129" s="15">
        <v>2</v>
      </c>
      <c r="F129" s="15">
        <v>2</v>
      </c>
      <c r="G129" s="15">
        <v>4</v>
      </c>
      <c r="H129" s="15">
        <v>11</v>
      </c>
      <c r="I129" s="15" t="s">
        <v>72</v>
      </c>
      <c r="J129" s="15">
        <v>3</v>
      </c>
    </row>
    <row r="130" spans="1:10" ht="12.75">
      <c r="A130" s="232" t="s">
        <v>61</v>
      </c>
      <c r="B130" s="15">
        <v>28</v>
      </c>
      <c r="C130" s="15">
        <v>63</v>
      </c>
      <c r="D130" s="15">
        <v>10</v>
      </c>
      <c r="E130" s="15">
        <v>10</v>
      </c>
      <c r="F130" s="15">
        <v>15</v>
      </c>
      <c r="G130" s="15">
        <v>5</v>
      </c>
      <c r="H130" s="15">
        <v>17</v>
      </c>
      <c r="I130" s="15">
        <v>3</v>
      </c>
      <c r="J130" s="15">
        <v>12</v>
      </c>
    </row>
    <row r="131" spans="1:10" ht="12.75">
      <c r="A131" s="232" t="s">
        <v>62</v>
      </c>
      <c r="B131" s="15">
        <v>52</v>
      </c>
      <c r="C131" s="15">
        <v>87</v>
      </c>
      <c r="D131" s="15">
        <v>31</v>
      </c>
      <c r="E131" s="15">
        <v>10</v>
      </c>
      <c r="F131" s="15">
        <v>36</v>
      </c>
      <c r="G131" s="15">
        <v>5</v>
      </c>
      <c r="H131" s="15">
        <v>27</v>
      </c>
      <c r="I131" s="15">
        <v>5</v>
      </c>
      <c r="J131" s="15">
        <v>20</v>
      </c>
    </row>
    <row r="132" spans="1:10" ht="12.75">
      <c r="A132" s="232" t="s">
        <v>63</v>
      </c>
      <c r="B132" s="15">
        <v>66</v>
      </c>
      <c r="C132" s="15">
        <v>150</v>
      </c>
      <c r="D132" s="15">
        <v>61</v>
      </c>
      <c r="E132" s="15">
        <v>47</v>
      </c>
      <c r="F132" s="15">
        <v>46</v>
      </c>
      <c r="G132" s="15">
        <v>41</v>
      </c>
      <c r="H132" s="15">
        <v>71</v>
      </c>
      <c r="I132" s="15">
        <v>12</v>
      </c>
      <c r="J132" s="15">
        <v>39</v>
      </c>
    </row>
    <row r="133" spans="1:10" ht="12.75">
      <c r="A133" s="232" t="s">
        <v>64</v>
      </c>
      <c r="B133" s="15">
        <v>31</v>
      </c>
      <c r="C133" s="15">
        <v>73</v>
      </c>
      <c r="D133" s="15">
        <v>20</v>
      </c>
      <c r="E133" s="15">
        <v>17</v>
      </c>
      <c r="F133" s="15">
        <v>12</v>
      </c>
      <c r="G133" s="15">
        <v>9</v>
      </c>
      <c r="H133" s="15">
        <v>20</v>
      </c>
      <c r="I133" s="15">
        <v>3</v>
      </c>
      <c r="J133" s="15">
        <v>9</v>
      </c>
    </row>
    <row r="134" spans="1:10" ht="12.75">
      <c r="A134" s="232" t="s">
        <v>65</v>
      </c>
      <c r="B134" s="15">
        <v>28</v>
      </c>
      <c r="C134" s="15">
        <v>22</v>
      </c>
      <c r="D134" s="15">
        <v>10</v>
      </c>
      <c r="E134" s="15">
        <v>21</v>
      </c>
      <c r="F134" s="15">
        <v>13</v>
      </c>
      <c r="G134" s="15">
        <v>9</v>
      </c>
      <c r="H134" s="15">
        <v>10</v>
      </c>
      <c r="I134" s="15">
        <v>2</v>
      </c>
      <c r="J134" s="15">
        <v>1</v>
      </c>
    </row>
    <row r="135" spans="1:10" ht="12.75">
      <c r="A135" s="232" t="s">
        <v>66</v>
      </c>
      <c r="B135" s="15">
        <v>1</v>
      </c>
      <c r="C135" s="15" t="s">
        <v>72</v>
      </c>
      <c r="D135" s="15">
        <v>2</v>
      </c>
      <c r="E135" s="15">
        <v>3</v>
      </c>
      <c r="F135" s="15">
        <v>2</v>
      </c>
      <c r="G135" s="15">
        <v>1</v>
      </c>
      <c r="H135" s="15">
        <v>3</v>
      </c>
      <c r="I135" s="15" t="s">
        <v>72</v>
      </c>
      <c r="J135" s="15">
        <v>1</v>
      </c>
    </row>
    <row r="136" spans="1:10" s="31" customFormat="1" ht="12.75">
      <c r="A136" s="233" t="s">
        <v>1</v>
      </c>
      <c r="B136" s="32">
        <v>505</v>
      </c>
      <c r="C136" s="32">
        <v>1258</v>
      </c>
      <c r="D136" s="32">
        <v>400</v>
      </c>
      <c r="E136" s="32">
        <v>251</v>
      </c>
      <c r="F136" s="32">
        <v>307</v>
      </c>
      <c r="G136" s="32">
        <v>193</v>
      </c>
      <c r="H136" s="32">
        <v>442</v>
      </c>
      <c r="I136" s="32">
        <v>57</v>
      </c>
      <c r="J136" s="32">
        <v>196</v>
      </c>
    </row>
    <row r="137" spans="1:10" ht="12.75">
      <c r="A137" s="62" t="s">
        <v>2</v>
      </c>
      <c r="B137" s="23">
        <f>B136/J158</f>
        <v>0.1399279578830701</v>
      </c>
      <c r="C137" s="23">
        <f>C136/J158</f>
        <v>0.3485730119146578</v>
      </c>
      <c r="D137" s="23">
        <f>D136/J158</f>
        <v>0.11083402604599613</v>
      </c>
      <c r="E137" s="23">
        <f>E136/J158</f>
        <v>0.06954835134386257</v>
      </c>
      <c r="F137" s="23">
        <f>F136/J158</f>
        <v>0.08506511499030202</v>
      </c>
      <c r="G137" s="23">
        <f>G136/J158</f>
        <v>0.053477417567193125</v>
      </c>
      <c r="H137" s="23">
        <f>H136/J158</f>
        <v>0.12247159878082571</v>
      </c>
      <c r="I137" s="23">
        <f>I136/J158</f>
        <v>0.015793848711554447</v>
      </c>
      <c r="J137" s="23">
        <f>J136/J158</f>
        <v>0.0543086727625381</v>
      </c>
    </row>
    <row r="138" ht="12.75">
      <c r="A138" s="208" t="s">
        <v>315</v>
      </c>
    </row>
    <row r="140" spans="2:10" ht="13.5">
      <c r="B140" s="234" t="s">
        <v>251</v>
      </c>
      <c r="C140" s="234" t="s">
        <v>252</v>
      </c>
      <c r="D140" s="234" t="s">
        <v>253</v>
      </c>
      <c r="E140" s="234" t="s">
        <v>254</v>
      </c>
      <c r="F140" s="234" t="s">
        <v>255</v>
      </c>
      <c r="G140" s="234" t="s">
        <v>256</v>
      </c>
      <c r="H140" s="234" t="s">
        <v>257</v>
      </c>
      <c r="I140" s="234" t="s">
        <v>14</v>
      </c>
      <c r="J140" s="235" t="s">
        <v>1</v>
      </c>
    </row>
    <row r="141" spans="1:10" ht="12.75">
      <c r="A141" s="232" t="s">
        <v>50</v>
      </c>
      <c r="B141" s="15">
        <v>117</v>
      </c>
      <c r="C141" s="15">
        <v>6</v>
      </c>
      <c r="D141" s="15">
        <v>31</v>
      </c>
      <c r="E141" s="15">
        <v>36</v>
      </c>
      <c r="F141" s="15">
        <v>2</v>
      </c>
      <c r="G141" s="15" t="s">
        <v>72</v>
      </c>
      <c r="H141" s="15">
        <v>3</v>
      </c>
      <c r="I141">
        <v>3</v>
      </c>
      <c r="J141" s="15">
        <f aca="true" t="shared" si="5" ref="J141:J158">SUM(B119:R119)</f>
        <v>265</v>
      </c>
    </row>
    <row r="142" spans="1:10" ht="12.75">
      <c r="A142" s="232" t="s">
        <v>51</v>
      </c>
      <c r="B142" s="15">
        <v>17</v>
      </c>
      <c r="C142" s="15">
        <v>7</v>
      </c>
      <c r="D142" s="15">
        <v>19</v>
      </c>
      <c r="E142" s="15">
        <v>20</v>
      </c>
      <c r="F142" s="15">
        <v>3</v>
      </c>
      <c r="G142" s="15">
        <v>1</v>
      </c>
      <c r="H142" s="15">
        <v>5</v>
      </c>
      <c r="I142">
        <v>7</v>
      </c>
      <c r="J142" s="15">
        <f t="shared" si="5"/>
        <v>129</v>
      </c>
    </row>
    <row r="143" spans="1:10" ht="12.75">
      <c r="A143" s="232" t="s">
        <v>52</v>
      </c>
      <c r="B143" s="15">
        <v>2</v>
      </c>
      <c r="C143" s="15">
        <v>3</v>
      </c>
      <c r="D143" s="15">
        <v>10</v>
      </c>
      <c r="E143" s="15">
        <v>7</v>
      </c>
      <c r="F143" s="15" t="s">
        <v>72</v>
      </c>
      <c r="G143" s="15" t="s">
        <v>72</v>
      </c>
      <c r="H143" s="15" t="s">
        <v>72</v>
      </c>
      <c r="I143" t="s">
        <v>72</v>
      </c>
      <c r="J143" s="15">
        <f t="shared" si="5"/>
        <v>59</v>
      </c>
    </row>
    <row r="144" spans="1:10" ht="12.75">
      <c r="A144" s="232" t="s">
        <v>53</v>
      </c>
      <c r="B144" s="15">
        <v>26</v>
      </c>
      <c r="C144" s="15">
        <v>25</v>
      </c>
      <c r="D144" s="15">
        <v>39</v>
      </c>
      <c r="E144" s="15">
        <v>63</v>
      </c>
      <c r="F144" s="15">
        <v>10</v>
      </c>
      <c r="G144" s="15">
        <v>7</v>
      </c>
      <c r="H144" s="15">
        <v>11</v>
      </c>
      <c r="I144">
        <v>24</v>
      </c>
      <c r="J144" s="15">
        <f t="shared" si="5"/>
        <v>370</v>
      </c>
    </row>
    <row r="145" spans="1:10" ht="12.75">
      <c r="A145" s="232" t="s">
        <v>54</v>
      </c>
      <c r="B145" s="15">
        <v>26</v>
      </c>
      <c r="C145" s="15">
        <v>8</v>
      </c>
      <c r="D145" s="15">
        <v>31</v>
      </c>
      <c r="E145" s="15">
        <v>41</v>
      </c>
      <c r="F145" s="15">
        <v>9</v>
      </c>
      <c r="G145" s="15">
        <v>10</v>
      </c>
      <c r="H145" s="15">
        <v>13</v>
      </c>
      <c r="I145">
        <v>16</v>
      </c>
      <c r="J145" s="15">
        <f t="shared" si="5"/>
        <v>391</v>
      </c>
    </row>
    <row r="146" spans="1:10" ht="12.75">
      <c r="A146" s="232" t="s">
        <v>55</v>
      </c>
      <c r="B146" s="15">
        <v>4</v>
      </c>
      <c r="C146" s="15">
        <v>6</v>
      </c>
      <c r="D146" s="15">
        <v>8</v>
      </c>
      <c r="E146" s="15">
        <v>15</v>
      </c>
      <c r="F146" s="15">
        <v>2</v>
      </c>
      <c r="G146" s="15">
        <v>1</v>
      </c>
      <c r="H146" s="15">
        <v>1</v>
      </c>
      <c r="I146">
        <v>2</v>
      </c>
      <c r="J146" s="15">
        <f t="shared" si="5"/>
        <v>94</v>
      </c>
    </row>
    <row r="147" spans="1:10" ht="12.75">
      <c r="A147" s="232" t="s">
        <v>56</v>
      </c>
      <c r="B147" s="15">
        <v>37</v>
      </c>
      <c r="C147" s="15">
        <v>4</v>
      </c>
      <c r="D147" s="15">
        <v>26</v>
      </c>
      <c r="E147" s="15">
        <v>37</v>
      </c>
      <c r="F147" s="15">
        <v>2</v>
      </c>
      <c r="G147" s="15">
        <v>1</v>
      </c>
      <c r="H147" s="15">
        <v>2</v>
      </c>
      <c r="I147">
        <v>3</v>
      </c>
      <c r="J147" s="15">
        <f t="shared" si="5"/>
        <v>324</v>
      </c>
    </row>
    <row r="148" spans="1:10" ht="12.75">
      <c r="A148" s="232" t="s">
        <v>57</v>
      </c>
      <c r="B148" s="15">
        <v>7</v>
      </c>
      <c r="C148" s="15">
        <v>8</v>
      </c>
      <c r="D148" s="15">
        <v>15</v>
      </c>
      <c r="E148" s="15">
        <v>20</v>
      </c>
      <c r="F148" s="15">
        <v>5</v>
      </c>
      <c r="G148" s="15" t="s">
        <v>72</v>
      </c>
      <c r="H148" s="15">
        <v>3</v>
      </c>
      <c r="I148">
        <v>5</v>
      </c>
      <c r="J148" s="15">
        <f t="shared" si="5"/>
        <v>149</v>
      </c>
    </row>
    <row r="149" spans="1:10" ht="12.75">
      <c r="A149" s="232" t="s">
        <v>58</v>
      </c>
      <c r="B149" s="15">
        <v>25</v>
      </c>
      <c r="C149" s="15">
        <v>11</v>
      </c>
      <c r="D149" s="15">
        <v>16</v>
      </c>
      <c r="E149" s="15">
        <v>44</v>
      </c>
      <c r="F149" s="15">
        <v>2</v>
      </c>
      <c r="G149" s="15" t="s">
        <v>72</v>
      </c>
      <c r="H149" s="15">
        <v>3</v>
      </c>
      <c r="I149">
        <v>24</v>
      </c>
      <c r="J149" s="15">
        <f t="shared" si="5"/>
        <v>166</v>
      </c>
    </row>
    <row r="150" spans="1:10" ht="12.75">
      <c r="A150" s="232" t="s">
        <v>59</v>
      </c>
      <c r="B150" s="15">
        <v>13</v>
      </c>
      <c r="C150" s="15">
        <v>5</v>
      </c>
      <c r="D150" s="15">
        <v>36</v>
      </c>
      <c r="E150" s="15">
        <v>33</v>
      </c>
      <c r="F150" s="15">
        <v>12</v>
      </c>
      <c r="G150" s="15" t="s">
        <v>72</v>
      </c>
      <c r="H150" s="15">
        <v>14</v>
      </c>
      <c r="I150">
        <v>27</v>
      </c>
      <c r="J150" s="15">
        <f t="shared" si="5"/>
        <v>310</v>
      </c>
    </row>
    <row r="151" spans="1:10" ht="12.75">
      <c r="A151" s="232" t="s">
        <v>60</v>
      </c>
      <c r="B151" s="15">
        <v>38</v>
      </c>
      <c r="C151" s="15">
        <v>2</v>
      </c>
      <c r="D151" s="15">
        <v>7</v>
      </c>
      <c r="E151" s="15">
        <v>7</v>
      </c>
      <c r="F151" s="15">
        <v>1</v>
      </c>
      <c r="G151" s="15">
        <v>2</v>
      </c>
      <c r="H151" s="15">
        <v>2</v>
      </c>
      <c r="I151">
        <v>6</v>
      </c>
      <c r="J151" s="15">
        <f t="shared" si="5"/>
        <v>60</v>
      </c>
    </row>
    <row r="152" spans="1:10" ht="12.75">
      <c r="A152" s="232" t="s">
        <v>61</v>
      </c>
      <c r="B152" s="15">
        <v>1</v>
      </c>
      <c r="C152" s="15">
        <v>15</v>
      </c>
      <c r="D152" s="15">
        <v>28</v>
      </c>
      <c r="E152" s="15">
        <v>18</v>
      </c>
      <c r="F152" s="15">
        <v>1</v>
      </c>
      <c r="G152" s="15">
        <v>1</v>
      </c>
      <c r="H152" s="15">
        <v>10</v>
      </c>
      <c r="I152">
        <v>2</v>
      </c>
      <c r="J152" s="15">
        <f t="shared" si="5"/>
        <v>163</v>
      </c>
    </row>
    <row r="153" spans="1:10" ht="12.75">
      <c r="A153" s="232" t="s">
        <v>62</v>
      </c>
      <c r="B153" s="15">
        <v>7</v>
      </c>
      <c r="C153" s="15">
        <v>10</v>
      </c>
      <c r="D153" s="15">
        <v>30</v>
      </c>
      <c r="E153" s="15">
        <v>45</v>
      </c>
      <c r="F153" s="15">
        <v>2</v>
      </c>
      <c r="G153" s="15" t="s">
        <v>72</v>
      </c>
      <c r="H153" s="15">
        <v>12</v>
      </c>
      <c r="I153">
        <v>14</v>
      </c>
      <c r="J153" s="15">
        <f t="shared" si="5"/>
        <v>273</v>
      </c>
    </row>
    <row r="154" spans="1:10" ht="12.75">
      <c r="A154" s="232" t="s">
        <v>63</v>
      </c>
      <c r="B154" s="15">
        <v>37</v>
      </c>
      <c r="C154" s="15">
        <v>14</v>
      </c>
      <c r="D154" s="15">
        <v>52</v>
      </c>
      <c r="E154" s="15">
        <v>83</v>
      </c>
      <c r="F154" s="15">
        <v>29</v>
      </c>
      <c r="G154" s="15" t="s">
        <v>72</v>
      </c>
      <c r="H154" s="15">
        <v>27</v>
      </c>
      <c r="I154">
        <v>63</v>
      </c>
      <c r="J154" s="15">
        <f t="shared" si="5"/>
        <v>533</v>
      </c>
    </row>
    <row r="155" spans="1:10" ht="12.75">
      <c r="A155" s="232" t="s">
        <v>64</v>
      </c>
      <c r="B155" s="15">
        <v>15</v>
      </c>
      <c r="C155" s="15">
        <v>4</v>
      </c>
      <c r="D155" s="15">
        <v>23</v>
      </c>
      <c r="E155" s="15">
        <v>28</v>
      </c>
      <c r="F155" s="15">
        <v>16</v>
      </c>
      <c r="G155" s="15">
        <v>3</v>
      </c>
      <c r="H155" s="15">
        <v>13</v>
      </c>
      <c r="I155">
        <v>12</v>
      </c>
      <c r="J155" s="15">
        <f t="shared" si="5"/>
        <v>194</v>
      </c>
    </row>
    <row r="156" spans="1:10" ht="12.75">
      <c r="A156" s="232" t="s">
        <v>65</v>
      </c>
      <c r="B156" s="15">
        <v>7</v>
      </c>
      <c r="C156" s="15">
        <v>6</v>
      </c>
      <c r="D156" s="15">
        <v>9</v>
      </c>
      <c r="E156" s="15">
        <v>15</v>
      </c>
      <c r="F156" s="15">
        <v>2</v>
      </c>
      <c r="G156" s="15" t="s">
        <v>72</v>
      </c>
      <c r="H156" s="15">
        <v>1</v>
      </c>
      <c r="I156">
        <v>20</v>
      </c>
      <c r="J156" s="15">
        <f t="shared" si="5"/>
        <v>116</v>
      </c>
    </row>
    <row r="157" spans="1:10" ht="12.75">
      <c r="A157" s="232" t="s">
        <v>66</v>
      </c>
      <c r="B157" s="15">
        <v>1</v>
      </c>
      <c r="C157" s="15">
        <v>2</v>
      </c>
      <c r="D157" s="15">
        <v>5</v>
      </c>
      <c r="E157" s="15">
        <v>4</v>
      </c>
      <c r="F157" s="15" t="s">
        <v>72</v>
      </c>
      <c r="G157" s="15" t="s">
        <v>72</v>
      </c>
      <c r="H157" s="15">
        <v>1</v>
      </c>
      <c r="I157" t="s">
        <v>72</v>
      </c>
      <c r="J157" s="15">
        <f t="shared" si="5"/>
        <v>13</v>
      </c>
    </row>
    <row r="158" spans="1:10" ht="12.75">
      <c r="A158" s="233" t="s">
        <v>1</v>
      </c>
      <c r="B158" s="32">
        <v>380</v>
      </c>
      <c r="C158" s="32">
        <v>136</v>
      </c>
      <c r="D158" s="32">
        <v>385</v>
      </c>
      <c r="E158" s="32">
        <v>516</v>
      </c>
      <c r="F158" s="32">
        <v>98</v>
      </c>
      <c r="G158" s="32">
        <v>26</v>
      </c>
      <c r="H158" s="32">
        <v>121</v>
      </c>
      <c r="I158" s="31">
        <v>228</v>
      </c>
      <c r="J158" s="15">
        <f t="shared" si="5"/>
        <v>3609</v>
      </c>
    </row>
    <row r="159" spans="1:9" ht="12.75">
      <c r="A159" s="62" t="s">
        <v>2</v>
      </c>
      <c r="B159" s="23">
        <f>B158/J158</f>
        <v>0.10529232474369632</v>
      </c>
      <c r="C159" s="23">
        <f>C158/J158</f>
        <v>0.03768356885563868</v>
      </c>
      <c r="D159" s="23">
        <f>D158/J158</f>
        <v>0.10667775006927127</v>
      </c>
      <c r="E159" s="23">
        <f>E158/J158</f>
        <v>0.142975893599335</v>
      </c>
      <c r="F159" s="23">
        <f>F158/J158</f>
        <v>0.02715433638126905</v>
      </c>
      <c r="G159" s="23">
        <f>G158/J158</f>
        <v>0.0072042116929897475</v>
      </c>
      <c r="H159" s="23">
        <f>H158/J158</f>
        <v>0.033527292878913824</v>
      </c>
      <c r="I159" s="23">
        <f>I158/J158</f>
        <v>0.06317539484621779</v>
      </c>
    </row>
  </sheetData>
  <mergeCells count="6">
    <mergeCell ref="B49:C49"/>
    <mergeCell ref="D49:E49"/>
    <mergeCell ref="F49:G49"/>
    <mergeCell ref="B72:C72"/>
    <mergeCell ref="D72:E72"/>
    <mergeCell ref="F72:G72"/>
  </mergeCells>
  <printOptions/>
  <pageMargins left="0.75" right="0.75" top="0.75" bottom="0.75" header="0.5" footer="0.5"/>
  <pageSetup horizontalDpi="600" verticalDpi="600" orientation="landscape" scale="80" r:id="rId1"/>
  <headerFooter alignWithMargins="0">
    <oddFooter>&amp;L&amp;"Arial Black,Regular"2002 Survey WS6 Faculty Profiles &amp;C&amp;D&amp;R&amp;P of  &amp;N</oddFooter>
  </headerFooter>
  <rowBreaks count="2" manualBreakCount="2">
    <brk id="44" max="9" man="1"/>
    <brk id="9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1.00390625" style="0" customWidth="1"/>
    <col min="3" max="3" width="10.28125" style="0" customWidth="1"/>
    <col min="4" max="4" width="10.00390625" style="0" customWidth="1"/>
    <col min="5" max="5" width="10.140625" style="0" customWidth="1"/>
    <col min="7" max="7" width="9.7109375" style="0" customWidth="1"/>
    <col min="8" max="8" width="10.8515625" style="0" customWidth="1"/>
    <col min="9" max="9" width="10.57421875" style="0" customWidth="1"/>
  </cols>
  <sheetData>
    <row r="1" ht="12.75">
      <c r="A1" s="62" t="s">
        <v>218</v>
      </c>
    </row>
    <row r="2" spans="1:7" ht="12.75">
      <c r="A2" s="60" t="s">
        <v>222</v>
      </c>
      <c r="B2" s="78"/>
      <c r="C2" s="6"/>
      <c r="D2" s="6"/>
      <c r="E2" s="6"/>
      <c r="F2" s="6"/>
      <c r="G2" s="6"/>
    </row>
    <row r="3" spans="1:8" ht="12.75">
      <c r="A3" s="77"/>
      <c r="B3" s="224" t="s">
        <v>237</v>
      </c>
      <c r="C3" s="224"/>
      <c r="D3" s="224" t="s">
        <v>23</v>
      </c>
      <c r="E3" s="224"/>
      <c r="F3" s="30" t="s">
        <v>238</v>
      </c>
      <c r="G3" s="29"/>
      <c r="H3" s="5"/>
    </row>
    <row r="4" spans="1:8" ht="27">
      <c r="A4" t="s">
        <v>0</v>
      </c>
      <c r="B4" s="241" t="s">
        <v>239</v>
      </c>
      <c r="C4" s="241" t="s">
        <v>240</v>
      </c>
      <c r="D4" s="241" t="s">
        <v>239</v>
      </c>
      <c r="E4" s="241" t="s">
        <v>240</v>
      </c>
      <c r="F4" s="241" t="s">
        <v>239</v>
      </c>
      <c r="G4" s="241" t="s">
        <v>240</v>
      </c>
      <c r="H4" s="242" t="s">
        <v>1</v>
      </c>
    </row>
    <row r="5" spans="1:8" ht="12.75">
      <c r="A5" s="88" t="s">
        <v>50</v>
      </c>
      <c r="B5">
        <v>5</v>
      </c>
      <c r="C5">
        <v>4</v>
      </c>
      <c r="D5">
        <v>2</v>
      </c>
      <c r="E5" t="s">
        <v>72</v>
      </c>
      <c r="F5" t="s">
        <v>72</v>
      </c>
      <c r="G5" t="s">
        <v>72</v>
      </c>
      <c r="H5">
        <f>SUM(B5:G5)</f>
        <v>11</v>
      </c>
    </row>
    <row r="6" spans="1:8" ht="12.75">
      <c r="A6" s="88" t="s">
        <v>51</v>
      </c>
      <c r="B6" t="s">
        <v>72</v>
      </c>
      <c r="C6">
        <v>1</v>
      </c>
      <c r="D6">
        <v>1</v>
      </c>
      <c r="E6" t="s">
        <v>72</v>
      </c>
      <c r="F6" t="s">
        <v>72</v>
      </c>
      <c r="G6" t="s">
        <v>72</v>
      </c>
      <c r="H6">
        <f aca="true" t="shared" si="0" ref="H6:H21">SUM(B6:G6)</f>
        <v>2</v>
      </c>
    </row>
    <row r="7" spans="1:8" ht="12.75">
      <c r="A7" s="88" t="s">
        <v>53</v>
      </c>
      <c r="B7">
        <v>3</v>
      </c>
      <c r="C7">
        <v>3</v>
      </c>
      <c r="D7">
        <v>6</v>
      </c>
      <c r="E7">
        <v>2</v>
      </c>
      <c r="F7" t="s">
        <v>72</v>
      </c>
      <c r="G7" t="s">
        <v>72</v>
      </c>
      <c r="H7">
        <f t="shared" si="0"/>
        <v>14</v>
      </c>
    </row>
    <row r="8" spans="1:8" ht="12.75">
      <c r="A8" s="88" t="s">
        <v>54</v>
      </c>
      <c r="B8">
        <v>3</v>
      </c>
      <c r="C8">
        <v>7</v>
      </c>
      <c r="D8">
        <v>8</v>
      </c>
      <c r="E8" t="s">
        <v>72</v>
      </c>
      <c r="F8">
        <v>1</v>
      </c>
      <c r="G8" t="s">
        <v>72</v>
      </c>
      <c r="H8">
        <f t="shared" si="0"/>
        <v>19</v>
      </c>
    </row>
    <row r="9" spans="1:8" ht="12.75">
      <c r="A9" s="88" t="s">
        <v>55</v>
      </c>
      <c r="B9">
        <v>1</v>
      </c>
      <c r="C9" t="s">
        <v>72</v>
      </c>
      <c r="D9">
        <v>1</v>
      </c>
      <c r="E9" t="s">
        <v>72</v>
      </c>
      <c r="F9" t="s">
        <v>72</v>
      </c>
      <c r="G9" t="s">
        <v>72</v>
      </c>
      <c r="H9">
        <f t="shared" si="0"/>
        <v>2</v>
      </c>
    </row>
    <row r="10" spans="1:8" ht="12.75">
      <c r="A10" s="88" t="s">
        <v>56</v>
      </c>
      <c r="B10">
        <v>3</v>
      </c>
      <c r="C10">
        <v>4</v>
      </c>
      <c r="D10">
        <v>7</v>
      </c>
      <c r="E10" t="s">
        <v>72</v>
      </c>
      <c r="F10" t="s">
        <v>72</v>
      </c>
      <c r="G10" t="s">
        <v>72</v>
      </c>
      <c r="H10">
        <f t="shared" si="0"/>
        <v>14</v>
      </c>
    </row>
    <row r="11" spans="1:8" ht="12.75">
      <c r="A11" s="88" t="s">
        <v>57</v>
      </c>
      <c r="B11" t="s">
        <v>72</v>
      </c>
      <c r="C11">
        <v>1</v>
      </c>
      <c r="D11">
        <v>1</v>
      </c>
      <c r="E11" t="s">
        <v>72</v>
      </c>
      <c r="F11" t="s">
        <v>72</v>
      </c>
      <c r="G11" t="s">
        <v>72</v>
      </c>
      <c r="H11">
        <f t="shared" si="0"/>
        <v>2</v>
      </c>
    </row>
    <row r="12" spans="1:8" ht="12.75">
      <c r="A12" s="88" t="s">
        <v>58</v>
      </c>
      <c r="B12">
        <v>2</v>
      </c>
      <c r="C12">
        <v>2</v>
      </c>
      <c r="D12">
        <v>12</v>
      </c>
      <c r="E12" t="s">
        <v>72</v>
      </c>
      <c r="F12" t="s">
        <v>72</v>
      </c>
      <c r="G12" t="s">
        <v>72</v>
      </c>
      <c r="H12">
        <f t="shared" si="0"/>
        <v>16</v>
      </c>
    </row>
    <row r="13" spans="1:8" ht="12.75">
      <c r="A13" s="88" t="s">
        <v>59</v>
      </c>
      <c r="B13">
        <v>1</v>
      </c>
      <c r="C13">
        <v>5</v>
      </c>
      <c r="D13">
        <v>6</v>
      </c>
      <c r="E13">
        <v>1</v>
      </c>
      <c r="F13">
        <v>2</v>
      </c>
      <c r="G13" t="s">
        <v>72</v>
      </c>
      <c r="H13">
        <f t="shared" si="0"/>
        <v>15</v>
      </c>
    </row>
    <row r="14" spans="1:8" ht="12.75">
      <c r="A14" s="88" t="s">
        <v>60</v>
      </c>
      <c r="B14">
        <v>1</v>
      </c>
      <c r="C14" t="s">
        <v>72</v>
      </c>
      <c r="D14">
        <v>1</v>
      </c>
      <c r="E14" t="s">
        <v>72</v>
      </c>
      <c r="F14">
        <v>1</v>
      </c>
      <c r="G14" t="s">
        <v>72</v>
      </c>
      <c r="H14">
        <f t="shared" si="0"/>
        <v>3</v>
      </c>
    </row>
    <row r="15" spans="1:8" ht="12.75">
      <c r="A15" s="88" t="s">
        <v>61</v>
      </c>
      <c r="B15" t="s">
        <v>72</v>
      </c>
      <c r="C15" t="s">
        <v>72</v>
      </c>
      <c r="D15">
        <v>2</v>
      </c>
      <c r="E15" t="s">
        <v>72</v>
      </c>
      <c r="F15" t="s">
        <v>72</v>
      </c>
      <c r="G15" t="s">
        <v>72</v>
      </c>
      <c r="H15">
        <f t="shared" si="0"/>
        <v>2</v>
      </c>
    </row>
    <row r="16" spans="1:8" ht="12.75">
      <c r="A16" s="88" t="s">
        <v>62</v>
      </c>
      <c r="B16">
        <v>1</v>
      </c>
      <c r="C16" t="s">
        <v>72</v>
      </c>
      <c r="D16">
        <v>5</v>
      </c>
      <c r="E16" t="s">
        <v>72</v>
      </c>
      <c r="F16" t="s">
        <v>72</v>
      </c>
      <c r="G16" t="s">
        <v>72</v>
      </c>
      <c r="H16">
        <f t="shared" si="0"/>
        <v>6</v>
      </c>
    </row>
    <row r="17" spans="1:8" ht="12.75">
      <c r="A17" s="88" t="s">
        <v>63</v>
      </c>
      <c r="B17">
        <v>8</v>
      </c>
      <c r="C17">
        <v>6</v>
      </c>
      <c r="D17">
        <v>13</v>
      </c>
      <c r="E17" t="s">
        <v>72</v>
      </c>
      <c r="F17" t="s">
        <v>72</v>
      </c>
      <c r="G17" t="s">
        <v>72</v>
      </c>
      <c r="H17">
        <f t="shared" si="0"/>
        <v>27</v>
      </c>
    </row>
    <row r="18" spans="1:8" ht="12.75">
      <c r="A18" s="88" t="s">
        <v>64</v>
      </c>
      <c r="B18">
        <v>3</v>
      </c>
      <c r="C18" t="s">
        <v>72</v>
      </c>
      <c r="D18">
        <v>5</v>
      </c>
      <c r="E18">
        <v>1</v>
      </c>
      <c r="F18">
        <v>2</v>
      </c>
      <c r="G18" t="s">
        <v>72</v>
      </c>
      <c r="H18">
        <f t="shared" si="0"/>
        <v>11</v>
      </c>
    </row>
    <row r="19" spans="1:8" ht="12.75">
      <c r="A19" s="88" t="s">
        <v>65</v>
      </c>
      <c r="B19" t="s">
        <v>72</v>
      </c>
      <c r="C19">
        <v>4</v>
      </c>
      <c r="D19">
        <v>5</v>
      </c>
      <c r="E19">
        <v>1</v>
      </c>
      <c r="F19" t="s">
        <v>72</v>
      </c>
      <c r="G19" t="s">
        <v>72</v>
      </c>
      <c r="H19">
        <f t="shared" si="0"/>
        <v>10</v>
      </c>
    </row>
    <row r="20" ht="12.75">
      <c r="A20" s="88" t="s">
        <v>66</v>
      </c>
    </row>
    <row r="21" spans="1:8" ht="12.75">
      <c r="A21" s="88" t="s">
        <v>1</v>
      </c>
      <c r="B21">
        <v>31</v>
      </c>
      <c r="C21">
        <v>37</v>
      </c>
      <c r="D21">
        <v>75</v>
      </c>
      <c r="E21">
        <v>5</v>
      </c>
      <c r="F21">
        <v>6</v>
      </c>
      <c r="G21">
        <v>0</v>
      </c>
      <c r="H21">
        <f t="shared" si="0"/>
        <v>154</v>
      </c>
    </row>
    <row r="22" spans="1:7" ht="12.75">
      <c r="A22" s="88" t="s">
        <v>2</v>
      </c>
      <c r="B22" s="23">
        <f>B21/H21</f>
        <v>0.2012987012987013</v>
      </c>
      <c r="C22" s="23">
        <f>C21/H21</f>
        <v>0.24025974025974026</v>
      </c>
      <c r="D22" s="23">
        <f>D21/H21</f>
        <v>0.487012987012987</v>
      </c>
      <c r="E22" s="23">
        <f>E21/H21</f>
        <v>0.032467532467532464</v>
      </c>
      <c r="F22" s="23">
        <f>F21/H21</f>
        <v>0.03896103896103896</v>
      </c>
      <c r="G22" s="23">
        <f>G21/H21</f>
        <v>0</v>
      </c>
    </row>
    <row r="24" ht="12.75">
      <c r="A24" s="60" t="s">
        <v>38</v>
      </c>
    </row>
    <row r="25" spans="1:6" ht="12.75" customHeight="1">
      <c r="A25" t="s">
        <v>0</v>
      </c>
      <c r="B25" s="234" t="s">
        <v>74</v>
      </c>
      <c r="C25" s="234" t="s">
        <v>75</v>
      </c>
      <c r="D25" s="234" t="s">
        <v>76</v>
      </c>
      <c r="E25" s="234" t="s">
        <v>77</v>
      </c>
      <c r="F25" s="236" t="s">
        <v>1</v>
      </c>
    </row>
    <row r="26" spans="1:6" ht="12.75">
      <c r="A26" s="88" t="s">
        <v>50</v>
      </c>
      <c r="B26">
        <v>2</v>
      </c>
      <c r="C26">
        <v>3</v>
      </c>
      <c r="D26">
        <v>3</v>
      </c>
      <c r="E26" s="21">
        <v>2</v>
      </c>
      <c r="F26">
        <f aca="true" t="shared" si="1" ref="F26:F43">SUM(B26:E26)</f>
        <v>10</v>
      </c>
    </row>
    <row r="27" spans="1:6" ht="12.75">
      <c r="A27" s="240" t="s">
        <v>51</v>
      </c>
      <c r="B27" s="31"/>
      <c r="C27" s="31"/>
      <c r="D27" s="31">
        <v>1</v>
      </c>
      <c r="E27" s="31">
        <v>1</v>
      </c>
      <c r="F27">
        <f t="shared" si="1"/>
        <v>2</v>
      </c>
    </row>
    <row r="28" ht="12.75">
      <c r="A28" s="88" t="s">
        <v>52</v>
      </c>
    </row>
    <row r="29" spans="1:6" ht="12.75">
      <c r="A29" s="88" t="s">
        <v>53</v>
      </c>
      <c r="B29">
        <v>2</v>
      </c>
      <c r="C29">
        <v>2</v>
      </c>
      <c r="D29">
        <v>5</v>
      </c>
      <c r="E29">
        <v>4</v>
      </c>
      <c r="F29">
        <f t="shared" si="1"/>
        <v>13</v>
      </c>
    </row>
    <row r="30" spans="1:6" ht="12.75">
      <c r="A30" s="88" t="s">
        <v>54</v>
      </c>
      <c r="B30">
        <v>3</v>
      </c>
      <c r="C30">
        <v>5</v>
      </c>
      <c r="D30">
        <v>6</v>
      </c>
      <c r="E30">
        <v>2</v>
      </c>
      <c r="F30">
        <f t="shared" si="1"/>
        <v>16</v>
      </c>
    </row>
    <row r="31" spans="1:6" ht="12.75">
      <c r="A31" s="88" t="s">
        <v>55</v>
      </c>
      <c r="C31">
        <v>1</v>
      </c>
      <c r="D31">
        <v>1</v>
      </c>
      <c r="E31">
        <v>0</v>
      </c>
      <c r="F31">
        <f t="shared" si="1"/>
        <v>2</v>
      </c>
    </row>
    <row r="32" spans="1:6" ht="12.75">
      <c r="A32" s="88" t="s">
        <v>56</v>
      </c>
      <c r="C32">
        <v>2</v>
      </c>
      <c r="D32">
        <v>6</v>
      </c>
      <c r="E32">
        <v>3</v>
      </c>
      <c r="F32">
        <f t="shared" si="1"/>
        <v>11</v>
      </c>
    </row>
    <row r="33" spans="1:6" ht="12.75">
      <c r="A33" s="88" t="s">
        <v>57</v>
      </c>
      <c r="C33">
        <v>1</v>
      </c>
      <c r="D33">
        <v>1</v>
      </c>
      <c r="E33">
        <v>0</v>
      </c>
      <c r="F33">
        <f t="shared" si="1"/>
        <v>2</v>
      </c>
    </row>
    <row r="34" spans="1:6" ht="12.75">
      <c r="A34" s="88" t="s">
        <v>58</v>
      </c>
      <c r="B34">
        <v>2</v>
      </c>
      <c r="C34">
        <v>3</v>
      </c>
      <c r="D34">
        <v>3</v>
      </c>
      <c r="E34">
        <v>1</v>
      </c>
      <c r="F34">
        <f t="shared" si="1"/>
        <v>9</v>
      </c>
    </row>
    <row r="35" spans="1:6" ht="12.75">
      <c r="A35" s="88" t="s">
        <v>59</v>
      </c>
      <c r="B35">
        <v>1</v>
      </c>
      <c r="C35">
        <v>2</v>
      </c>
      <c r="D35">
        <v>10</v>
      </c>
      <c r="E35">
        <v>2</v>
      </c>
      <c r="F35">
        <f t="shared" si="1"/>
        <v>15</v>
      </c>
    </row>
    <row r="36" spans="1:6" ht="12.75">
      <c r="A36" s="88" t="s">
        <v>60</v>
      </c>
      <c r="D36">
        <v>3</v>
      </c>
      <c r="F36">
        <f t="shared" si="1"/>
        <v>3</v>
      </c>
    </row>
    <row r="37" spans="1:6" ht="12.75">
      <c r="A37" s="88" t="s">
        <v>61</v>
      </c>
      <c r="C37">
        <v>1</v>
      </c>
      <c r="D37">
        <v>1</v>
      </c>
      <c r="F37">
        <f t="shared" si="1"/>
        <v>2</v>
      </c>
    </row>
    <row r="38" spans="1:6" ht="12.75">
      <c r="A38" s="88" t="s">
        <v>62</v>
      </c>
      <c r="B38">
        <v>2</v>
      </c>
      <c r="C38">
        <v>1</v>
      </c>
      <c r="D38">
        <v>3</v>
      </c>
      <c r="E38">
        <v>1</v>
      </c>
      <c r="F38">
        <f t="shared" si="1"/>
        <v>7</v>
      </c>
    </row>
    <row r="39" spans="1:6" ht="12.75">
      <c r="A39" s="88" t="s">
        <v>63</v>
      </c>
      <c r="B39">
        <v>2</v>
      </c>
      <c r="C39">
        <v>11</v>
      </c>
      <c r="D39">
        <v>9</v>
      </c>
      <c r="E39">
        <v>4</v>
      </c>
      <c r="F39">
        <f t="shared" si="1"/>
        <v>26</v>
      </c>
    </row>
    <row r="40" spans="1:6" ht="12.75">
      <c r="A40" s="88" t="s">
        <v>64</v>
      </c>
      <c r="C40">
        <v>5</v>
      </c>
      <c r="D40">
        <v>3</v>
      </c>
      <c r="F40">
        <f t="shared" si="1"/>
        <v>8</v>
      </c>
    </row>
    <row r="41" spans="1:6" ht="12.75">
      <c r="A41" s="88" t="s">
        <v>65</v>
      </c>
      <c r="D41">
        <v>9</v>
      </c>
      <c r="E41">
        <v>1</v>
      </c>
      <c r="F41">
        <f t="shared" si="1"/>
        <v>10</v>
      </c>
    </row>
    <row r="42" ht="12.75">
      <c r="A42" s="88" t="s">
        <v>66</v>
      </c>
    </row>
    <row r="43" spans="1:6" ht="12.75">
      <c r="A43" s="89" t="s">
        <v>1</v>
      </c>
      <c r="B43" s="247">
        <v>14</v>
      </c>
      <c r="C43" s="247">
        <v>37</v>
      </c>
      <c r="D43" s="247">
        <v>64</v>
      </c>
      <c r="E43" s="247">
        <v>21</v>
      </c>
      <c r="F43" s="21">
        <f t="shared" si="1"/>
        <v>136</v>
      </c>
    </row>
    <row r="44" spans="1:6" ht="12.75">
      <c r="A44" s="248" t="s">
        <v>2</v>
      </c>
      <c r="B44" s="249">
        <f>B43/F43</f>
        <v>0.10294117647058823</v>
      </c>
      <c r="C44" s="249">
        <f>C43/F43</f>
        <v>0.27205882352941174</v>
      </c>
      <c r="D44" s="249">
        <f>D43/F43</f>
        <v>0.47058823529411764</v>
      </c>
      <c r="E44" s="249">
        <f>E43/F43</f>
        <v>0.15441176470588236</v>
      </c>
      <c r="F44" s="26"/>
    </row>
    <row r="45" spans="1:5" ht="12.75">
      <c r="A45" s="88"/>
      <c r="B45" s="7"/>
      <c r="C45" s="7"/>
      <c r="D45" s="7"/>
      <c r="E45" s="7"/>
    </row>
    <row r="46" spans="1:5" ht="12.75">
      <c r="A46" s="62" t="s">
        <v>219</v>
      </c>
      <c r="B46" s="21"/>
      <c r="C46" s="21"/>
      <c r="D46" s="21"/>
      <c r="E46" s="21"/>
    </row>
    <row r="47" spans="1:5" ht="13.5">
      <c r="A47" t="s">
        <v>0</v>
      </c>
      <c r="B47" s="243" t="s">
        <v>220</v>
      </c>
      <c r="C47" s="244"/>
      <c r="D47" s="244"/>
      <c r="E47" s="245"/>
    </row>
    <row r="48" spans="2:6" ht="12.75">
      <c r="B48" s="38" t="s">
        <v>15</v>
      </c>
      <c r="C48" s="38" t="s">
        <v>16</v>
      </c>
      <c r="D48" s="139" t="s">
        <v>27</v>
      </c>
      <c r="E48" s="40" t="s">
        <v>1</v>
      </c>
      <c r="F48" s="246" t="s">
        <v>319</v>
      </c>
    </row>
    <row r="49" spans="1:6" ht="12.75">
      <c r="A49" s="80" t="s">
        <v>50</v>
      </c>
      <c r="B49">
        <v>3</v>
      </c>
      <c r="C49">
        <v>6</v>
      </c>
      <c r="D49" s="19"/>
      <c r="E49" s="29">
        <v>9</v>
      </c>
      <c r="F49" s="5">
        <v>3</v>
      </c>
    </row>
    <row r="50" spans="1:6" ht="12.75">
      <c r="A50" s="80" t="s">
        <v>51</v>
      </c>
      <c r="C50">
        <v>6</v>
      </c>
      <c r="D50" s="19"/>
      <c r="E50" s="29">
        <v>6</v>
      </c>
      <c r="F50" s="5">
        <v>0</v>
      </c>
    </row>
    <row r="51" spans="1:6" ht="12.75">
      <c r="A51" s="80" t="s">
        <v>53</v>
      </c>
      <c r="B51">
        <v>2</v>
      </c>
      <c r="C51">
        <v>12</v>
      </c>
      <c r="D51" s="19"/>
      <c r="E51" s="29">
        <v>14</v>
      </c>
      <c r="F51" s="5">
        <v>2</v>
      </c>
    </row>
    <row r="52" spans="1:6" ht="12.75">
      <c r="A52" s="80" t="s">
        <v>54</v>
      </c>
      <c r="B52">
        <v>6</v>
      </c>
      <c r="C52">
        <v>8</v>
      </c>
      <c r="D52" s="19"/>
      <c r="E52" s="29">
        <v>14</v>
      </c>
      <c r="F52" s="5">
        <v>7</v>
      </c>
    </row>
    <row r="53" spans="1:6" ht="12.75">
      <c r="A53" s="80" t="s">
        <v>55</v>
      </c>
      <c r="B53">
        <v>1</v>
      </c>
      <c r="C53">
        <v>4</v>
      </c>
      <c r="D53" s="19"/>
      <c r="E53" s="29">
        <v>5</v>
      </c>
      <c r="F53" s="5">
        <v>1</v>
      </c>
    </row>
    <row r="54" spans="1:6" ht="12.75">
      <c r="A54" s="80" t="s">
        <v>56</v>
      </c>
      <c r="B54">
        <v>1</v>
      </c>
      <c r="C54">
        <v>8</v>
      </c>
      <c r="D54" s="19"/>
      <c r="E54" s="29">
        <v>9</v>
      </c>
      <c r="F54" s="5">
        <v>3</v>
      </c>
    </row>
    <row r="55" spans="1:6" ht="12.75">
      <c r="A55" s="80" t="s">
        <v>57</v>
      </c>
      <c r="B55">
        <v>1</v>
      </c>
      <c r="C55">
        <v>3</v>
      </c>
      <c r="D55" s="19"/>
      <c r="E55" s="29">
        <v>4</v>
      </c>
      <c r="F55" s="5">
        <v>1</v>
      </c>
    </row>
    <row r="56" spans="1:6" ht="12.75">
      <c r="A56" s="80" t="s">
        <v>58</v>
      </c>
      <c r="C56">
        <v>7</v>
      </c>
      <c r="D56" s="19"/>
      <c r="E56" s="29">
        <v>7</v>
      </c>
      <c r="F56" s="5">
        <v>0</v>
      </c>
    </row>
    <row r="57" spans="1:6" ht="12.75">
      <c r="A57" s="80" t="s">
        <v>59</v>
      </c>
      <c r="B57">
        <v>4</v>
      </c>
      <c r="C57">
        <v>10</v>
      </c>
      <c r="D57" s="19">
        <v>1</v>
      </c>
      <c r="E57" s="29">
        <v>15</v>
      </c>
      <c r="F57" s="5">
        <v>4</v>
      </c>
    </row>
    <row r="58" spans="1:6" ht="12.75">
      <c r="A58" s="80" t="s">
        <v>60</v>
      </c>
      <c r="B58">
        <v>2</v>
      </c>
      <c r="C58">
        <v>3</v>
      </c>
      <c r="D58" s="19"/>
      <c r="E58" s="29">
        <v>5</v>
      </c>
      <c r="F58" s="5">
        <v>3</v>
      </c>
    </row>
    <row r="59" spans="1:6" ht="12.75">
      <c r="A59" s="80" t="s">
        <v>61</v>
      </c>
      <c r="B59">
        <v>2</v>
      </c>
      <c r="C59">
        <v>4</v>
      </c>
      <c r="D59" s="19"/>
      <c r="E59" s="29">
        <v>6</v>
      </c>
      <c r="F59" s="5">
        <v>2</v>
      </c>
    </row>
    <row r="60" spans="1:6" ht="12.75">
      <c r="A60" s="80" t="s">
        <v>62</v>
      </c>
      <c r="B60">
        <v>2</v>
      </c>
      <c r="C60">
        <v>6</v>
      </c>
      <c r="D60" s="19"/>
      <c r="E60" s="29">
        <v>8</v>
      </c>
      <c r="F60" s="5">
        <v>3</v>
      </c>
    </row>
    <row r="61" spans="1:6" ht="12.75">
      <c r="A61" s="80" t="s">
        <v>63</v>
      </c>
      <c r="B61">
        <v>13</v>
      </c>
      <c r="C61">
        <v>10</v>
      </c>
      <c r="D61" s="19">
        <v>1</v>
      </c>
      <c r="E61" s="29">
        <v>24</v>
      </c>
      <c r="F61" s="5">
        <v>17</v>
      </c>
    </row>
    <row r="62" spans="1:6" ht="12.75">
      <c r="A62" s="80" t="s">
        <v>64</v>
      </c>
      <c r="B62">
        <v>1</v>
      </c>
      <c r="C62">
        <v>3</v>
      </c>
      <c r="D62" s="19"/>
      <c r="E62" s="29">
        <v>4</v>
      </c>
      <c r="F62" s="5">
        <v>3</v>
      </c>
    </row>
    <row r="63" spans="1:10" ht="12.75">
      <c r="A63" s="80" t="s">
        <v>65</v>
      </c>
      <c r="B63">
        <v>2</v>
      </c>
      <c r="C63">
        <v>3</v>
      </c>
      <c r="D63" s="19"/>
      <c r="E63" s="29">
        <v>5</v>
      </c>
      <c r="F63" s="5">
        <v>2</v>
      </c>
      <c r="H63" s="21"/>
      <c r="J63" s="21"/>
    </row>
    <row r="64" spans="1:6" ht="12.75">
      <c r="A64" s="60" t="s">
        <v>1</v>
      </c>
      <c r="B64" s="21">
        <v>40</v>
      </c>
      <c r="C64" s="21">
        <v>93</v>
      </c>
      <c r="D64" s="77">
        <v>2</v>
      </c>
      <c r="E64" s="30">
        <v>135</v>
      </c>
      <c r="F64" s="26">
        <v>51</v>
      </c>
    </row>
    <row r="65" spans="1:6" ht="12.75">
      <c r="A65" s="60" t="s">
        <v>2</v>
      </c>
      <c r="B65" s="23">
        <f>B64/E64</f>
        <v>0.2962962962962963</v>
      </c>
      <c r="C65" s="23">
        <f>C64/E64</f>
        <v>0.6888888888888889</v>
      </c>
      <c r="D65" s="23">
        <f>D64/E64</f>
        <v>0.014814814814814815</v>
      </c>
      <c r="E65" s="250"/>
      <c r="F65" s="21"/>
    </row>
    <row r="68" spans="1:2" ht="12.75">
      <c r="A68" s="62" t="s">
        <v>221</v>
      </c>
      <c r="B68" s="21"/>
    </row>
    <row r="69" spans="1:3" ht="12.75">
      <c r="A69" t="s">
        <v>0</v>
      </c>
      <c r="B69" s="160" t="s">
        <v>258</v>
      </c>
      <c r="C69" s="160" t="s">
        <v>259</v>
      </c>
    </row>
    <row r="70" spans="1:3" ht="12.75">
      <c r="A70" s="80" t="s">
        <v>50</v>
      </c>
      <c r="B70">
        <v>8</v>
      </c>
      <c r="C70">
        <v>7</v>
      </c>
    </row>
    <row r="71" spans="1:3" ht="12.75">
      <c r="A71" s="80" t="s">
        <v>51</v>
      </c>
      <c r="B71">
        <v>5</v>
      </c>
      <c r="C71">
        <v>8</v>
      </c>
    </row>
    <row r="72" spans="1:4" ht="12.75">
      <c r="A72" s="80" t="s">
        <v>52</v>
      </c>
      <c r="B72" s="31">
        <v>1</v>
      </c>
      <c r="C72" s="31">
        <v>5</v>
      </c>
      <c r="D72" s="37"/>
    </row>
    <row r="73" spans="1:4" ht="12.75">
      <c r="A73" s="80" t="s">
        <v>53</v>
      </c>
      <c r="B73">
        <v>27</v>
      </c>
      <c r="C73">
        <v>19</v>
      </c>
      <c r="D73" s="21"/>
    </row>
    <row r="74" spans="1:4" ht="12.75">
      <c r="A74" s="80" t="s">
        <v>54</v>
      </c>
      <c r="B74">
        <v>14</v>
      </c>
      <c r="C74">
        <v>11</v>
      </c>
      <c r="D74" s="21"/>
    </row>
    <row r="75" spans="1:4" ht="12.75">
      <c r="A75" s="80" t="s">
        <v>55</v>
      </c>
      <c r="B75">
        <v>7</v>
      </c>
      <c r="C75">
        <v>4</v>
      </c>
      <c r="D75" s="21"/>
    </row>
    <row r="76" spans="1:4" ht="12.75">
      <c r="A76" s="80" t="s">
        <v>56</v>
      </c>
      <c r="B76">
        <v>14</v>
      </c>
      <c r="C76">
        <v>13</v>
      </c>
      <c r="D76" s="21"/>
    </row>
    <row r="77" spans="1:4" ht="12.75">
      <c r="A77" s="80" t="s">
        <v>57</v>
      </c>
      <c r="B77">
        <v>4</v>
      </c>
      <c r="C77">
        <v>5</v>
      </c>
      <c r="D77" s="21"/>
    </row>
    <row r="78" spans="1:4" ht="12.75">
      <c r="A78" s="80" t="s">
        <v>58</v>
      </c>
      <c r="B78">
        <v>25</v>
      </c>
      <c r="C78">
        <v>18</v>
      </c>
      <c r="D78" s="21"/>
    </row>
    <row r="79" spans="1:4" ht="12.75">
      <c r="A79" s="80" t="s">
        <v>59</v>
      </c>
      <c r="B79">
        <v>11</v>
      </c>
      <c r="C79">
        <v>12</v>
      </c>
      <c r="D79" s="21"/>
    </row>
    <row r="80" spans="1:4" ht="12.75">
      <c r="A80" s="80" t="s">
        <v>60</v>
      </c>
      <c r="B80">
        <v>4</v>
      </c>
      <c r="C80">
        <v>6</v>
      </c>
      <c r="D80" s="21"/>
    </row>
    <row r="81" spans="1:4" ht="12.75">
      <c r="A81" s="80" t="s">
        <v>61</v>
      </c>
      <c r="B81">
        <v>6</v>
      </c>
      <c r="C81">
        <v>7</v>
      </c>
      <c r="D81" s="21"/>
    </row>
    <row r="82" spans="1:4" ht="12.75">
      <c r="A82" s="80" t="s">
        <v>62</v>
      </c>
      <c r="B82">
        <v>12</v>
      </c>
      <c r="C82">
        <v>14</v>
      </c>
      <c r="D82" s="21"/>
    </row>
    <row r="83" spans="1:4" ht="12.75">
      <c r="A83" s="80" t="s">
        <v>63</v>
      </c>
      <c r="B83">
        <v>19</v>
      </c>
      <c r="C83">
        <v>18</v>
      </c>
      <c r="D83" s="21"/>
    </row>
    <row r="84" spans="1:4" ht="12.75">
      <c r="A84" s="80" t="s">
        <v>64</v>
      </c>
      <c r="B84">
        <v>4</v>
      </c>
      <c r="C84">
        <v>10</v>
      </c>
      <c r="D84" s="21"/>
    </row>
    <row r="85" spans="1:4" ht="12.75">
      <c r="A85" s="80" t="s">
        <v>65</v>
      </c>
      <c r="B85">
        <v>4</v>
      </c>
      <c r="C85">
        <v>1</v>
      </c>
      <c r="D85" s="21"/>
    </row>
    <row r="86" spans="1:4" ht="12.75">
      <c r="A86" s="60" t="s">
        <v>1</v>
      </c>
      <c r="B86" s="21">
        <v>165</v>
      </c>
      <c r="C86" s="21">
        <v>158</v>
      </c>
      <c r="D86" s="21"/>
    </row>
    <row r="87" ht="12.75">
      <c r="D87" s="21"/>
    </row>
  </sheetData>
  <mergeCells count="3">
    <mergeCell ref="B47:E47"/>
    <mergeCell ref="B3:C3"/>
    <mergeCell ref="D3:E3"/>
  </mergeCells>
  <printOptions/>
  <pageMargins left="0.75" right="0.75" top="0.75" bottom="0.75" header="0.5" footer="0.5"/>
  <pageSetup horizontalDpi="600" verticalDpi="600" orientation="landscape" scale="90" r:id="rId1"/>
  <headerFooter alignWithMargins="0">
    <oddFooter>&amp;L2002 Survey/Retirements&amp;C&amp;D&amp;R&amp;P of &amp;N</oddFoot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49">
      <selection activeCell="A69" sqref="A69"/>
    </sheetView>
  </sheetViews>
  <sheetFormatPr defaultColWidth="9.140625" defaultRowHeight="12.75"/>
  <cols>
    <col min="1" max="1" width="23.8515625" style="0" customWidth="1"/>
    <col min="2" max="2" width="13.140625" style="0" customWidth="1"/>
    <col min="3" max="3" width="10.57421875" style="0" customWidth="1"/>
    <col min="4" max="4" width="11.57421875" style="0" customWidth="1"/>
    <col min="5" max="5" width="12.421875" style="0" customWidth="1"/>
    <col min="6" max="6" width="12.7109375" style="0" customWidth="1"/>
    <col min="7" max="7" width="12.28125" style="0" customWidth="1"/>
    <col min="8" max="8" width="9.7109375" style="0" customWidth="1"/>
  </cols>
  <sheetData>
    <row r="1" ht="12.75">
      <c r="A1" s="62" t="s">
        <v>223</v>
      </c>
    </row>
    <row r="2" ht="12.75">
      <c r="A2" s="62"/>
    </row>
    <row r="3" ht="12.75">
      <c r="A3" s="60" t="s">
        <v>318</v>
      </c>
    </row>
    <row r="4" spans="1:2" ht="12.75">
      <c r="A4" s="80" t="s">
        <v>0</v>
      </c>
      <c r="B4" s="21"/>
    </row>
    <row r="5" spans="1:2" ht="12.75">
      <c r="A5" s="237" t="s">
        <v>50</v>
      </c>
      <c r="B5">
        <v>18</v>
      </c>
    </row>
    <row r="6" spans="1:2" ht="12.75">
      <c r="A6" s="237" t="s">
        <v>51</v>
      </c>
      <c r="B6">
        <v>21</v>
      </c>
    </row>
    <row r="7" spans="1:2" ht="12.75">
      <c r="A7" s="237" t="s">
        <v>52</v>
      </c>
      <c r="B7">
        <v>4</v>
      </c>
    </row>
    <row r="8" spans="1:2" ht="12.75">
      <c r="A8" s="237" t="s">
        <v>53</v>
      </c>
      <c r="B8">
        <v>32</v>
      </c>
    </row>
    <row r="9" spans="1:2" ht="12.75">
      <c r="A9" s="237" t="s">
        <v>54</v>
      </c>
      <c r="B9">
        <v>39</v>
      </c>
    </row>
    <row r="10" spans="1:2" ht="12.75">
      <c r="A10" s="237" t="s">
        <v>55</v>
      </c>
      <c r="B10">
        <v>8</v>
      </c>
    </row>
    <row r="11" spans="1:2" ht="12.75">
      <c r="A11" s="237" t="s">
        <v>56</v>
      </c>
      <c r="B11">
        <v>27</v>
      </c>
    </row>
    <row r="12" spans="1:2" ht="12.75">
      <c r="A12" s="237" t="s">
        <v>57</v>
      </c>
      <c r="B12">
        <v>11</v>
      </c>
    </row>
    <row r="13" spans="1:2" ht="12.75">
      <c r="A13" s="237" t="s">
        <v>58</v>
      </c>
      <c r="B13">
        <v>38</v>
      </c>
    </row>
    <row r="14" spans="1:2" ht="12.75">
      <c r="A14" s="237" t="s">
        <v>59</v>
      </c>
      <c r="B14">
        <v>32</v>
      </c>
    </row>
    <row r="15" spans="1:2" ht="12.75">
      <c r="A15" s="237" t="s">
        <v>60</v>
      </c>
      <c r="B15">
        <v>9</v>
      </c>
    </row>
    <row r="16" spans="1:2" ht="12.75">
      <c r="A16" s="237" t="s">
        <v>61</v>
      </c>
      <c r="B16">
        <v>22</v>
      </c>
    </row>
    <row r="17" spans="1:2" ht="12.75">
      <c r="A17" s="237" t="s">
        <v>62</v>
      </c>
      <c r="B17">
        <v>22</v>
      </c>
    </row>
    <row r="18" spans="1:2" ht="12.75">
      <c r="A18" s="237" t="s">
        <v>63</v>
      </c>
      <c r="B18">
        <v>69</v>
      </c>
    </row>
    <row r="19" spans="1:2" ht="12.75">
      <c r="A19" s="237" t="s">
        <v>64</v>
      </c>
      <c r="B19">
        <v>17</v>
      </c>
    </row>
    <row r="20" spans="1:2" ht="12.75">
      <c r="A20" s="237" t="s">
        <v>65</v>
      </c>
      <c r="B20">
        <v>11</v>
      </c>
    </row>
    <row r="21" ht="12.75">
      <c r="A21" s="237" t="s">
        <v>66</v>
      </c>
    </row>
    <row r="22" spans="1:2" ht="12.75">
      <c r="A22" s="238" t="s">
        <v>1</v>
      </c>
      <c r="B22" s="21">
        <v>380</v>
      </c>
    </row>
    <row r="24" spans="1:7" ht="12.75">
      <c r="A24" s="60" t="s">
        <v>317</v>
      </c>
      <c r="B24" s="6"/>
      <c r="C24" s="6"/>
      <c r="D24" s="6"/>
      <c r="E24" s="6"/>
      <c r="F24" s="6"/>
      <c r="G24" s="6"/>
    </row>
    <row r="25" spans="1:8" ht="12.75">
      <c r="A25" s="19"/>
      <c r="B25" s="224" t="s">
        <v>237</v>
      </c>
      <c r="C25" s="224"/>
      <c r="D25" s="224" t="s">
        <v>23</v>
      </c>
      <c r="E25" s="224"/>
      <c r="F25" s="224" t="s">
        <v>238</v>
      </c>
      <c r="G25" s="224"/>
      <c r="H25" s="5"/>
    </row>
    <row r="26" spans="1:8" ht="26.25">
      <c r="A26" t="s">
        <v>0</v>
      </c>
      <c r="B26" s="251" t="s">
        <v>239</v>
      </c>
      <c r="C26" s="251" t="s">
        <v>240</v>
      </c>
      <c r="D26" s="251" t="s">
        <v>239</v>
      </c>
      <c r="E26" s="251" t="s">
        <v>240</v>
      </c>
      <c r="F26" s="251" t="s">
        <v>239</v>
      </c>
      <c r="G26" s="251" t="s">
        <v>240</v>
      </c>
      <c r="H26" s="235" t="s">
        <v>1</v>
      </c>
    </row>
    <row r="27" spans="1:8" ht="12.75">
      <c r="A27" s="88" t="s">
        <v>50</v>
      </c>
      <c r="B27">
        <v>3</v>
      </c>
      <c r="C27">
        <v>1</v>
      </c>
      <c r="D27">
        <v>12</v>
      </c>
      <c r="E27" t="s">
        <v>72</v>
      </c>
      <c r="F27">
        <v>2</v>
      </c>
      <c r="G27" t="s">
        <v>72</v>
      </c>
      <c r="H27">
        <f>SUM(B27:G27)</f>
        <v>18</v>
      </c>
    </row>
    <row r="28" spans="1:8" ht="12.75">
      <c r="A28" s="88" t="s">
        <v>51</v>
      </c>
      <c r="B28">
        <v>4</v>
      </c>
      <c r="C28">
        <v>4</v>
      </c>
      <c r="D28">
        <v>10</v>
      </c>
      <c r="E28" t="s">
        <v>72</v>
      </c>
      <c r="F28">
        <v>2</v>
      </c>
      <c r="G28">
        <v>1</v>
      </c>
      <c r="H28">
        <f aca="true" t="shared" si="0" ref="H28:H44">SUM(B28:G28)</f>
        <v>21</v>
      </c>
    </row>
    <row r="29" spans="1:8" ht="12.75">
      <c r="A29" s="88" t="s">
        <v>52</v>
      </c>
      <c r="B29" t="s">
        <v>72</v>
      </c>
      <c r="C29">
        <v>1</v>
      </c>
      <c r="D29">
        <v>3</v>
      </c>
      <c r="E29" t="s">
        <v>72</v>
      </c>
      <c r="F29" t="s">
        <v>72</v>
      </c>
      <c r="G29" t="s">
        <v>72</v>
      </c>
      <c r="H29">
        <f t="shared" si="0"/>
        <v>4</v>
      </c>
    </row>
    <row r="30" spans="1:8" ht="12.75">
      <c r="A30" s="88" t="s">
        <v>53</v>
      </c>
      <c r="B30">
        <v>8</v>
      </c>
      <c r="C30">
        <v>5</v>
      </c>
      <c r="D30">
        <v>16</v>
      </c>
      <c r="E30" t="s">
        <v>72</v>
      </c>
      <c r="F30">
        <v>4</v>
      </c>
      <c r="G30" t="s">
        <v>72</v>
      </c>
      <c r="H30">
        <f t="shared" si="0"/>
        <v>33</v>
      </c>
    </row>
    <row r="31" spans="1:8" ht="12.75">
      <c r="A31" s="88" t="s">
        <v>54</v>
      </c>
      <c r="B31">
        <v>13</v>
      </c>
      <c r="C31">
        <v>3</v>
      </c>
      <c r="D31">
        <v>22</v>
      </c>
      <c r="E31">
        <v>2</v>
      </c>
      <c r="F31" t="s">
        <v>72</v>
      </c>
      <c r="G31" t="s">
        <v>72</v>
      </c>
      <c r="H31">
        <f t="shared" si="0"/>
        <v>40</v>
      </c>
    </row>
    <row r="32" spans="1:8" ht="12.75">
      <c r="A32" s="88" t="s">
        <v>55</v>
      </c>
      <c r="B32" t="s">
        <v>72</v>
      </c>
      <c r="C32" t="s">
        <v>72</v>
      </c>
      <c r="D32">
        <v>8</v>
      </c>
      <c r="E32" t="s">
        <v>72</v>
      </c>
      <c r="F32" t="s">
        <v>72</v>
      </c>
      <c r="G32" t="s">
        <v>72</v>
      </c>
      <c r="H32">
        <f t="shared" si="0"/>
        <v>8</v>
      </c>
    </row>
    <row r="33" spans="1:8" ht="12.75">
      <c r="A33" s="88" t="s">
        <v>56</v>
      </c>
      <c r="B33">
        <v>2</v>
      </c>
      <c r="C33">
        <v>2</v>
      </c>
      <c r="D33">
        <v>18</v>
      </c>
      <c r="E33" t="s">
        <v>72</v>
      </c>
      <c r="F33">
        <v>5</v>
      </c>
      <c r="G33" t="s">
        <v>72</v>
      </c>
      <c r="H33">
        <f t="shared" si="0"/>
        <v>27</v>
      </c>
    </row>
    <row r="34" spans="1:8" ht="12.75">
      <c r="A34" s="88" t="s">
        <v>57</v>
      </c>
      <c r="B34" t="s">
        <v>72</v>
      </c>
      <c r="C34">
        <v>2</v>
      </c>
      <c r="D34">
        <v>5</v>
      </c>
      <c r="E34">
        <v>1</v>
      </c>
      <c r="F34">
        <v>3</v>
      </c>
      <c r="G34" t="s">
        <v>72</v>
      </c>
      <c r="H34">
        <f t="shared" si="0"/>
        <v>11</v>
      </c>
    </row>
    <row r="35" spans="1:8" ht="12.75">
      <c r="A35" s="88" t="s">
        <v>58</v>
      </c>
      <c r="B35">
        <v>2</v>
      </c>
      <c r="C35">
        <v>3</v>
      </c>
      <c r="D35">
        <v>33</v>
      </c>
      <c r="E35" t="s">
        <v>72</v>
      </c>
      <c r="F35" t="s">
        <v>72</v>
      </c>
      <c r="G35" t="s">
        <v>72</v>
      </c>
      <c r="H35">
        <f t="shared" si="0"/>
        <v>38</v>
      </c>
    </row>
    <row r="36" spans="1:8" ht="12.75">
      <c r="A36" s="88" t="s">
        <v>59</v>
      </c>
      <c r="B36">
        <v>7</v>
      </c>
      <c r="C36">
        <v>10</v>
      </c>
      <c r="D36">
        <v>27</v>
      </c>
      <c r="E36">
        <v>3</v>
      </c>
      <c r="F36">
        <v>1</v>
      </c>
      <c r="G36" t="s">
        <v>72</v>
      </c>
      <c r="H36">
        <f t="shared" si="0"/>
        <v>48</v>
      </c>
    </row>
    <row r="37" spans="1:8" ht="12.75">
      <c r="A37" s="88" t="s">
        <v>60</v>
      </c>
      <c r="B37" t="s">
        <v>72</v>
      </c>
      <c r="C37" t="s">
        <v>72</v>
      </c>
      <c r="D37">
        <v>7</v>
      </c>
      <c r="E37" t="s">
        <v>72</v>
      </c>
      <c r="F37">
        <v>3</v>
      </c>
      <c r="G37" t="s">
        <v>72</v>
      </c>
      <c r="H37">
        <f t="shared" si="0"/>
        <v>10</v>
      </c>
    </row>
    <row r="38" spans="1:8" ht="12.75">
      <c r="A38" s="88" t="s">
        <v>61</v>
      </c>
      <c r="B38">
        <v>4</v>
      </c>
      <c r="C38" t="s">
        <v>72</v>
      </c>
      <c r="D38">
        <v>16</v>
      </c>
      <c r="E38" t="s">
        <v>72</v>
      </c>
      <c r="F38">
        <v>1</v>
      </c>
      <c r="G38" t="s">
        <v>72</v>
      </c>
      <c r="H38">
        <f t="shared" si="0"/>
        <v>21</v>
      </c>
    </row>
    <row r="39" spans="1:8" ht="12.75">
      <c r="A39" s="88" t="s">
        <v>62</v>
      </c>
      <c r="B39">
        <v>7</v>
      </c>
      <c r="C39">
        <v>3</v>
      </c>
      <c r="D39">
        <v>13</v>
      </c>
      <c r="E39" t="s">
        <v>72</v>
      </c>
      <c r="F39" t="s">
        <v>72</v>
      </c>
      <c r="G39" t="s">
        <v>72</v>
      </c>
      <c r="H39">
        <f t="shared" si="0"/>
        <v>23</v>
      </c>
    </row>
    <row r="40" spans="1:8" ht="12.75">
      <c r="A40" s="88" t="s">
        <v>63</v>
      </c>
      <c r="B40">
        <v>10</v>
      </c>
      <c r="C40">
        <v>3</v>
      </c>
      <c r="D40">
        <v>57</v>
      </c>
      <c r="E40">
        <v>2</v>
      </c>
      <c r="F40" t="s">
        <v>72</v>
      </c>
      <c r="G40" t="s">
        <v>72</v>
      </c>
      <c r="H40">
        <f t="shared" si="0"/>
        <v>72</v>
      </c>
    </row>
    <row r="41" spans="1:8" ht="12.75">
      <c r="A41" s="88" t="s">
        <v>64</v>
      </c>
      <c r="B41">
        <v>5</v>
      </c>
      <c r="C41">
        <v>1</v>
      </c>
      <c r="D41">
        <v>7</v>
      </c>
      <c r="E41">
        <v>3</v>
      </c>
      <c r="F41">
        <v>5</v>
      </c>
      <c r="G41" t="s">
        <v>72</v>
      </c>
      <c r="H41">
        <f t="shared" si="0"/>
        <v>21</v>
      </c>
    </row>
    <row r="42" spans="1:8" ht="12.75">
      <c r="A42" s="88" t="s">
        <v>65</v>
      </c>
      <c r="B42" t="s">
        <v>72</v>
      </c>
      <c r="C42" t="s">
        <v>72</v>
      </c>
      <c r="D42">
        <v>10</v>
      </c>
      <c r="E42" t="s">
        <v>72</v>
      </c>
      <c r="F42">
        <v>1</v>
      </c>
      <c r="G42" t="s">
        <v>72</v>
      </c>
      <c r="H42">
        <f t="shared" si="0"/>
        <v>11</v>
      </c>
    </row>
    <row r="43" ht="12.75">
      <c r="A43" s="88" t="s">
        <v>66</v>
      </c>
    </row>
    <row r="44" spans="1:8" ht="12.75">
      <c r="A44" s="88" t="s">
        <v>1</v>
      </c>
      <c r="B44">
        <v>65</v>
      </c>
      <c r="C44">
        <v>38</v>
      </c>
      <c r="D44">
        <v>264</v>
      </c>
      <c r="E44">
        <v>11</v>
      </c>
      <c r="F44">
        <v>27</v>
      </c>
      <c r="G44">
        <v>1</v>
      </c>
      <c r="H44">
        <f t="shared" si="0"/>
        <v>406</v>
      </c>
    </row>
    <row r="45" spans="1:7" s="21" customFormat="1" ht="12.75">
      <c r="A45" s="89" t="s">
        <v>2</v>
      </c>
      <c r="B45" s="23">
        <f>B44/H44</f>
        <v>0.16009852216748768</v>
      </c>
      <c r="C45" s="23">
        <f>C44/H44</f>
        <v>0.09359605911330049</v>
      </c>
      <c r="D45" s="23">
        <f>D44/H44</f>
        <v>0.6502463054187192</v>
      </c>
      <c r="E45" s="23">
        <f>E44/H44</f>
        <v>0.027093596059113302</v>
      </c>
      <c r="F45" s="23">
        <f>F44/H44</f>
        <v>0.0665024630541872</v>
      </c>
      <c r="G45" s="23">
        <f>G44/H44</f>
        <v>0.0024630541871921183</v>
      </c>
    </row>
    <row r="47" ht="12.75">
      <c r="A47" s="62" t="s">
        <v>316</v>
      </c>
    </row>
    <row r="48" spans="1:11" ht="26.25">
      <c r="A48" t="s">
        <v>0</v>
      </c>
      <c r="B48" s="234" t="s">
        <v>260</v>
      </c>
      <c r="C48" s="234" t="s">
        <v>261</v>
      </c>
      <c r="D48" s="234" t="s">
        <v>262</v>
      </c>
      <c r="E48" s="234" t="s">
        <v>263</v>
      </c>
      <c r="F48" s="234" t="s">
        <v>264</v>
      </c>
      <c r="G48" s="234" t="s">
        <v>265</v>
      </c>
      <c r="H48" s="234" t="s">
        <v>266</v>
      </c>
      <c r="I48" s="234" t="s">
        <v>27</v>
      </c>
      <c r="J48" s="234" t="s">
        <v>14</v>
      </c>
      <c r="K48" s="235" t="s">
        <v>1</v>
      </c>
    </row>
    <row r="49" spans="1:11" ht="12.75">
      <c r="A49" s="80" t="s">
        <v>50</v>
      </c>
      <c r="B49">
        <v>3</v>
      </c>
      <c r="C49" t="s">
        <v>72</v>
      </c>
      <c r="D49" t="s">
        <v>72</v>
      </c>
      <c r="E49">
        <v>6</v>
      </c>
      <c r="F49">
        <v>2</v>
      </c>
      <c r="G49">
        <v>6</v>
      </c>
      <c r="H49" t="s">
        <v>72</v>
      </c>
      <c r="I49" t="s">
        <v>72</v>
      </c>
      <c r="J49" t="s">
        <v>72</v>
      </c>
      <c r="K49">
        <f>SUM(B49:J49)</f>
        <v>17</v>
      </c>
    </row>
    <row r="50" spans="1:11" ht="12.75">
      <c r="A50" s="80" t="s">
        <v>51</v>
      </c>
      <c r="B50">
        <v>1</v>
      </c>
      <c r="C50">
        <v>7</v>
      </c>
      <c r="D50">
        <v>1</v>
      </c>
      <c r="E50">
        <v>3</v>
      </c>
      <c r="F50">
        <v>3</v>
      </c>
      <c r="G50">
        <v>3</v>
      </c>
      <c r="H50" t="s">
        <v>72</v>
      </c>
      <c r="I50">
        <v>2</v>
      </c>
      <c r="J50">
        <v>2</v>
      </c>
      <c r="K50">
        <f aca="true" t="shared" si="1" ref="K50:K66">SUM(B50:J50)</f>
        <v>22</v>
      </c>
    </row>
    <row r="51" spans="1:11" ht="12.75">
      <c r="A51" s="80" t="s">
        <v>52</v>
      </c>
      <c r="B51" t="s">
        <v>72</v>
      </c>
      <c r="C51">
        <v>2</v>
      </c>
      <c r="D51" t="s">
        <v>72</v>
      </c>
      <c r="E51">
        <v>1</v>
      </c>
      <c r="F51" t="s">
        <v>72</v>
      </c>
      <c r="G51" t="s">
        <v>72</v>
      </c>
      <c r="H51">
        <v>1</v>
      </c>
      <c r="I51" t="s">
        <v>72</v>
      </c>
      <c r="J51" t="s">
        <v>72</v>
      </c>
      <c r="K51">
        <f t="shared" si="1"/>
        <v>4</v>
      </c>
    </row>
    <row r="52" spans="1:11" ht="12.75">
      <c r="A52" s="80" t="s">
        <v>53</v>
      </c>
      <c r="B52">
        <v>1</v>
      </c>
      <c r="C52">
        <v>5</v>
      </c>
      <c r="D52">
        <v>5</v>
      </c>
      <c r="E52">
        <v>3</v>
      </c>
      <c r="F52">
        <v>3</v>
      </c>
      <c r="G52">
        <v>7</v>
      </c>
      <c r="H52" t="s">
        <v>72</v>
      </c>
      <c r="I52">
        <v>4</v>
      </c>
      <c r="J52">
        <v>5</v>
      </c>
      <c r="K52">
        <f t="shared" si="1"/>
        <v>33</v>
      </c>
    </row>
    <row r="53" spans="1:11" ht="12.75">
      <c r="A53" s="80" t="s">
        <v>54</v>
      </c>
      <c r="B53">
        <v>2</v>
      </c>
      <c r="C53">
        <v>5</v>
      </c>
      <c r="D53" t="s">
        <v>72</v>
      </c>
      <c r="E53">
        <v>3</v>
      </c>
      <c r="F53">
        <v>6</v>
      </c>
      <c r="G53">
        <v>5</v>
      </c>
      <c r="H53">
        <v>2</v>
      </c>
      <c r="I53" t="s">
        <v>72</v>
      </c>
      <c r="J53">
        <v>14</v>
      </c>
      <c r="K53">
        <f t="shared" si="1"/>
        <v>37</v>
      </c>
    </row>
    <row r="54" spans="1:11" ht="12.75">
      <c r="A54" s="80" t="s">
        <v>55</v>
      </c>
      <c r="B54" t="s">
        <v>72</v>
      </c>
      <c r="C54">
        <v>2</v>
      </c>
      <c r="D54">
        <v>1</v>
      </c>
      <c r="E54">
        <v>3</v>
      </c>
      <c r="F54" t="s">
        <v>72</v>
      </c>
      <c r="G54">
        <v>1</v>
      </c>
      <c r="H54" t="s">
        <v>72</v>
      </c>
      <c r="I54" t="s">
        <v>72</v>
      </c>
      <c r="J54">
        <v>1</v>
      </c>
      <c r="K54">
        <f t="shared" si="1"/>
        <v>8</v>
      </c>
    </row>
    <row r="55" spans="1:11" ht="12.75">
      <c r="A55" s="80" t="s">
        <v>56</v>
      </c>
      <c r="B55">
        <v>2</v>
      </c>
      <c r="C55">
        <v>4</v>
      </c>
      <c r="D55" t="s">
        <v>72</v>
      </c>
      <c r="E55">
        <v>4</v>
      </c>
      <c r="F55">
        <v>4</v>
      </c>
      <c r="G55">
        <v>6</v>
      </c>
      <c r="H55">
        <v>4</v>
      </c>
      <c r="I55">
        <v>1</v>
      </c>
      <c r="J55">
        <v>2</v>
      </c>
      <c r="K55">
        <f t="shared" si="1"/>
        <v>27</v>
      </c>
    </row>
    <row r="56" spans="1:11" ht="12.75">
      <c r="A56" s="80" t="s">
        <v>57</v>
      </c>
      <c r="B56">
        <v>3</v>
      </c>
      <c r="C56">
        <v>5</v>
      </c>
      <c r="D56">
        <v>1</v>
      </c>
      <c r="E56">
        <v>1</v>
      </c>
      <c r="F56" t="s">
        <v>72</v>
      </c>
      <c r="G56">
        <v>1</v>
      </c>
      <c r="H56" t="s">
        <v>72</v>
      </c>
      <c r="I56">
        <v>1</v>
      </c>
      <c r="J56" t="s">
        <v>72</v>
      </c>
      <c r="K56">
        <f t="shared" si="1"/>
        <v>12</v>
      </c>
    </row>
    <row r="57" spans="1:11" ht="12.75">
      <c r="A57" s="80" t="s">
        <v>58</v>
      </c>
      <c r="B57">
        <v>7</v>
      </c>
      <c r="C57">
        <v>6</v>
      </c>
      <c r="D57">
        <v>4</v>
      </c>
      <c r="E57">
        <v>1</v>
      </c>
      <c r="F57">
        <v>3</v>
      </c>
      <c r="G57">
        <v>5</v>
      </c>
      <c r="H57" t="s">
        <v>72</v>
      </c>
      <c r="I57" t="s">
        <v>72</v>
      </c>
      <c r="J57" t="s">
        <v>72</v>
      </c>
      <c r="K57">
        <f t="shared" si="1"/>
        <v>26</v>
      </c>
    </row>
    <row r="58" spans="1:11" ht="12.75">
      <c r="A58" s="80" t="s">
        <v>59</v>
      </c>
      <c r="B58">
        <v>6</v>
      </c>
      <c r="C58">
        <v>6</v>
      </c>
      <c r="D58" t="s">
        <v>72</v>
      </c>
      <c r="E58">
        <v>3</v>
      </c>
      <c r="F58">
        <v>5</v>
      </c>
      <c r="G58">
        <v>2</v>
      </c>
      <c r="H58">
        <v>4</v>
      </c>
      <c r="I58">
        <v>6</v>
      </c>
      <c r="J58">
        <v>1</v>
      </c>
      <c r="K58">
        <f t="shared" si="1"/>
        <v>33</v>
      </c>
    </row>
    <row r="59" spans="1:11" ht="12.75">
      <c r="A59" s="80" t="s">
        <v>60</v>
      </c>
      <c r="B59">
        <v>2</v>
      </c>
      <c r="C59">
        <v>1</v>
      </c>
      <c r="D59">
        <v>1</v>
      </c>
      <c r="E59">
        <v>1</v>
      </c>
      <c r="F59">
        <v>1</v>
      </c>
      <c r="G59">
        <v>1</v>
      </c>
      <c r="H59" t="s">
        <v>72</v>
      </c>
      <c r="I59" t="s">
        <v>72</v>
      </c>
      <c r="J59">
        <v>3</v>
      </c>
      <c r="K59">
        <f t="shared" si="1"/>
        <v>10</v>
      </c>
    </row>
    <row r="60" spans="1:11" ht="12.75">
      <c r="A60" s="80" t="s">
        <v>61</v>
      </c>
      <c r="B60">
        <v>1</v>
      </c>
      <c r="C60">
        <v>2</v>
      </c>
      <c r="D60" t="s">
        <v>72</v>
      </c>
      <c r="E60">
        <v>3</v>
      </c>
      <c r="F60">
        <v>3</v>
      </c>
      <c r="G60">
        <v>7</v>
      </c>
      <c r="H60" t="s">
        <v>72</v>
      </c>
      <c r="I60">
        <v>1</v>
      </c>
      <c r="J60">
        <v>4</v>
      </c>
      <c r="K60">
        <f t="shared" si="1"/>
        <v>21</v>
      </c>
    </row>
    <row r="61" spans="1:11" ht="12.75">
      <c r="A61" s="80" t="s">
        <v>62</v>
      </c>
      <c r="B61">
        <v>5</v>
      </c>
      <c r="C61">
        <v>5</v>
      </c>
      <c r="D61" t="s">
        <v>72</v>
      </c>
      <c r="E61">
        <v>4</v>
      </c>
      <c r="F61">
        <v>2</v>
      </c>
      <c r="G61">
        <v>4</v>
      </c>
      <c r="H61">
        <v>1</v>
      </c>
      <c r="I61">
        <v>2</v>
      </c>
      <c r="J61" t="s">
        <v>72</v>
      </c>
      <c r="K61">
        <f t="shared" si="1"/>
        <v>23</v>
      </c>
    </row>
    <row r="62" spans="1:11" ht="12.75">
      <c r="A62" s="80" t="s">
        <v>63</v>
      </c>
      <c r="B62">
        <v>7</v>
      </c>
      <c r="C62">
        <v>14</v>
      </c>
      <c r="D62" t="s">
        <v>72</v>
      </c>
      <c r="E62">
        <v>9</v>
      </c>
      <c r="F62">
        <v>13</v>
      </c>
      <c r="G62">
        <v>10</v>
      </c>
      <c r="H62">
        <v>1</v>
      </c>
      <c r="I62">
        <v>11</v>
      </c>
      <c r="J62">
        <v>7</v>
      </c>
      <c r="K62">
        <f t="shared" si="1"/>
        <v>72</v>
      </c>
    </row>
    <row r="63" spans="1:11" ht="12.75">
      <c r="A63" s="80" t="s">
        <v>64</v>
      </c>
      <c r="B63">
        <v>3</v>
      </c>
      <c r="C63">
        <v>2</v>
      </c>
      <c r="D63" t="s">
        <v>72</v>
      </c>
      <c r="E63">
        <v>1</v>
      </c>
      <c r="F63">
        <v>2</v>
      </c>
      <c r="G63">
        <v>6</v>
      </c>
      <c r="H63">
        <v>1</v>
      </c>
      <c r="I63" t="s">
        <v>72</v>
      </c>
      <c r="J63">
        <v>4</v>
      </c>
      <c r="K63">
        <f t="shared" si="1"/>
        <v>19</v>
      </c>
    </row>
    <row r="64" spans="1:11" ht="12.75">
      <c r="A64" s="80" t="s">
        <v>65</v>
      </c>
      <c r="B64">
        <v>2</v>
      </c>
      <c r="C64">
        <v>4</v>
      </c>
      <c r="D64">
        <v>2</v>
      </c>
      <c r="E64">
        <v>2</v>
      </c>
      <c r="F64" t="s">
        <v>72</v>
      </c>
      <c r="G64">
        <v>6</v>
      </c>
      <c r="H64" t="s">
        <v>72</v>
      </c>
      <c r="I64">
        <v>4</v>
      </c>
      <c r="J64" t="s">
        <v>72</v>
      </c>
      <c r="K64">
        <f t="shared" si="1"/>
        <v>20</v>
      </c>
    </row>
    <row r="65" ht="12.75">
      <c r="A65" s="80" t="s">
        <v>66</v>
      </c>
    </row>
    <row r="66" spans="1:11" ht="12.75">
      <c r="A66" s="80" t="s">
        <v>1</v>
      </c>
      <c r="B66">
        <v>45</v>
      </c>
      <c r="C66">
        <v>70</v>
      </c>
      <c r="D66">
        <v>15</v>
      </c>
      <c r="E66">
        <v>48</v>
      </c>
      <c r="F66">
        <v>47</v>
      </c>
      <c r="G66">
        <v>70</v>
      </c>
      <c r="H66">
        <v>14</v>
      </c>
      <c r="I66">
        <v>32</v>
      </c>
      <c r="J66">
        <v>43</v>
      </c>
      <c r="K66">
        <f t="shared" si="1"/>
        <v>384</v>
      </c>
    </row>
    <row r="67" spans="1:10" ht="12.75">
      <c r="A67" s="60" t="s">
        <v>2</v>
      </c>
      <c r="B67" s="53">
        <f>B66/K66</f>
        <v>0.1171875</v>
      </c>
      <c r="C67" s="53">
        <f>C66/K66</f>
        <v>0.18229166666666666</v>
      </c>
      <c r="D67" s="53">
        <f>D66/K66</f>
        <v>0.0390625</v>
      </c>
      <c r="E67" s="53">
        <f>E66/K66</f>
        <v>0.125</v>
      </c>
      <c r="F67" s="53">
        <f>F66/K66</f>
        <v>0.12239583333333333</v>
      </c>
      <c r="G67" s="53">
        <f>G66/K66</f>
        <v>0.18229166666666666</v>
      </c>
      <c r="H67" s="53">
        <f>H66/K66</f>
        <v>0.036458333333333336</v>
      </c>
      <c r="I67" s="53">
        <f>I66/K66</f>
        <v>0.08333333333333333</v>
      </c>
      <c r="J67" s="53">
        <f>J66/K66</f>
        <v>0.11197916666666667</v>
      </c>
    </row>
    <row r="69" ht="12.75">
      <c r="A69" s="62" t="s">
        <v>224</v>
      </c>
    </row>
    <row r="70" spans="1:9" ht="26.25">
      <c r="A70" t="s">
        <v>0</v>
      </c>
      <c r="B70" s="234" t="s">
        <v>267</v>
      </c>
      <c r="C70" s="234" t="s">
        <v>268</v>
      </c>
      <c r="D70" s="234" t="s">
        <v>269</v>
      </c>
      <c r="E70" s="234" t="s">
        <v>270</v>
      </c>
      <c r="F70" s="234" t="s">
        <v>271</v>
      </c>
      <c r="G70" s="234" t="s">
        <v>27</v>
      </c>
      <c r="H70" s="234" t="s">
        <v>14</v>
      </c>
      <c r="I70" s="235" t="s">
        <v>1</v>
      </c>
    </row>
    <row r="71" spans="1:9" ht="12.75">
      <c r="A71" s="208" t="s">
        <v>50</v>
      </c>
      <c r="B71">
        <v>1</v>
      </c>
      <c r="C71">
        <v>3</v>
      </c>
      <c r="D71">
        <v>8</v>
      </c>
      <c r="E71">
        <v>2</v>
      </c>
      <c r="F71" t="s">
        <v>72</v>
      </c>
      <c r="G71">
        <v>3</v>
      </c>
      <c r="H71">
        <v>1</v>
      </c>
      <c r="I71">
        <f>SUM(B71:H71)</f>
        <v>18</v>
      </c>
    </row>
    <row r="72" spans="1:9" ht="12.75">
      <c r="A72" s="208" t="s">
        <v>51</v>
      </c>
      <c r="B72">
        <v>3</v>
      </c>
      <c r="C72">
        <v>5</v>
      </c>
      <c r="D72">
        <v>6</v>
      </c>
      <c r="E72">
        <v>4</v>
      </c>
      <c r="F72">
        <v>1</v>
      </c>
      <c r="G72">
        <v>3</v>
      </c>
      <c r="H72" t="s">
        <v>72</v>
      </c>
      <c r="I72">
        <f aca="true" t="shared" si="2" ref="I72:I88">SUM(B72:H72)</f>
        <v>22</v>
      </c>
    </row>
    <row r="73" spans="1:9" ht="12.75">
      <c r="A73" s="208" t="s">
        <v>52</v>
      </c>
      <c r="B73" t="s">
        <v>72</v>
      </c>
      <c r="C73" t="s">
        <v>72</v>
      </c>
      <c r="D73" t="s">
        <v>72</v>
      </c>
      <c r="E73" t="s">
        <v>72</v>
      </c>
      <c r="F73" t="s">
        <v>72</v>
      </c>
      <c r="G73" t="s">
        <v>72</v>
      </c>
      <c r="H73">
        <v>1</v>
      </c>
      <c r="I73">
        <f t="shared" si="2"/>
        <v>1</v>
      </c>
    </row>
    <row r="74" spans="1:9" ht="12.75">
      <c r="A74" s="208" t="s">
        <v>53</v>
      </c>
      <c r="B74">
        <v>7</v>
      </c>
      <c r="C74">
        <v>4</v>
      </c>
      <c r="D74">
        <v>17</v>
      </c>
      <c r="E74">
        <v>1</v>
      </c>
      <c r="F74" t="s">
        <v>72</v>
      </c>
      <c r="G74">
        <v>2</v>
      </c>
      <c r="H74">
        <v>2</v>
      </c>
      <c r="I74">
        <f t="shared" si="2"/>
        <v>33</v>
      </c>
    </row>
    <row r="75" spans="1:9" ht="12.75">
      <c r="A75" s="208" t="s">
        <v>54</v>
      </c>
      <c r="B75">
        <v>5</v>
      </c>
      <c r="C75">
        <v>6</v>
      </c>
      <c r="D75">
        <v>12</v>
      </c>
      <c r="E75" t="s">
        <v>72</v>
      </c>
      <c r="F75">
        <v>3</v>
      </c>
      <c r="G75">
        <v>5</v>
      </c>
      <c r="H75">
        <v>4</v>
      </c>
      <c r="I75">
        <f t="shared" si="2"/>
        <v>35</v>
      </c>
    </row>
    <row r="76" spans="1:9" ht="12.75">
      <c r="A76" s="208" t="s">
        <v>55</v>
      </c>
      <c r="B76">
        <v>2</v>
      </c>
      <c r="C76">
        <v>2</v>
      </c>
      <c r="D76">
        <v>3</v>
      </c>
      <c r="E76" t="s">
        <v>72</v>
      </c>
      <c r="F76" t="s">
        <v>72</v>
      </c>
      <c r="G76">
        <v>1</v>
      </c>
      <c r="H76" t="s">
        <v>72</v>
      </c>
      <c r="I76">
        <f t="shared" si="2"/>
        <v>8</v>
      </c>
    </row>
    <row r="77" spans="1:9" ht="12.75">
      <c r="A77" s="208" t="s">
        <v>56</v>
      </c>
      <c r="B77">
        <v>2</v>
      </c>
      <c r="C77">
        <v>1</v>
      </c>
      <c r="D77">
        <v>10</v>
      </c>
      <c r="E77" t="s">
        <v>72</v>
      </c>
      <c r="F77">
        <v>1</v>
      </c>
      <c r="G77">
        <v>4</v>
      </c>
      <c r="H77">
        <v>4</v>
      </c>
      <c r="I77">
        <f t="shared" si="2"/>
        <v>22</v>
      </c>
    </row>
    <row r="78" spans="1:9" ht="12.75">
      <c r="A78" s="208" t="s">
        <v>57</v>
      </c>
      <c r="B78">
        <v>2</v>
      </c>
      <c r="C78" t="s">
        <v>72</v>
      </c>
      <c r="D78">
        <v>8</v>
      </c>
      <c r="E78" t="s">
        <v>72</v>
      </c>
      <c r="F78" t="s">
        <v>72</v>
      </c>
      <c r="G78" t="s">
        <v>72</v>
      </c>
      <c r="H78" t="s">
        <v>72</v>
      </c>
      <c r="I78">
        <f t="shared" si="2"/>
        <v>10</v>
      </c>
    </row>
    <row r="79" spans="1:9" ht="12.75">
      <c r="A79" s="208" t="s">
        <v>58</v>
      </c>
      <c r="B79">
        <v>9</v>
      </c>
      <c r="C79">
        <v>3</v>
      </c>
      <c r="D79">
        <v>8</v>
      </c>
      <c r="E79" t="s">
        <v>72</v>
      </c>
      <c r="F79" t="s">
        <v>72</v>
      </c>
      <c r="G79">
        <v>1</v>
      </c>
      <c r="H79" t="s">
        <v>72</v>
      </c>
      <c r="I79">
        <f t="shared" si="2"/>
        <v>21</v>
      </c>
    </row>
    <row r="80" spans="1:9" ht="12.75">
      <c r="A80" s="208" t="s">
        <v>59</v>
      </c>
      <c r="B80">
        <v>3</v>
      </c>
      <c r="C80">
        <v>4</v>
      </c>
      <c r="D80">
        <v>6</v>
      </c>
      <c r="E80">
        <v>2</v>
      </c>
      <c r="F80" t="s">
        <v>72</v>
      </c>
      <c r="G80">
        <v>13</v>
      </c>
      <c r="H80">
        <v>1</v>
      </c>
      <c r="I80">
        <f t="shared" si="2"/>
        <v>29</v>
      </c>
    </row>
    <row r="81" spans="1:9" ht="12.75">
      <c r="A81" s="208" t="s">
        <v>60</v>
      </c>
      <c r="B81">
        <v>1</v>
      </c>
      <c r="C81" t="s">
        <v>72</v>
      </c>
      <c r="D81">
        <v>6</v>
      </c>
      <c r="E81">
        <v>1</v>
      </c>
      <c r="F81" t="s">
        <v>72</v>
      </c>
      <c r="G81" t="s">
        <v>72</v>
      </c>
      <c r="H81">
        <v>1</v>
      </c>
      <c r="I81">
        <f t="shared" si="2"/>
        <v>9</v>
      </c>
    </row>
    <row r="82" spans="1:9" ht="12.75">
      <c r="A82" s="208" t="s">
        <v>61</v>
      </c>
      <c r="B82" t="s">
        <v>72</v>
      </c>
      <c r="C82">
        <v>3</v>
      </c>
      <c r="D82">
        <v>9</v>
      </c>
      <c r="E82">
        <v>2</v>
      </c>
      <c r="F82">
        <v>2</v>
      </c>
      <c r="G82">
        <v>2</v>
      </c>
      <c r="H82" t="s">
        <v>72</v>
      </c>
      <c r="I82">
        <f t="shared" si="2"/>
        <v>18</v>
      </c>
    </row>
    <row r="83" spans="1:9" ht="12.75">
      <c r="A83" s="208" t="s">
        <v>62</v>
      </c>
      <c r="B83">
        <v>1</v>
      </c>
      <c r="C83">
        <v>6</v>
      </c>
      <c r="D83">
        <v>8</v>
      </c>
      <c r="E83">
        <v>1</v>
      </c>
      <c r="F83">
        <v>2</v>
      </c>
      <c r="G83">
        <v>2</v>
      </c>
      <c r="H83" t="s">
        <v>72</v>
      </c>
      <c r="I83">
        <f t="shared" si="2"/>
        <v>20</v>
      </c>
    </row>
    <row r="84" spans="1:9" ht="12.75">
      <c r="A84" s="208" t="s">
        <v>63</v>
      </c>
      <c r="B84">
        <v>11</v>
      </c>
      <c r="C84">
        <v>9</v>
      </c>
      <c r="D84">
        <v>18</v>
      </c>
      <c r="E84">
        <v>5</v>
      </c>
      <c r="F84">
        <v>5</v>
      </c>
      <c r="G84">
        <v>12</v>
      </c>
      <c r="H84">
        <v>2</v>
      </c>
      <c r="I84">
        <f t="shared" si="2"/>
        <v>62</v>
      </c>
    </row>
    <row r="85" spans="1:9" ht="12.75">
      <c r="A85" s="208" t="s">
        <v>64</v>
      </c>
      <c r="B85">
        <v>1</v>
      </c>
      <c r="C85">
        <v>2</v>
      </c>
      <c r="D85">
        <v>7</v>
      </c>
      <c r="E85" t="s">
        <v>72</v>
      </c>
      <c r="F85">
        <v>1</v>
      </c>
      <c r="G85">
        <v>2</v>
      </c>
      <c r="H85">
        <v>1</v>
      </c>
      <c r="I85">
        <f t="shared" si="2"/>
        <v>14</v>
      </c>
    </row>
    <row r="86" spans="1:9" ht="12.75">
      <c r="A86" s="208" t="s">
        <v>65</v>
      </c>
      <c r="B86" t="s">
        <v>72</v>
      </c>
      <c r="C86" t="s">
        <v>72</v>
      </c>
      <c r="D86">
        <v>3</v>
      </c>
      <c r="E86">
        <v>1</v>
      </c>
      <c r="F86">
        <v>1</v>
      </c>
      <c r="G86" t="s">
        <v>72</v>
      </c>
      <c r="H86">
        <v>1</v>
      </c>
      <c r="I86">
        <f t="shared" si="2"/>
        <v>6</v>
      </c>
    </row>
    <row r="87" ht="12.75">
      <c r="A87" s="208" t="s">
        <v>66</v>
      </c>
    </row>
    <row r="88" spans="1:9" ht="12.75">
      <c r="A88" s="208" t="s">
        <v>1</v>
      </c>
      <c r="B88">
        <v>48</v>
      </c>
      <c r="C88">
        <v>48</v>
      </c>
      <c r="D88">
        <v>129</v>
      </c>
      <c r="E88">
        <v>19</v>
      </c>
      <c r="F88">
        <v>16</v>
      </c>
      <c r="G88">
        <v>50</v>
      </c>
      <c r="H88">
        <v>18</v>
      </c>
      <c r="I88">
        <f t="shared" si="2"/>
        <v>328</v>
      </c>
    </row>
    <row r="89" spans="1:9" ht="12.75">
      <c r="A89" s="239" t="s">
        <v>2</v>
      </c>
      <c r="B89" s="53">
        <f>B88/I88</f>
        <v>0.14634146341463414</v>
      </c>
      <c r="C89" s="53">
        <f>C88/I88</f>
        <v>0.14634146341463414</v>
      </c>
      <c r="D89" s="53">
        <f>D88/I88</f>
        <v>0.3932926829268293</v>
      </c>
      <c r="E89" s="53">
        <f>E88/I88</f>
        <v>0.057926829268292686</v>
      </c>
      <c r="F89" s="53">
        <f>F88/I88</f>
        <v>0.04878048780487805</v>
      </c>
      <c r="G89" s="53">
        <f>G88/I88</f>
        <v>0.1524390243902439</v>
      </c>
      <c r="H89" s="53">
        <f>H88/I88</f>
        <v>0.054878048780487805</v>
      </c>
      <c r="I89" s="53"/>
    </row>
    <row r="91" ht="12.75">
      <c r="A91" s="62" t="s">
        <v>225</v>
      </c>
    </row>
    <row r="92" spans="1:2" ht="12.75">
      <c r="A92" t="s">
        <v>0</v>
      </c>
      <c r="B92" s="38" t="s">
        <v>258</v>
      </c>
    </row>
    <row r="93" spans="1:2" ht="12.75">
      <c r="A93" s="208" t="s">
        <v>51</v>
      </c>
      <c r="B93">
        <v>6</v>
      </c>
    </row>
    <row r="94" spans="1:2" ht="12.75">
      <c r="A94" s="208" t="s">
        <v>53</v>
      </c>
      <c r="B94">
        <v>15</v>
      </c>
    </row>
    <row r="95" spans="1:2" ht="12.75">
      <c r="A95" s="208" t="s">
        <v>54</v>
      </c>
      <c r="B95">
        <v>6</v>
      </c>
    </row>
    <row r="96" spans="1:2" ht="12.75">
      <c r="A96" s="208" t="s">
        <v>55</v>
      </c>
      <c r="B96">
        <v>3</v>
      </c>
    </row>
    <row r="97" spans="1:2" ht="12.75">
      <c r="A97" s="208" t="s">
        <v>56</v>
      </c>
      <c r="B97">
        <v>8</v>
      </c>
    </row>
    <row r="98" spans="1:2" ht="12.75">
      <c r="A98" s="208" t="s">
        <v>57</v>
      </c>
      <c r="B98">
        <v>7</v>
      </c>
    </row>
    <row r="99" spans="1:2" ht="12.75">
      <c r="A99" s="208" t="s">
        <v>58</v>
      </c>
      <c r="B99">
        <v>10</v>
      </c>
    </row>
    <row r="100" spans="1:2" ht="12.75">
      <c r="A100" s="208" t="s">
        <v>59</v>
      </c>
      <c r="B100">
        <v>4</v>
      </c>
    </row>
    <row r="101" spans="1:2" ht="12.75">
      <c r="A101" s="208" t="s">
        <v>60</v>
      </c>
      <c r="B101">
        <v>3</v>
      </c>
    </row>
    <row r="102" spans="1:2" ht="12.75">
      <c r="A102" s="208" t="s">
        <v>61</v>
      </c>
      <c r="B102">
        <v>5</v>
      </c>
    </row>
    <row r="103" spans="1:2" ht="12.75">
      <c r="A103" s="208" t="s">
        <v>62</v>
      </c>
      <c r="B103">
        <v>3</v>
      </c>
    </row>
    <row r="104" spans="1:2" ht="12.75">
      <c r="A104" s="208" t="s">
        <v>63</v>
      </c>
      <c r="B104">
        <v>4</v>
      </c>
    </row>
    <row r="105" spans="1:2" ht="12.75">
      <c r="A105" s="208" t="s">
        <v>64</v>
      </c>
      <c r="B105">
        <v>3</v>
      </c>
    </row>
    <row r="106" spans="1:2" ht="12.75">
      <c r="A106" s="208" t="s">
        <v>65</v>
      </c>
      <c r="B106">
        <v>2</v>
      </c>
    </row>
    <row r="107" spans="1:2" ht="12.75">
      <c r="A107" s="208" t="s">
        <v>66</v>
      </c>
      <c r="B107">
        <v>3</v>
      </c>
    </row>
    <row r="108" spans="1:2" ht="12.75">
      <c r="A108" s="208" t="s">
        <v>1</v>
      </c>
      <c r="B108" s="21">
        <v>82</v>
      </c>
    </row>
  </sheetData>
  <mergeCells count="3">
    <mergeCell ref="B25:C25"/>
    <mergeCell ref="D25:E25"/>
    <mergeCell ref="F25:G25"/>
  </mergeCells>
  <printOptions/>
  <pageMargins left="0.75" right="0.75" top="1" bottom="1" header="0.5" footer="0.5"/>
  <pageSetup horizontalDpi="600" verticalDpi="600" orientation="landscape" scale="79" r:id="rId1"/>
  <headerFooter alignWithMargins="0">
    <oddFooter>&amp;L2002 Survey/WS8 Resignations&amp;C&amp;D&amp;R&amp;P of &amp;N</oddFooter>
  </headerFooter>
  <rowBreaks count="2" manualBreakCount="2">
    <brk id="45" max="10" man="1"/>
    <brk id="8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14.57421875" style="0" customWidth="1"/>
    <col min="5" max="5" width="10.140625" style="0" customWidth="1"/>
  </cols>
  <sheetData>
    <row r="1" ht="12.75">
      <c r="A1" s="62" t="s">
        <v>226</v>
      </c>
    </row>
    <row r="2" ht="12.75">
      <c r="I2" s="21"/>
    </row>
    <row r="3" spans="1:9" ht="12.75">
      <c r="A3" s="62" t="s">
        <v>222</v>
      </c>
      <c r="B3" s="6"/>
      <c r="C3" s="6"/>
      <c r="D3" s="6"/>
      <c r="E3" s="6"/>
      <c r="I3" s="21"/>
    </row>
    <row r="4" spans="1:9" ht="12.75">
      <c r="A4" s="19" t="s">
        <v>0</v>
      </c>
      <c r="B4" s="224" t="s">
        <v>237</v>
      </c>
      <c r="C4" s="252"/>
      <c r="D4" s="259" t="s">
        <v>23</v>
      </c>
      <c r="E4" s="252"/>
      <c r="F4" s="5"/>
      <c r="I4" s="21"/>
    </row>
    <row r="5" spans="2:9" ht="27">
      <c r="B5" s="241" t="s">
        <v>239</v>
      </c>
      <c r="C5" s="263" t="s">
        <v>240</v>
      </c>
      <c r="D5" s="264" t="s">
        <v>239</v>
      </c>
      <c r="E5" s="263" t="s">
        <v>240</v>
      </c>
      <c r="F5" s="242" t="s">
        <v>1</v>
      </c>
      <c r="I5" s="21"/>
    </row>
    <row r="6" spans="1:9" ht="12.75">
      <c r="A6" s="80" t="s">
        <v>50</v>
      </c>
      <c r="B6" s="253">
        <v>7</v>
      </c>
      <c r="C6" s="254">
        <v>5</v>
      </c>
      <c r="D6" s="260">
        <v>6</v>
      </c>
      <c r="E6" s="254">
        <v>0</v>
      </c>
      <c r="F6" s="5">
        <v>18</v>
      </c>
      <c r="I6" s="21"/>
    </row>
    <row r="7" spans="1:9" ht="12.75">
      <c r="A7" s="80" t="s">
        <v>51</v>
      </c>
      <c r="B7" s="253">
        <v>4</v>
      </c>
      <c r="C7" s="254">
        <v>5</v>
      </c>
      <c r="D7" s="260">
        <v>7</v>
      </c>
      <c r="E7" s="254">
        <v>0</v>
      </c>
      <c r="F7" s="5">
        <v>16</v>
      </c>
      <c r="I7" s="21"/>
    </row>
    <row r="8" spans="1:9" ht="12.75">
      <c r="A8" s="80" t="s">
        <v>52</v>
      </c>
      <c r="B8" s="253">
        <v>0</v>
      </c>
      <c r="C8" s="254">
        <v>3</v>
      </c>
      <c r="D8" s="260">
        <v>1</v>
      </c>
      <c r="E8" s="254">
        <v>0</v>
      </c>
      <c r="F8" s="5">
        <v>4</v>
      </c>
      <c r="I8" s="21"/>
    </row>
    <row r="9" spans="1:9" ht="12.75">
      <c r="A9" s="80" t="s">
        <v>53</v>
      </c>
      <c r="B9" s="253">
        <v>11</v>
      </c>
      <c r="C9" s="254">
        <v>7</v>
      </c>
      <c r="D9" s="260">
        <v>5</v>
      </c>
      <c r="E9" s="254">
        <v>0</v>
      </c>
      <c r="F9" s="5">
        <v>23</v>
      </c>
      <c r="I9" s="21"/>
    </row>
    <row r="10" spans="1:9" ht="12.75">
      <c r="A10" s="80" t="s">
        <v>54</v>
      </c>
      <c r="B10" s="253">
        <v>13</v>
      </c>
      <c r="C10" s="254">
        <v>8</v>
      </c>
      <c r="D10" s="260">
        <v>3</v>
      </c>
      <c r="E10" s="254">
        <v>0</v>
      </c>
      <c r="F10" s="5">
        <v>24</v>
      </c>
      <c r="I10" s="21"/>
    </row>
    <row r="11" spans="1:9" ht="12.75">
      <c r="A11" s="80" t="s">
        <v>55</v>
      </c>
      <c r="B11" s="253">
        <v>4</v>
      </c>
      <c r="C11" s="254">
        <v>5</v>
      </c>
      <c r="D11" s="260">
        <v>4</v>
      </c>
      <c r="E11" s="254">
        <v>0</v>
      </c>
      <c r="F11" s="5">
        <v>13</v>
      </c>
      <c r="I11" s="21"/>
    </row>
    <row r="12" spans="1:9" ht="12.75">
      <c r="A12" s="80" t="s">
        <v>56</v>
      </c>
      <c r="B12" s="253">
        <v>4</v>
      </c>
      <c r="C12" s="254">
        <v>5</v>
      </c>
      <c r="D12" s="260">
        <v>3</v>
      </c>
      <c r="E12" s="254">
        <v>0</v>
      </c>
      <c r="F12" s="5">
        <v>12</v>
      </c>
      <c r="I12" s="21"/>
    </row>
    <row r="13" spans="1:9" ht="12.75">
      <c r="A13" s="80" t="s">
        <v>57</v>
      </c>
      <c r="B13" s="253">
        <v>3</v>
      </c>
      <c r="C13" s="254">
        <v>7</v>
      </c>
      <c r="D13" s="260">
        <v>2</v>
      </c>
      <c r="E13" s="254">
        <v>0</v>
      </c>
      <c r="F13" s="5">
        <v>12</v>
      </c>
      <c r="I13" s="21"/>
    </row>
    <row r="14" spans="1:9" ht="12.75">
      <c r="A14" s="80" t="s">
        <v>58</v>
      </c>
      <c r="B14" s="253">
        <v>0</v>
      </c>
      <c r="C14" s="254">
        <v>4</v>
      </c>
      <c r="D14" s="260">
        <v>9</v>
      </c>
      <c r="E14" s="254">
        <v>0</v>
      </c>
      <c r="F14" s="5">
        <v>13</v>
      </c>
      <c r="I14" s="21"/>
    </row>
    <row r="15" spans="1:9" ht="12.75">
      <c r="A15" s="80" t="s">
        <v>59</v>
      </c>
      <c r="B15" s="253">
        <v>6</v>
      </c>
      <c r="C15" s="254">
        <v>5</v>
      </c>
      <c r="D15" s="260">
        <v>9</v>
      </c>
      <c r="E15" s="254">
        <v>2</v>
      </c>
      <c r="F15" s="5">
        <v>22</v>
      </c>
      <c r="I15" s="21"/>
    </row>
    <row r="16" spans="1:9" ht="12.75">
      <c r="A16" s="80" t="s">
        <v>60</v>
      </c>
      <c r="B16" s="253">
        <v>5</v>
      </c>
      <c r="C16" s="254">
        <v>1</v>
      </c>
      <c r="D16" s="260">
        <v>7</v>
      </c>
      <c r="E16" s="254">
        <v>0</v>
      </c>
      <c r="F16" s="5">
        <v>13</v>
      </c>
      <c r="I16" s="21"/>
    </row>
    <row r="17" spans="1:9" ht="12.75">
      <c r="A17" s="80" t="s">
        <v>61</v>
      </c>
      <c r="B17" s="253">
        <v>5</v>
      </c>
      <c r="C17" s="254">
        <v>5</v>
      </c>
      <c r="D17" s="260">
        <v>3</v>
      </c>
      <c r="E17" s="254">
        <v>0</v>
      </c>
      <c r="F17" s="5">
        <v>13</v>
      </c>
      <c r="I17" s="21"/>
    </row>
    <row r="18" spans="1:9" ht="12.75">
      <c r="A18" s="80" t="s">
        <v>62</v>
      </c>
      <c r="B18" s="253">
        <v>9</v>
      </c>
      <c r="C18" s="254">
        <v>9</v>
      </c>
      <c r="D18" s="260">
        <v>3</v>
      </c>
      <c r="E18" s="254">
        <v>0</v>
      </c>
      <c r="F18" s="5">
        <v>21</v>
      </c>
      <c r="I18" s="21"/>
    </row>
    <row r="19" spans="1:9" ht="12.75">
      <c r="A19" s="80" t="s">
        <v>63</v>
      </c>
      <c r="B19" s="253">
        <v>9</v>
      </c>
      <c r="C19" s="254">
        <v>12</v>
      </c>
      <c r="D19" s="260">
        <v>8</v>
      </c>
      <c r="E19" s="254">
        <v>4</v>
      </c>
      <c r="F19" s="5">
        <v>33</v>
      </c>
      <c r="I19" s="21"/>
    </row>
    <row r="20" spans="1:9" ht="12.75">
      <c r="A20" s="80" t="s">
        <v>64</v>
      </c>
      <c r="B20" s="253">
        <v>4</v>
      </c>
      <c r="C20" s="254">
        <v>4</v>
      </c>
      <c r="D20" s="260">
        <v>5</v>
      </c>
      <c r="E20" s="254">
        <v>0</v>
      </c>
      <c r="F20" s="5">
        <v>13</v>
      </c>
      <c r="I20" s="21"/>
    </row>
    <row r="21" spans="1:9" ht="12.75">
      <c r="A21" s="80" t="s">
        <v>65</v>
      </c>
      <c r="B21" s="253">
        <v>3</v>
      </c>
      <c r="C21" s="254">
        <v>3</v>
      </c>
      <c r="D21" s="260">
        <v>4</v>
      </c>
      <c r="E21" s="254">
        <v>0</v>
      </c>
      <c r="F21" s="5">
        <v>10</v>
      </c>
      <c r="I21" s="21"/>
    </row>
    <row r="22" spans="1:6" ht="12.75">
      <c r="A22" s="80" t="s">
        <v>66</v>
      </c>
      <c r="B22" s="253">
        <v>1</v>
      </c>
      <c r="C22" s="254">
        <v>0</v>
      </c>
      <c r="D22" s="260">
        <v>0</v>
      </c>
      <c r="E22" s="254">
        <v>0</v>
      </c>
      <c r="F22" s="5">
        <v>1</v>
      </c>
    </row>
    <row r="23" spans="1:6" ht="12.75">
      <c r="A23" s="60" t="s">
        <v>1</v>
      </c>
      <c r="B23" s="255">
        <v>88</v>
      </c>
      <c r="C23" s="256">
        <v>88</v>
      </c>
      <c r="D23" s="261">
        <v>79</v>
      </c>
      <c r="E23" s="256">
        <v>6</v>
      </c>
      <c r="F23" s="26">
        <v>261</v>
      </c>
    </row>
    <row r="24" spans="1:6" ht="12.75">
      <c r="A24" s="60" t="s">
        <v>2</v>
      </c>
      <c r="B24" s="257">
        <f>B23/F23</f>
        <v>0.3371647509578544</v>
      </c>
      <c r="C24" s="258">
        <f>C23/F23</f>
        <v>0.3371647509578544</v>
      </c>
      <c r="D24" s="262">
        <f>D23/F23</f>
        <v>0.30268199233716475</v>
      </c>
      <c r="E24" s="258">
        <f>E23/F23</f>
        <v>0.022988505747126436</v>
      </c>
      <c r="F24" s="5"/>
    </row>
    <row r="25" spans="2:5" ht="12.75">
      <c r="B25" s="7"/>
      <c r="C25" s="7"/>
      <c r="D25" s="7"/>
      <c r="E25" s="7"/>
    </row>
    <row r="26" ht="12.75">
      <c r="A26" s="62" t="s">
        <v>39</v>
      </c>
    </row>
    <row r="27" ht="12.75">
      <c r="A27" t="s">
        <v>0</v>
      </c>
    </row>
    <row r="28" spans="1:4" ht="12.75">
      <c r="A28" s="21"/>
      <c r="B28" s="38" t="s">
        <v>21</v>
      </c>
      <c r="C28" s="38" t="s">
        <v>22</v>
      </c>
      <c r="D28" s="40" t="s">
        <v>1</v>
      </c>
    </row>
    <row r="29" spans="1:4" ht="12.75">
      <c r="A29" s="80" t="s">
        <v>50</v>
      </c>
      <c r="B29">
        <v>0</v>
      </c>
      <c r="C29">
        <v>18</v>
      </c>
      <c r="D29">
        <v>18</v>
      </c>
    </row>
    <row r="30" spans="1:4" ht="12.75">
      <c r="A30" s="80" t="s">
        <v>51</v>
      </c>
      <c r="B30">
        <v>2</v>
      </c>
      <c r="C30">
        <v>14</v>
      </c>
      <c r="D30">
        <v>16</v>
      </c>
    </row>
    <row r="31" spans="1:4" ht="12.75">
      <c r="A31" s="80" t="s">
        <v>52</v>
      </c>
      <c r="B31">
        <v>0</v>
      </c>
      <c r="C31">
        <v>4</v>
      </c>
      <c r="D31">
        <v>4</v>
      </c>
    </row>
    <row r="32" spans="1:4" ht="12.75">
      <c r="A32" s="80" t="s">
        <v>53</v>
      </c>
      <c r="B32">
        <v>1</v>
      </c>
      <c r="C32">
        <v>22</v>
      </c>
      <c r="D32">
        <v>23</v>
      </c>
    </row>
    <row r="33" spans="1:4" ht="12.75">
      <c r="A33" s="80" t="s">
        <v>54</v>
      </c>
      <c r="B33">
        <v>1</v>
      </c>
      <c r="C33">
        <v>23</v>
      </c>
      <c r="D33">
        <v>24</v>
      </c>
    </row>
    <row r="34" spans="1:4" ht="12.75">
      <c r="A34" s="80" t="s">
        <v>55</v>
      </c>
      <c r="B34">
        <v>0</v>
      </c>
      <c r="C34">
        <v>13</v>
      </c>
      <c r="D34">
        <v>13</v>
      </c>
    </row>
    <row r="35" spans="1:4" ht="12.75">
      <c r="A35" s="80" t="s">
        <v>56</v>
      </c>
      <c r="B35">
        <v>1</v>
      </c>
      <c r="C35">
        <v>12</v>
      </c>
      <c r="D35">
        <v>13</v>
      </c>
    </row>
    <row r="36" spans="1:4" ht="12.75">
      <c r="A36" s="80" t="s">
        <v>57</v>
      </c>
      <c r="B36">
        <v>0</v>
      </c>
      <c r="C36">
        <v>12</v>
      </c>
      <c r="D36">
        <v>12</v>
      </c>
    </row>
    <row r="37" spans="1:4" ht="12.75">
      <c r="A37" s="80" t="s">
        <v>58</v>
      </c>
      <c r="B37">
        <v>0</v>
      </c>
      <c r="C37">
        <v>13</v>
      </c>
      <c r="D37">
        <v>13</v>
      </c>
    </row>
    <row r="38" spans="1:4" ht="12.75">
      <c r="A38" s="80" t="s">
        <v>59</v>
      </c>
      <c r="B38">
        <v>1</v>
      </c>
      <c r="C38">
        <v>21</v>
      </c>
      <c r="D38">
        <v>22</v>
      </c>
    </row>
    <row r="39" spans="1:4" ht="12.75">
      <c r="A39" s="80" t="s">
        <v>60</v>
      </c>
      <c r="B39">
        <v>0</v>
      </c>
      <c r="C39">
        <v>13</v>
      </c>
      <c r="D39">
        <v>13</v>
      </c>
    </row>
    <row r="40" spans="1:4" ht="12.75">
      <c r="A40" s="80" t="s">
        <v>61</v>
      </c>
      <c r="B40">
        <v>1</v>
      </c>
      <c r="C40">
        <v>12</v>
      </c>
      <c r="D40">
        <v>13</v>
      </c>
    </row>
    <row r="41" spans="1:4" ht="12.75">
      <c r="A41" s="80" t="s">
        <v>62</v>
      </c>
      <c r="B41">
        <v>1</v>
      </c>
      <c r="C41">
        <v>20</v>
      </c>
      <c r="D41">
        <v>21</v>
      </c>
    </row>
    <row r="42" spans="1:4" ht="12.75">
      <c r="A42" s="80" t="s">
        <v>63</v>
      </c>
      <c r="B42">
        <v>2</v>
      </c>
      <c r="C42">
        <v>31</v>
      </c>
      <c r="D42">
        <v>33</v>
      </c>
    </row>
    <row r="43" spans="1:4" ht="12.75">
      <c r="A43" s="80" t="s">
        <v>64</v>
      </c>
      <c r="B43">
        <v>0</v>
      </c>
      <c r="C43">
        <v>13</v>
      </c>
      <c r="D43">
        <v>13</v>
      </c>
    </row>
    <row r="44" spans="1:4" ht="12.75">
      <c r="A44" s="80" t="s">
        <v>65</v>
      </c>
      <c r="B44">
        <v>0</v>
      </c>
      <c r="C44">
        <v>10</v>
      </c>
      <c r="D44">
        <v>10</v>
      </c>
    </row>
    <row r="45" spans="1:4" ht="12.75">
      <c r="A45" s="80" t="s">
        <v>66</v>
      </c>
      <c r="B45">
        <v>0</v>
      </c>
      <c r="C45">
        <v>1</v>
      </c>
      <c r="D45">
        <v>1</v>
      </c>
    </row>
    <row r="46" spans="1:4" ht="12.75">
      <c r="A46" s="60" t="s">
        <v>1</v>
      </c>
      <c r="B46">
        <v>10</v>
      </c>
      <c r="C46">
        <v>252</v>
      </c>
      <c r="D46">
        <v>262</v>
      </c>
    </row>
    <row r="47" spans="1:3" ht="12.75">
      <c r="A47" s="60" t="s">
        <v>2</v>
      </c>
      <c r="B47" s="53">
        <f>10/262</f>
        <v>0.03816793893129771</v>
      </c>
      <c r="C47" s="53">
        <f>252/262</f>
        <v>0.9618320610687023</v>
      </c>
    </row>
    <row r="49" spans="1:9" ht="12.75">
      <c r="A49" s="62" t="s">
        <v>227</v>
      </c>
      <c r="I49" s="38"/>
    </row>
    <row r="50" ht="12.75">
      <c r="A50" t="s">
        <v>0</v>
      </c>
    </row>
    <row r="51" spans="2:8" ht="39">
      <c r="B51" s="234" t="s">
        <v>18</v>
      </c>
      <c r="C51" s="234" t="s">
        <v>19</v>
      </c>
      <c r="D51" s="234" t="s">
        <v>20</v>
      </c>
      <c r="E51" s="234" t="s">
        <v>241</v>
      </c>
      <c r="F51" s="234" t="s">
        <v>231</v>
      </c>
      <c r="G51" s="234" t="s">
        <v>14</v>
      </c>
      <c r="H51" s="235" t="s">
        <v>1</v>
      </c>
    </row>
    <row r="52" spans="1:8" ht="12.75">
      <c r="A52" s="80" t="s">
        <v>50</v>
      </c>
      <c r="B52">
        <v>3</v>
      </c>
      <c r="C52">
        <v>0</v>
      </c>
      <c r="D52">
        <v>0</v>
      </c>
      <c r="E52">
        <v>15</v>
      </c>
      <c r="F52">
        <v>0</v>
      </c>
      <c r="G52">
        <v>0</v>
      </c>
      <c r="H52">
        <v>18</v>
      </c>
    </row>
    <row r="53" spans="1:8" ht="12.75">
      <c r="A53" s="80" t="s">
        <v>51</v>
      </c>
      <c r="B53">
        <v>2</v>
      </c>
      <c r="C53">
        <v>0</v>
      </c>
      <c r="D53">
        <v>0</v>
      </c>
      <c r="E53">
        <v>14</v>
      </c>
      <c r="F53">
        <v>0</v>
      </c>
      <c r="G53">
        <v>0</v>
      </c>
      <c r="H53">
        <v>16</v>
      </c>
    </row>
    <row r="54" spans="1:8" ht="12.75">
      <c r="A54" s="80" t="s">
        <v>52</v>
      </c>
      <c r="B54">
        <v>0</v>
      </c>
      <c r="C54">
        <v>0</v>
      </c>
      <c r="D54">
        <v>0</v>
      </c>
      <c r="E54">
        <v>4</v>
      </c>
      <c r="F54">
        <v>0</v>
      </c>
      <c r="G54">
        <v>0</v>
      </c>
      <c r="H54">
        <v>4</v>
      </c>
    </row>
    <row r="55" spans="1:8" ht="12.75">
      <c r="A55" s="80" t="s">
        <v>53</v>
      </c>
      <c r="B55">
        <v>1</v>
      </c>
      <c r="C55">
        <v>0</v>
      </c>
      <c r="D55">
        <v>1</v>
      </c>
      <c r="E55">
        <v>21</v>
      </c>
      <c r="F55">
        <v>0</v>
      </c>
      <c r="G55">
        <v>0</v>
      </c>
      <c r="H55">
        <v>23</v>
      </c>
    </row>
    <row r="56" spans="1:8" ht="12.75">
      <c r="A56" s="80" t="s">
        <v>54</v>
      </c>
      <c r="B56">
        <v>3</v>
      </c>
      <c r="C56">
        <v>0</v>
      </c>
      <c r="D56">
        <v>0</v>
      </c>
      <c r="E56">
        <v>20</v>
      </c>
      <c r="F56">
        <v>1</v>
      </c>
      <c r="G56">
        <v>0</v>
      </c>
      <c r="H56">
        <v>24</v>
      </c>
    </row>
    <row r="57" spans="1:8" ht="12.75">
      <c r="A57" s="80" t="s">
        <v>55</v>
      </c>
      <c r="B57">
        <v>0</v>
      </c>
      <c r="C57">
        <v>1</v>
      </c>
      <c r="D57">
        <v>0</v>
      </c>
      <c r="E57">
        <v>12</v>
      </c>
      <c r="F57">
        <v>0</v>
      </c>
      <c r="G57">
        <v>0</v>
      </c>
      <c r="H57">
        <v>13</v>
      </c>
    </row>
    <row r="58" spans="1:8" ht="12.75">
      <c r="A58" s="80" t="s">
        <v>56</v>
      </c>
      <c r="B58">
        <v>1</v>
      </c>
      <c r="C58">
        <v>0</v>
      </c>
      <c r="D58">
        <v>0</v>
      </c>
      <c r="E58">
        <v>10</v>
      </c>
      <c r="F58">
        <v>0</v>
      </c>
      <c r="G58">
        <v>1</v>
      </c>
      <c r="H58">
        <v>12</v>
      </c>
    </row>
    <row r="59" spans="1:8" ht="12.75">
      <c r="A59" s="80" t="s">
        <v>57</v>
      </c>
      <c r="B59">
        <v>4</v>
      </c>
      <c r="C59">
        <v>0</v>
      </c>
      <c r="D59">
        <v>0</v>
      </c>
      <c r="E59">
        <v>8</v>
      </c>
      <c r="F59">
        <v>0</v>
      </c>
      <c r="G59">
        <v>0</v>
      </c>
      <c r="H59">
        <v>12</v>
      </c>
    </row>
    <row r="60" spans="1:8" ht="12.75">
      <c r="A60" s="80" t="s">
        <v>58</v>
      </c>
      <c r="B60">
        <v>2</v>
      </c>
      <c r="C60">
        <v>0</v>
      </c>
      <c r="D60">
        <v>0</v>
      </c>
      <c r="E60">
        <v>11</v>
      </c>
      <c r="F60">
        <v>0</v>
      </c>
      <c r="G60">
        <v>0</v>
      </c>
      <c r="H60">
        <v>13</v>
      </c>
    </row>
    <row r="61" spans="1:8" ht="12.75">
      <c r="A61" s="80" t="s">
        <v>59</v>
      </c>
      <c r="B61">
        <v>4</v>
      </c>
      <c r="C61">
        <v>0</v>
      </c>
      <c r="D61">
        <v>0</v>
      </c>
      <c r="E61">
        <v>17</v>
      </c>
      <c r="F61">
        <v>0</v>
      </c>
      <c r="G61">
        <v>1</v>
      </c>
      <c r="H61">
        <v>22</v>
      </c>
    </row>
    <row r="62" spans="1:8" ht="12.75">
      <c r="A62" s="80" t="s">
        <v>60</v>
      </c>
      <c r="B62">
        <v>0</v>
      </c>
      <c r="C62">
        <v>2</v>
      </c>
      <c r="D62">
        <v>0</v>
      </c>
      <c r="E62">
        <v>10</v>
      </c>
      <c r="F62">
        <v>1</v>
      </c>
      <c r="G62">
        <v>0</v>
      </c>
      <c r="H62">
        <v>13</v>
      </c>
    </row>
    <row r="63" spans="1:8" ht="12.75">
      <c r="A63" s="80" t="s">
        <v>61</v>
      </c>
      <c r="B63">
        <v>0</v>
      </c>
      <c r="C63">
        <v>0</v>
      </c>
      <c r="D63">
        <v>0</v>
      </c>
      <c r="E63">
        <v>13</v>
      </c>
      <c r="F63">
        <v>0</v>
      </c>
      <c r="G63">
        <v>0</v>
      </c>
      <c r="H63">
        <v>13</v>
      </c>
    </row>
    <row r="64" spans="1:8" ht="12.75">
      <c r="A64" s="80" t="s">
        <v>62</v>
      </c>
      <c r="B64">
        <v>2</v>
      </c>
      <c r="C64">
        <v>0</v>
      </c>
      <c r="D64">
        <v>0</v>
      </c>
      <c r="E64">
        <v>19</v>
      </c>
      <c r="F64">
        <v>0</v>
      </c>
      <c r="G64">
        <v>0</v>
      </c>
      <c r="H64">
        <v>21</v>
      </c>
    </row>
    <row r="65" spans="1:8" ht="12.75">
      <c r="A65" s="80" t="s">
        <v>63</v>
      </c>
      <c r="B65">
        <v>4</v>
      </c>
      <c r="C65">
        <v>1</v>
      </c>
      <c r="D65">
        <v>0</v>
      </c>
      <c r="E65">
        <v>28</v>
      </c>
      <c r="F65">
        <v>0</v>
      </c>
      <c r="G65">
        <v>0</v>
      </c>
      <c r="H65">
        <v>33</v>
      </c>
    </row>
    <row r="66" spans="1:8" ht="12.75">
      <c r="A66" s="80" t="s">
        <v>64</v>
      </c>
      <c r="B66">
        <v>1</v>
      </c>
      <c r="C66">
        <v>0</v>
      </c>
      <c r="D66">
        <v>0</v>
      </c>
      <c r="E66">
        <v>12</v>
      </c>
      <c r="F66">
        <v>0</v>
      </c>
      <c r="G66">
        <v>0</v>
      </c>
      <c r="H66">
        <v>13</v>
      </c>
    </row>
    <row r="67" spans="1:8" ht="12.75">
      <c r="A67" s="80" t="s">
        <v>65</v>
      </c>
      <c r="B67">
        <v>0</v>
      </c>
      <c r="C67">
        <v>0</v>
      </c>
      <c r="D67">
        <v>0</v>
      </c>
      <c r="E67">
        <v>10</v>
      </c>
      <c r="F67">
        <v>0</v>
      </c>
      <c r="G67">
        <v>0</v>
      </c>
      <c r="H67">
        <v>10</v>
      </c>
    </row>
    <row r="68" spans="1:8" ht="12.75">
      <c r="A68" s="80" t="s">
        <v>66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1</v>
      </c>
    </row>
    <row r="69" spans="1:8" ht="12.75">
      <c r="A69" s="60" t="s">
        <v>1</v>
      </c>
      <c r="B69">
        <v>27</v>
      </c>
      <c r="C69">
        <v>4</v>
      </c>
      <c r="D69">
        <v>1</v>
      </c>
      <c r="E69">
        <v>225</v>
      </c>
      <c r="F69">
        <v>2</v>
      </c>
      <c r="G69">
        <v>2</v>
      </c>
      <c r="H69">
        <v>261</v>
      </c>
    </row>
    <row r="70" spans="1:7" ht="12.75">
      <c r="A70" s="60" t="s">
        <v>2</v>
      </c>
      <c r="B70" s="53">
        <f>B69/H69</f>
        <v>0.10344827586206896</v>
      </c>
      <c r="C70" s="53">
        <f>C69/H69</f>
        <v>0.01532567049808429</v>
      </c>
      <c r="D70" s="53">
        <f>D69/H69</f>
        <v>0.0038314176245210726</v>
      </c>
      <c r="E70" s="53">
        <f>E69/H69</f>
        <v>0.8620689655172413</v>
      </c>
      <c r="F70" s="53">
        <f>F69/H69</f>
        <v>0.007662835249042145</v>
      </c>
      <c r="G70" s="53">
        <f>G69/H69</f>
        <v>0.007662835249042145</v>
      </c>
    </row>
    <row r="72" ht="12.75">
      <c r="A72" s="62" t="s">
        <v>228</v>
      </c>
    </row>
    <row r="73" ht="12.75">
      <c r="A73" t="s">
        <v>0</v>
      </c>
    </row>
    <row r="74" spans="2:4" ht="12.75">
      <c r="B74" s="38" t="s">
        <v>24</v>
      </c>
      <c r="C74" s="38" t="s">
        <v>25</v>
      </c>
      <c r="D74" s="38" t="s">
        <v>26</v>
      </c>
    </row>
    <row r="75" spans="1:4" ht="12.75">
      <c r="A75" s="88" t="s">
        <v>50</v>
      </c>
      <c r="B75" s="57">
        <v>3</v>
      </c>
      <c r="C75" s="57">
        <v>30</v>
      </c>
      <c r="D75" s="57">
        <v>17.666666666666668</v>
      </c>
    </row>
    <row r="76" spans="1:4" ht="12.75">
      <c r="A76" s="88" t="s">
        <v>51</v>
      </c>
      <c r="B76" s="57">
        <v>1</v>
      </c>
      <c r="C76" s="57">
        <v>30</v>
      </c>
      <c r="D76" s="57">
        <v>12.84375</v>
      </c>
    </row>
    <row r="77" spans="1:4" ht="12.75">
      <c r="A77" s="88" t="s">
        <v>52</v>
      </c>
      <c r="B77" s="57">
        <v>12</v>
      </c>
      <c r="C77" s="57">
        <v>28</v>
      </c>
      <c r="D77" s="57">
        <v>21</v>
      </c>
    </row>
    <row r="78" spans="1:4" ht="12.75">
      <c r="A78" s="88" t="s">
        <v>53</v>
      </c>
      <c r="B78" s="57">
        <v>1</v>
      </c>
      <c r="C78" s="57">
        <v>27</v>
      </c>
      <c r="D78" s="57">
        <v>12.2</v>
      </c>
    </row>
    <row r="79" spans="1:4" ht="12.75">
      <c r="A79" s="88" t="s">
        <v>54</v>
      </c>
      <c r="B79" s="57">
        <v>1</v>
      </c>
      <c r="C79" s="57">
        <v>31</v>
      </c>
      <c r="D79" s="57">
        <v>14.282608695652174</v>
      </c>
    </row>
    <row r="80" spans="1:4" ht="12.75">
      <c r="A80" s="88" t="s">
        <v>55</v>
      </c>
      <c r="B80" s="57">
        <v>1</v>
      </c>
      <c r="C80" s="57">
        <v>23</v>
      </c>
      <c r="D80" s="57">
        <v>15.26923076923077</v>
      </c>
    </row>
    <row r="81" spans="1:4" ht="12.75">
      <c r="A81" s="88" t="s">
        <v>56</v>
      </c>
      <c r="B81" s="57">
        <v>2</v>
      </c>
      <c r="C81" s="57">
        <v>30</v>
      </c>
      <c r="D81" s="57">
        <v>18.083333333333332</v>
      </c>
    </row>
    <row r="82" spans="1:4" ht="12.75">
      <c r="A82" s="88" t="s">
        <v>57</v>
      </c>
      <c r="B82" s="57">
        <v>1</v>
      </c>
      <c r="C82" s="57">
        <v>28</v>
      </c>
      <c r="D82" s="57">
        <v>11.458333333333334</v>
      </c>
    </row>
    <row r="83" spans="1:4" ht="12.75">
      <c r="A83" s="88" t="s">
        <v>58</v>
      </c>
      <c r="B83" s="57">
        <v>0.75</v>
      </c>
      <c r="C83" s="57">
        <v>30</v>
      </c>
      <c r="D83" s="57">
        <v>17.75</v>
      </c>
    </row>
    <row r="84" spans="1:4" ht="12.75">
      <c r="A84" s="88" t="s">
        <v>59</v>
      </c>
      <c r="B84" s="57">
        <v>1</v>
      </c>
      <c r="C84" s="57">
        <v>30</v>
      </c>
      <c r="D84" s="57">
        <v>14.363636363636363</v>
      </c>
    </row>
    <row r="85" spans="1:4" ht="12.75">
      <c r="A85" s="88" t="s">
        <v>60</v>
      </c>
      <c r="B85" s="57">
        <v>1</v>
      </c>
      <c r="C85" s="57">
        <v>29</v>
      </c>
      <c r="D85" s="57">
        <v>17.23076923076923</v>
      </c>
    </row>
    <row r="86" spans="1:4" ht="12.75">
      <c r="A86" s="88" t="s">
        <v>61</v>
      </c>
      <c r="B86" s="57">
        <v>1</v>
      </c>
      <c r="C86" s="57">
        <v>30</v>
      </c>
      <c r="D86" s="57">
        <v>14.291666666666666</v>
      </c>
    </row>
    <row r="87" spans="1:4" ht="12.75">
      <c r="A87" s="88" t="s">
        <v>62</v>
      </c>
      <c r="B87" s="57">
        <v>1</v>
      </c>
      <c r="C87" s="57">
        <v>29</v>
      </c>
      <c r="D87" s="57">
        <v>7.380952380952381</v>
      </c>
    </row>
    <row r="88" spans="1:4" ht="12.75">
      <c r="A88" s="88" t="s">
        <v>63</v>
      </c>
      <c r="B88" s="57">
        <v>1</v>
      </c>
      <c r="C88" s="57">
        <v>32</v>
      </c>
      <c r="D88" s="57">
        <v>13.075757575757576</v>
      </c>
    </row>
    <row r="89" spans="1:4" ht="12.75">
      <c r="A89" s="88" t="s">
        <v>64</v>
      </c>
      <c r="B89" s="57">
        <v>6</v>
      </c>
      <c r="C89" s="57">
        <v>28</v>
      </c>
      <c r="D89" s="57">
        <v>15</v>
      </c>
    </row>
    <row r="90" spans="1:4" ht="12.75">
      <c r="A90" s="88" t="s">
        <v>65</v>
      </c>
      <c r="B90" s="57">
        <v>4</v>
      </c>
      <c r="C90" s="57">
        <v>26</v>
      </c>
      <c r="D90" s="57">
        <v>11.6</v>
      </c>
    </row>
    <row r="91" spans="1:4" ht="12.75">
      <c r="A91" s="88" t="s">
        <v>66</v>
      </c>
      <c r="B91" s="57">
        <v>2</v>
      </c>
      <c r="C91" s="57">
        <v>2</v>
      </c>
      <c r="D91" s="57">
        <v>2</v>
      </c>
    </row>
    <row r="93" ht="12.75">
      <c r="A93" s="62" t="s">
        <v>229</v>
      </c>
    </row>
    <row r="94" ht="12.75">
      <c r="A94" t="s">
        <v>0</v>
      </c>
    </row>
    <row r="95" spans="2:4" ht="12.75">
      <c r="B95" s="38" t="s">
        <v>24</v>
      </c>
      <c r="C95" s="38" t="s">
        <v>25</v>
      </c>
      <c r="D95" s="38" t="s">
        <v>26</v>
      </c>
    </row>
    <row r="96" spans="1:4" ht="12.75">
      <c r="A96" s="80" t="s">
        <v>50</v>
      </c>
      <c r="B96" s="57">
        <v>1</v>
      </c>
      <c r="C96" s="57">
        <v>21</v>
      </c>
      <c r="D96" s="57">
        <v>7</v>
      </c>
    </row>
    <row r="97" spans="1:4" ht="12.75">
      <c r="A97" s="80" t="s">
        <v>51</v>
      </c>
      <c r="B97" s="57">
        <v>1</v>
      </c>
      <c r="C97" s="57">
        <v>25</v>
      </c>
      <c r="D97" s="57">
        <v>8.3</v>
      </c>
    </row>
    <row r="98" spans="1:4" ht="12.75">
      <c r="A98" s="80" t="s">
        <v>52</v>
      </c>
      <c r="B98" s="57">
        <v>1</v>
      </c>
      <c r="C98" s="57">
        <v>17</v>
      </c>
      <c r="D98" s="57">
        <v>6.625</v>
      </c>
    </row>
    <row r="99" spans="1:4" ht="12.75">
      <c r="A99" s="80" t="s">
        <v>53</v>
      </c>
      <c r="B99" s="265">
        <v>0.25</v>
      </c>
      <c r="C99" s="57">
        <v>21</v>
      </c>
      <c r="D99" s="57">
        <v>7.630952380952381</v>
      </c>
    </row>
    <row r="100" spans="1:4" ht="12.75">
      <c r="A100" s="80" t="s">
        <v>54</v>
      </c>
      <c r="B100" s="57">
        <v>0.5</v>
      </c>
      <c r="C100" s="57">
        <v>25</v>
      </c>
      <c r="D100" s="57">
        <v>6</v>
      </c>
    </row>
    <row r="101" spans="1:4" ht="12.75">
      <c r="A101" s="80" t="s">
        <v>55</v>
      </c>
      <c r="B101" s="57">
        <v>1</v>
      </c>
      <c r="C101" s="57">
        <v>18</v>
      </c>
      <c r="D101" s="57">
        <v>6.333333333333333</v>
      </c>
    </row>
    <row r="102" spans="1:4" ht="12.75">
      <c r="A102" s="80" t="s">
        <v>56</v>
      </c>
      <c r="B102" s="57">
        <v>1</v>
      </c>
      <c r="C102" s="57">
        <v>14</v>
      </c>
      <c r="D102" s="57">
        <v>5.458333333333333</v>
      </c>
    </row>
    <row r="103" spans="1:4" ht="12.75">
      <c r="A103" s="80" t="s">
        <v>57</v>
      </c>
      <c r="B103" s="57">
        <v>1</v>
      </c>
      <c r="C103" s="57">
        <v>13</v>
      </c>
      <c r="D103" s="57">
        <v>4.833333333333333</v>
      </c>
    </row>
    <row r="104" spans="1:4" ht="12.75">
      <c r="A104" s="80" t="s">
        <v>58</v>
      </c>
      <c r="B104" s="57">
        <v>0.75</v>
      </c>
      <c r="C104" s="57">
        <v>20</v>
      </c>
      <c r="D104" s="57">
        <v>8.057692307692308</v>
      </c>
    </row>
    <row r="105" spans="1:4" ht="12.75">
      <c r="A105" s="80" t="s">
        <v>59</v>
      </c>
      <c r="B105" s="57">
        <v>1.5</v>
      </c>
      <c r="C105" s="57">
        <v>14</v>
      </c>
      <c r="D105" s="57">
        <v>7.175</v>
      </c>
    </row>
    <row r="106" spans="1:4" ht="12.75">
      <c r="A106" s="80" t="s">
        <v>60</v>
      </c>
      <c r="B106" s="57">
        <v>1</v>
      </c>
      <c r="C106" s="57">
        <v>18</v>
      </c>
      <c r="D106" s="57">
        <v>7.115384615384615</v>
      </c>
    </row>
    <row r="107" spans="1:4" ht="12.75">
      <c r="A107" s="80" t="s">
        <v>61</v>
      </c>
      <c r="B107" s="57">
        <v>0.5</v>
      </c>
      <c r="C107" s="57">
        <v>19</v>
      </c>
      <c r="D107" s="57">
        <v>6.576923076923077</v>
      </c>
    </row>
    <row r="108" spans="1:4" ht="12.75">
      <c r="A108" s="80" t="s">
        <v>62</v>
      </c>
      <c r="B108" s="57">
        <v>1</v>
      </c>
      <c r="C108" s="57">
        <v>14</v>
      </c>
      <c r="D108" s="57">
        <v>5</v>
      </c>
    </row>
    <row r="109" spans="1:4" ht="13.5" customHeight="1">
      <c r="A109" s="80" t="s">
        <v>63</v>
      </c>
      <c r="B109" s="57">
        <v>0.5</v>
      </c>
      <c r="C109" s="57">
        <v>20</v>
      </c>
      <c r="D109" s="57">
        <v>5.5703125</v>
      </c>
    </row>
    <row r="110" spans="1:4" ht="12.75">
      <c r="A110" s="80" t="s">
        <v>64</v>
      </c>
      <c r="B110" s="57">
        <v>1</v>
      </c>
      <c r="C110" s="57">
        <v>14</v>
      </c>
      <c r="D110" s="57">
        <v>5.423076923076923</v>
      </c>
    </row>
    <row r="111" spans="1:4" ht="12.75">
      <c r="A111" s="80" t="s">
        <v>65</v>
      </c>
      <c r="B111" s="57">
        <v>1</v>
      </c>
      <c r="C111" s="57">
        <v>12</v>
      </c>
      <c r="D111" s="57">
        <v>7.333333333333333</v>
      </c>
    </row>
    <row r="112" spans="1:4" ht="12.75">
      <c r="A112" s="80" t="s">
        <v>66</v>
      </c>
      <c r="B112" s="57">
        <v>2</v>
      </c>
      <c r="C112" s="57">
        <v>2</v>
      </c>
      <c r="D112" s="57">
        <v>2</v>
      </c>
    </row>
    <row r="113" spans="2:4" ht="12.75">
      <c r="B113" s="58"/>
      <c r="C113" s="58"/>
      <c r="D113" s="58"/>
    </row>
  </sheetData>
  <mergeCells count="2">
    <mergeCell ref="D4:E4"/>
    <mergeCell ref="B4:C4"/>
  </mergeCells>
  <printOptions/>
  <pageMargins left="0.75" right="0.75" top="0.75" bottom="0.75" header="0.5" footer="0.5"/>
  <pageSetup horizontalDpi="600" verticalDpi="600" orientation="landscape" scale="83" r:id="rId1"/>
  <headerFooter alignWithMargins="0">
    <oddFooter>&amp;L2002 Survey/Administrators&amp;C&amp;D&amp;R&amp;P of &amp;N</oddFooter>
  </headerFooter>
  <rowBreaks count="2" manualBreakCount="2">
    <brk id="47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Eula Aiken</cp:lastModifiedBy>
  <cp:lastPrinted>2005-11-18T07:27:46Z</cp:lastPrinted>
  <dcterms:created xsi:type="dcterms:W3CDTF">2005-08-30T13:22:38Z</dcterms:created>
  <dcterms:modified xsi:type="dcterms:W3CDTF">2005-11-18T07:33:23Z</dcterms:modified>
  <cp:category/>
  <cp:version/>
  <cp:contentType/>
  <cp:contentStatus/>
</cp:coreProperties>
</file>