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https://appriver3651005261.sharepoint.com/sites/FactBook2020updates/Shared Documents/FactBooks/2_Participation/"/>
    </mc:Choice>
  </mc:AlternateContent>
  <xr:revisionPtr revIDLastSave="736" documentId="8_{7BA15973-7DDC-45C9-A4FE-8F4FC8F808E0}" xr6:coauthVersionLast="47" xr6:coauthVersionMax="47" xr10:uidLastSave="{91AEEB34-1453-4245-B2BD-379E4EDD2130}"/>
  <bookViews>
    <workbookView xWindow="28680" yWindow="-120" windowWidth="29040" windowHeight="15840" firstSheet="2" activeTab="2" xr2:uid="{00000000-000D-0000-FFFF-FFFF00000000}"/>
  </bookViews>
  <sheets>
    <sheet name="Table 22" sheetId="25" r:id="rId1"/>
    <sheet name="Table 23" sheetId="2" r:id="rId2"/>
    <sheet name="Table 24" sheetId="2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Print_Area" localSheetId="0">'Table 22'!$A$1:$J$69</definedName>
    <definedName name="_xlnm.Print_Area" localSheetId="1">'Table 23'!$A$1:$N$70</definedName>
    <definedName name="_xlnm.Print_Area" localSheetId="2">'Table 24'!$A$1:$J$71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 i="2" l="1"/>
  <c r="M58" i="2"/>
  <c r="M59" i="2"/>
  <c r="M60" i="2"/>
  <c r="M61" i="2"/>
  <c r="M62" i="2"/>
  <c r="M63" i="2"/>
  <c r="M64" i="2"/>
  <c r="M65" i="2"/>
  <c r="M56" i="2"/>
  <c r="M43" i="2"/>
  <c r="M44" i="2"/>
  <c r="M45" i="2"/>
  <c r="M46" i="2"/>
  <c r="M47" i="2"/>
  <c r="M48" i="2"/>
  <c r="M49" i="2"/>
  <c r="M50" i="2"/>
  <c r="M51" i="2"/>
  <c r="M52" i="2"/>
  <c r="M53" i="2"/>
  <c r="M54" i="2"/>
  <c r="M42" i="2"/>
  <c r="M28" i="2"/>
  <c r="M29" i="2"/>
  <c r="M30" i="2"/>
  <c r="M31" i="2"/>
  <c r="M32" i="2"/>
  <c r="M33" i="2"/>
  <c r="M34" i="2"/>
  <c r="M35" i="2"/>
  <c r="M36" i="2"/>
  <c r="M37" i="2"/>
  <c r="M38" i="2"/>
  <c r="M39" i="2"/>
  <c r="M40" i="2"/>
  <c r="M27" i="2"/>
  <c r="M10" i="2"/>
  <c r="M11" i="2"/>
  <c r="M12" i="2"/>
  <c r="M13" i="2"/>
  <c r="M14" i="2"/>
  <c r="M15" i="2"/>
  <c r="M16" i="2"/>
  <c r="M17" i="2"/>
  <c r="M18" i="2"/>
  <c r="M19" i="2"/>
  <c r="M20" i="2"/>
  <c r="M21" i="2"/>
  <c r="M22" i="2"/>
  <c r="M23" i="2"/>
  <c r="M24" i="2"/>
  <c r="M25" i="2"/>
  <c r="M9" i="2"/>
  <c r="M7" i="2"/>
  <c r="M6" i="2"/>
  <c r="L57" i="2"/>
  <c r="L58" i="2"/>
  <c r="L59" i="2"/>
  <c r="L60" i="2"/>
  <c r="L61" i="2"/>
  <c r="L62" i="2"/>
  <c r="L63" i="2"/>
  <c r="L64" i="2"/>
  <c r="L65" i="2"/>
  <c r="L56" i="2"/>
  <c r="L43" i="2"/>
  <c r="L44" i="2"/>
  <c r="L45" i="2"/>
  <c r="L46" i="2"/>
  <c r="L47" i="2"/>
  <c r="L48" i="2"/>
  <c r="L49" i="2"/>
  <c r="L50" i="2"/>
  <c r="L51" i="2"/>
  <c r="L52" i="2"/>
  <c r="L53" i="2"/>
  <c r="L54" i="2"/>
  <c r="L42" i="2"/>
  <c r="L28" i="2"/>
  <c r="L29" i="2"/>
  <c r="L30" i="2"/>
  <c r="L31" i="2"/>
  <c r="L32" i="2"/>
  <c r="L33" i="2"/>
  <c r="L34" i="2"/>
  <c r="L35" i="2"/>
  <c r="L36" i="2"/>
  <c r="L37" i="2"/>
  <c r="L38" i="2"/>
  <c r="L39" i="2"/>
  <c r="L40" i="2"/>
  <c r="L27" i="2"/>
  <c r="L10" i="2"/>
  <c r="L11" i="2"/>
  <c r="L12" i="2"/>
  <c r="L13" i="2"/>
  <c r="L14" i="2"/>
  <c r="L15" i="2"/>
  <c r="L16" i="2"/>
  <c r="L17" i="2"/>
  <c r="L18" i="2"/>
  <c r="L19" i="2"/>
  <c r="L20" i="2"/>
  <c r="L21" i="2"/>
  <c r="L22" i="2"/>
  <c r="L23" i="2"/>
  <c r="L24" i="2"/>
  <c r="L25" i="2"/>
  <c r="L9" i="2"/>
  <c r="L7" i="2"/>
  <c r="L6" i="2"/>
  <c r="K57" i="2"/>
  <c r="K58" i="2"/>
  <c r="K59" i="2"/>
  <c r="K60" i="2"/>
  <c r="K61" i="2"/>
  <c r="K62" i="2"/>
  <c r="K63" i="2"/>
  <c r="K64" i="2"/>
  <c r="K65" i="2"/>
  <c r="K56" i="2"/>
  <c r="K43" i="2"/>
  <c r="K44" i="2"/>
  <c r="K45" i="2"/>
  <c r="K46" i="2"/>
  <c r="K47" i="2"/>
  <c r="K48" i="2"/>
  <c r="K49" i="2"/>
  <c r="K50" i="2"/>
  <c r="K51" i="2"/>
  <c r="K52" i="2"/>
  <c r="K53" i="2"/>
  <c r="K54" i="2"/>
  <c r="K42" i="2"/>
  <c r="K28" i="2"/>
  <c r="K29" i="2"/>
  <c r="K30" i="2"/>
  <c r="K31" i="2"/>
  <c r="K32" i="2"/>
  <c r="K33" i="2"/>
  <c r="K34" i="2"/>
  <c r="K35" i="2"/>
  <c r="K36" i="2"/>
  <c r="K37" i="2"/>
  <c r="K38" i="2"/>
  <c r="K39" i="2"/>
  <c r="K40" i="2"/>
  <c r="K27" i="2"/>
  <c r="K10" i="2"/>
  <c r="K11" i="2"/>
  <c r="K12" i="2"/>
  <c r="K13" i="2"/>
  <c r="K14" i="2"/>
  <c r="K15" i="2"/>
  <c r="K16" i="2"/>
  <c r="K17" i="2"/>
  <c r="K18" i="2"/>
  <c r="K19" i="2"/>
  <c r="K20" i="2"/>
  <c r="K21" i="2"/>
  <c r="K22" i="2"/>
  <c r="K23" i="2"/>
  <c r="K24" i="2"/>
  <c r="K25" i="2"/>
  <c r="K9" i="2"/>
  <c r="K7" i="2"/>
  <c r="K6" i="2"/>
  <c r="J57" i="2"/>
  <c r="J58" i="2"/>
  <c r="J59" i="2"/>
  <c r="J60" i="2"/>
  <c r="J61" i="2"/>
  <c r="J62" i="2"/>
  <c r="J63" i="2"/>
  <c r="J64" i="2"/>
  <c r="J65" i="2"/>
  <c r="J56" i="2"/>
  <c r="J43" i="2"/>
  <c r="J44" i="2"/>
  <c r="J45" i="2"/>
  <c r="J46" i="2"/>
  <c r="J47" i="2"/>
  <c r="J48" i="2"/>
  <c r="J49" i="2"/>
  <c r="J50" i="2"/>
  <c r="J51" i="2"/>
  <c r="J52" i="2"/>
  <c r="J53" i="2"/>
  <c r="J54" i="2"/>
  <c r="J42" i="2"/>
  <c r="J28" i="2"/>
  <c r="J29" i="2"/>
  <c r="J30" i="2"/>
  <c r="J31" i="2"/>
  <c r="J32" i="2"/>
  <c r="J33" i="2"/>
  <c r="J34" i="2"/>
  <c r="J35" i="2"/>
  <c r="J36" i="2"/>
  <c r="J37" i="2"/>
  <c r="J38" i="2"/>
  <c r="J39" i="2"/>
  <c r="J40" i="2"/>
  <c r="J27" i="2"/>
  <c r="J10" i="2"/>
  <c r="J11" i="2"/>
  <c r="J12" i="2"/>
  <c r="J13" i="2"/>
  <c r="J14" i="2"/>
  <c r="J15" i="2"/>
  <c r="J16" i="2"/>
  <c r="J17" i="2"/>
  <c r="J18" i="2"/>
  <c r="J19" i="2"/>
  <c r="J20" i="2"/>
  <c r="J21" i="2"/>
  <c r="J22" i="2"/>
  <c r="J23" i="2"/>
  <c r="J24" i="2"/>
  <c r="J25" i="2"/>
  <c r="J9" i="2"/>
  <c r="J7" i="2"/>
  <c r="J6" i="2"/>
  <c r="G65" i="2"/>
  <c r="G64" i="2"/>
  <c r="G63" i="2"/>
  <c r="G62" i="2"/>
  <c r="G61" i="2"/>
  <c r="G60" i="2"/>
  <c r="G59" i="2"/>
  <c r="G58" i="2"/>
  <c r="G57" i="2"/>
  <c r="G56" i="2"/>
  <c r="G54" i="2"/>
  <c r="G53" i="2"/>
  <c r="G52" i="2"/>
  <c r="G51" i="2"/>
  <c r="G50" i="2"/>
  <c r="G49" i="2"/>
  <c r="G48" i="2"/>
  <c r="G47" i="2"/>
  <c r="G46" i="2"/>
  <c r="G45" i="2"/>
  <c r="G44" i="2"/>
  <c r="G43" i="2"/>
  <c r="G42" i="2"/>
  <c r="G40" i="2"/>
  <c r="G39" i="2"/>
  <c r="G38" i="2"/>
  <c r="G37" i="2"/>
  <c r="G36" i="2"/>
  <c r="G35" i="2"/>
  <c r="G34" i="2"/>
  <c r="G33" i="2"/>
  <c r="G32" i="2"/>
  <c r="G31" i="2"/>
  <c r="G30" i="2"/>
  <c r="G29" i="2"/>
  <c r="G28" i="2"/>
  <c r="G27" i="2"/>
  <c r="G25" i="2"/>
  <c r="G24" i="2"/>
  <c r="G23" i="2"/>
  <c r="G22" i="2"/>
  <c r="G21" i="2"/>
  <c r="G20" i="2"/>
  <c r="G19" i="2"/>
  <c r="G18" i="2"/>
  <c r="G17" i="2"/>
  <c r="G16" i="2"/>
  <c r="G15" i="2"/>
  <c r="G14" i="2"/>
  <c r="G13" i="2"/>
  <c r="G12" i="2"/>
  <c r="G11" i="2"/>
  <c r="G10" i="2"/>
  <c r="G9" i="2"/>
  <c r="G7" i="2"/>
  <c r="G6" i="2"/>
  <c r="F65" i="2"/>
  <c r="F64" i="2"/>
  <c r="F63" i="2"/>
  <c r="F62" i="2"/>
  <c r="F61" i="2"/>
  <c r="F60" i="2"/>
  <c r="F59" i="2"/>
  <c r="F58" i="2"/>
  <c r="F57" i="2"/>
  <c r="F56" i="2"/>
  <c r="F54" i="2"/>
  <c r="F53" i="2"/>
  <c r="F52" i="2"/>
  <c r="F51" i="2"/>
  <c r="F50" i="2"/>
  <c r="F49" i="2"/>
  <c r="F48" i="2"/>
  <c r="F47" i="2"/>
  <c r="F46" i="2"/>
  <c r="F45" i="2"/>
  <c r="F44" i="2"/>
  <c r="F43" i="2"/>
  <c r="F42" i="2"/>
  <c r="F40" i="2"/>
  <c r="F39" i="2"/>
  <c r="F38" i="2"/>
  <c r="F37" i="2"/>
  <c r="F36" i="2"/>
  <c r="F35" i="2"/>
  <c r="F34" i="2"/>
  <c r="F33" i="2"/>
  <c r="F32" i="2"/>
  <c r="F31" i="2"/>
  <c r="F30" i="2"/>
  <c r="F29" i="2"/>
  <c r="F28" i="2"/>
  <c r="F27" i="2"/>
  <c r="F25" i="2"/>
  <c r="F24" i="2"/>
  <c r="F23" i="2"/>
  <c r="F22" i="2"/>
  <c r="F21" i="2"/>
  <c r="F20" i="2"/>
  <c r="F19" i="2"/>
  <c r="F18" i="2"/>
  <c r="F17" i="2"/>
  <c r="F16" i="2"/>
  <c r="F15" i="2"/>
  <c r="F14" i="2"/>
  <c r="F13" i="2"/>
  <c r="F12" i="2"/>
  <c r="F11" i="2"/>
  <c r="F10" i="2"/>
  <c r="F9" i="2"/>
  <c r="F7" i="2"/>
  <c r="F6" i="2"/>
  <c r="E65" i="2"/>
  <c r="E64" i="2"/>
  <c r="E63" i="2"/>
  <c r="E62" i="2"/>
  <c r="E61" i="2"/>
  <c r="E60" i="2"/>
  <c r="E59" i="2"/>
  <c r="E58" i="2"/>
  <c r="E57" i="2"/>
  <c r="E56" i="2"/>
  <c r="E54" i="2"/>
  <c r="E53" i="2"/>
  <c r="E52" i="2"/>
  <c r="E51" i="2"/>
  <c r="E50" i="2"/>
  <c r="E49" i="2"/>
  <c r="E48" i="2"/>
  <c r="E47" i="2"/>
  <c r="E46" i="2"/>
  <c r="E45" i="2"/>
  <c r="E44" i="2"/>
  <c r="E43" i="2"/>
  <c r="E42" i="2"/>
  <c r="E40" i="2"/>
  <c r="E39" i="2"/>
  <c r="E38" i="2"/>
  <c r="E37" i="2"/>
  <c r="E36" i="2"/>
  <c r="E35" i="2"/>
  <c r="E34" i="2"/>
  <c r="E33" i="2"/>
  <c r="E32" i="2"/>
  <c r="E31" i="2"/>
  <c r="E30" i="2"/>
  <c r="E29" i="2"/>
  <c r="E28" i="2"/>
  <c r="E27" i="2"/>
  <c r="E25" i="2"/>
  <c r="E24" i="2"/>
  <c r="E23" i="2"/>
  <c r="E22" i="2"/>
  <c r="E21" i="2"/>
  <c r="E20" i="2"/>
  <c r="E19" i="2"/>
  <c r="E18" i="2"/>
  <c r="E17" i="2"/>
  <c r="E16" i="2"/>
  <c r="E15" i="2"/>
  <c r="E14" i="2"/>
  <c r="E13" i="2"/>
  <c r="E12" i="2"/>
  <c r="E11" i="2"/>
  <c r="E10" i="2"/>
  <c r="E9" i="2"/>
  <c r="E7" i="2"/>
  <c r="E6" i="2"/>
  <c r="D65" i="2"/>
  <c r="D64" i="2"/>
  <c r="D63" i="2"/>
  <c r="D62" i="2"/>
  <c r="D61" i="2"/>
  <c r="D60" i="2"/>
  <c r="D59" i="2"/>
  <c r="D58" i="2"/>
  <c r="D57" i="2"/>
  <c r="D56" i="2"/>
  <c r="D54" i="2"/>
  <c r="D53" i="2"/>
  <c r="D52" i="2"/>
  <c r="D51" i="2"/>
  <c r="D50" i="2"/>
  <c r="D49" i="2"/>
  <c r="D48" i="2"/>
  <c r="D47" i="2"/>
  <c r="D46" i="2"/>
  <c r="D45" i="2"/>
  <c r="D44" i="2"/>
  <c r="D43" i="2"/>
  <c r="D42" i="2"/>
  <c r="D40" i="2"/>
  <c r="D39" i="2"/>
  <c r="D38" i="2"/>
  <c r="D37" i="2"/>
  <c r="D36" i="2"/>
  <c r="D35" i="2"/>
  <c r="D34" i="2"/>
  <c r="D33" i="2"/>
  <c r="D32" i="2"/>
  <c r="D31" i="2"/>
  <c r="D30" i="2"/>
  <c r="D29" i="2"/>
  <c r="D28" i="2"/>
  <c r="D27" i="2"/>
  <c r="D25" i="2"/>
  <c r="D24" i="2"/>
  <c r="D23" i="2"/>
  <c r="D22" i="2"/>
  <c r="D21" i="2"/>
  <c r="D20" i="2"/>
  <c r="D19" i="2"/>
  <c r="D18" i="2"/>
  <c r="D17" i="2"/>
  <c r="D16" i="2"/>
  <c r="D15" i="2"/>
  <c r="D14" i="2"/>
  <c r="D13" i="2"/>
  <c r="D12" i="2"/>
  <c r="D11" i="2"/>
  <c r="D10" i="2"/>
  <c r="D9" i="2"/>
  <c r="D7" i="2"/>
  <c r="D6" i="2"/>
  <c r="J55" i="2"/>
  <c r="J41" i="2"/>
  <c r="J26" i="2"/>
  <c r="J57" i="26"/>
  <c r="J58" i="26"/>
  <c r="J59" i="26"/>
  <c r="J60" i="26"/>
  <c r="J61" i="26"/>
  <c r="J62" i="26"/>
  <c r="J63" i="26"/>
  <c r="J64" i="26"/>
  <c r="J65" i="26"/>
  <c r="J56" i="26"/>
  <c r="J43" i="26"/>
  <c r="J44" i="26"/>
  <c r="J45" i="26"/>
  <c r="J46" i="26"/>
  <c r="J47" i="26"/>
  <c r="J48" i="26"/>
  <c r="J49" i="26"/>
  <c r="J50" i="26"/>
  <c r="J51" i="26"/>
  <c r="J52" i="26"/>
  <c r="J53" i="26"/>
  <c r="J54" i="26"/>
  <c r="J42" i="26"/>
  <c r="J28" i="26"/>
  <c r="J29" i="26"/>
  <c r="J30" i="26"/>
  <c r="J31" i="26"/>
  <c r="J32" i="26"/>
  <c r="J33" i="26"/>
  <c r="J34" i="26"/>
  <c r="J35" i="26"/>
  <c r="J36" i="26"/>
  <c r="J37" i="26"/>
  <c r="J38" i="26"/>
  <c r="J39" i="26"/>
  <c r="J40" i="26"/>
  <c r="J27" i="26"/>
  <c r="J10" i="26"/>
  <c r="J11" i="26"/>
  <c r="J12" i="26"/>
  <c r="J13" i="26"/>
  <c r="J14" i="26"/>
  <c r="J15" i="26"/>
  <c r="J16" i="26"/>
  <c r="J17" i="26"/>
  <c r="J18" i="26"/>
  <c r="J19" i="26"/>
  <c r="J20" i="26"/>
  <c r="J21" i="26"/>
  <c r="J22" i="26"/>
  <c r="J23" i="26"/>
  <c r="J24" i="26"/>
  <c r="J25" i="26"/>
  <c r="J9" i="26"/>
  <c r="J7" i="26"/>
  <c r="J6" i="26"/>
  <c r="I57" i="26"/>
  <c r="I58" i="26"/>
  <c r="I59" i="26"/>
  <c r="I60" i="26"/>
  <c r="I61" i="26"/>
  <c r="I62" i="26"/>
  <c r="I63" i="26"/>
  <c r="I64" i="26"/>
  <c r="I65" i="26"/>
  <c r="I56" i="26"/>
  <c r="I44" i="26"/>
  <c r="I45" i="26"/>
  <c r="I46" i="26"/>
  <c r="I47" i="26"/>
  <c r="I48" i="26"/>
  <c r="I49" i="26"/>
  <c r="I50" i="26"/>
  <c r="I51" i="26"/>
  <c r="I52" i="26"/>
  <c r="I53" i="26"/>
  <c r="I54" i="26"/>
  <c r="I42" i="26"/>
  <c r="I28" i="26"/>
  <c r="I29" i="26"/>
  <c r="I30" i="26"/>
  <c r="I31" i="26"/>
  <c r="I32" i="26"/>
  <c r="I33" i="26"/>
  <c r="I34" i="26"/>
  <c r="I35" i="26"/>
  <c r="I36" i="26"/>
  <c r="I37" i="26"/>
  <c r="I38" i="26"/>
  <c r="I39" i="26"/>
  <c r="I40" i="26"/>
  <c r="I27" i="26"/>
  <c r="I10" i="26"/>
  <c r="I11" i="26"/>
  <c r="I12" i="26"/>
  <c r="I13" i="26"/>
  <c r="I14" i="26"/>
  <c r="I15" i="26"/>
  <c r="I16" i="26"/>
  <c r="I17" i="26"/>
  <c r="I18" i="26"/>
  <c r="I19" i="26"/>
  <c r="I20" i="26"/>
  <c r="I21" i="26"/>
  <c r="I22" i="26"/>
  <c r="I23" i="26"/>
  <c r="I24" i="26"/>
  <c r="I25" i="26"/>
  <c r="I9" i="26"/>
  <c r="I7" i="26"/>
  <c r="I6" i="26"/>
  <c r="H57" i="26"/>
  <c r="H58" i="26"/>
  <c r="H59" i="26"/>
  <c r="H60" i="26"/>
  <c r="H61" i="26"/>
  <c r="H62" i="26"/>
  <c r="H63" i="26"/>
  <c r="H64" i="26"/>
  <c r="H65" i="26"/>
  <c r="H56" i="26"/>
  <c r="H43" i="26"/>
  <c r="H44" i="26"/>
  <c r="H45" i="26"/>
  <c r="H46" i="26"/>
  <c r="H47" i="26"/>
  <c r="H48" i="26"/>
  <c r="H49" i="26"/>
  <c r="H50" i="26"/>
  <c r="H51" i="26"/>
  <c r="H52" i="26"/>
  <c r="H53" i="26"/>
  <c r="H54" i="26"/>
  <c r="H42" i="26"/>
  <c r="H28" i="26"/>
  <c r="H29" i="26"/>
  <c r="H30" i="26"/>
  <c r="H31" i="26"/>
  <c r="H32" i="26"/>
  <c r="H33" i="26"/>
  <c r="H34" i="26"/>
  <c r="H35" i="26"/>
  <c r="H36" i="26"/>
  <c r="H37" i="26"/>
  <c r="H38" i="26"/>
  <c r="H39" i="26"/>
  <c r="H40" i="26"/>
  <c r="H27" i="26"/>
  <c r="H10" i="26"/>
  <c r="H11" i="26"/>
  <c r="H12" i="26"/>
  <c r="H13" i="26"/>
  <c r="H14" i="26"/>
  <c r="H15" i="26"/>
  <c r="H16" i="26"/>
  <c r="H17" i="26"/>
  <c r="H18" i="26"/>
  <c r="H19" i="26"/>
  <c r="H20" i="26"/>
  <c r="H21" i="26"/>
  <c r="H22" i="26"/>
  <c r="H23" i="26"/>
  <c r="H24" i="26"/>
  <c r="H25" i="26"/>
  <c r="H9" i="26"/>
  <c r="H7" i="26"/>
  <c r="H6" i="26"/>
  <c r="G57" i="26"/>
  <c r="G58" i="26"/>
  <c r="G59" i="26"/>
  <c r="G60" i="26"/>
  <c r="G61" i="26"/>
  <c r="G62" i="26"/>
  <c r="G63" i="26"/>
  <c r="G64" i="26"/>
  <c r="G65" i="26"/>
  <c r="G56" i="26"/>
  <c r="G43" i="26"/>
  <c r="G44" i="26"/>
  <c r="G45" i="26"/>
  <c r="G46" i="26"/>
  <c r="G47" i="26"/>
  <c r="G48" i="26"/>
  <c r="G49" i="26"/>
  <c r="G50" i="26"/>
  <c r="G51" i="26"/>
  <c r="G52" i="26"/>
  <c r="G53" i="26"/>
  <c r="G54" i="26"/>
  <c r="G42" i="26"/>
  <c r="G28" i="26"/>
  <c r="G29" i="26"/>
  <c r="G30" i="26"/>
  <c r="G31" i="26"/>
  <c r="G32" i="26"/>
  <c r="G33" i="26"/>
  <c r="G34" i="26"/>
  <c r="G35" i="26"/>
  <c r="G36" i="26"/>
  <c r="G37" i="26"/>
  <c r="G38" i="26"/>
  <c r="G39" i="26"/>
  <c r="G40" i="26"/>
  <c r="G27" i="26"/>
  <c r="G10" i="26"/>
  <c r="G11" i="26"/>
  <c r="G12" i="26"/>
  <c r="G13" i="26"/>
  <c r="G14" i="26"/>
  <c r="G15" i="26"/>
  <c r="G16" i="26"/>
  <c r="G17" i="26"/>
  <c r="G18" i="26"/>
  <c r="G19" i="26"/>
  <c r="G20" i="26"/>
  <c r="G21" i="26"/>
  <c r="G22" i="26"/>
  <c r="G23" i="26"/>
  <c r="G24" i="26"/>
  <c r="G25" i="26"/>
  <c r="G9" i="26"/>
  <c r="G7" i="26"/>
  <c r="G6" i="26"/>
  <c r="N57" i="2"/>
  <c r="N58" i="2"/>
  <c r="N59" i="2"/>
  <c r="N60" i="2"/>
  <c r="N61" i="2"/>
  <c r="N62" i="2"/>
  <c r="N63" i="2"/>
  <c r="N64" i="2"/>
  <c r="N65" i="2"/>
  <c r="N56" i="2"/>
  <c r="N43" i="2"/>
  <c r="N44" i="2"/>
  <c r="N45" i="2"/>
  <c r="N46" i="2"/>
  <c r="N47" i="2"/>
  <c r="N48" i="2"/>
  <c r="N49" i="2"/>
  <c r="N50" i="2"/>
  <c r="N51" i="2"/>
  <c r="N52" i="2"/>
  <c r="N53" i="2"/>
  <c r="N54" i="2"/>
  <c r="N42" i="2"/>
  <c r="N28" i="2"/>
  <c r="N29" i="2"/>
  <c r="N30" i="2"/>
  <c r="N31" i="2"/>
  <c r="N32" i="2"/>
  <c r="N33" i="2"/>
  <c r="N34" i="2"/>
  <c r="N35" i="2"/>
  <c r="N36" i="2"/>
  <c r="N37" i="2"/>
  <c r="N38" i="2"/>
  <c r="N39" i="2"/>
  <c r="N40" i="2"/>
  <c r="N27" i="2"/>
  <c r="N10" i="2"/>
  <c r="N11" i="2"/>
  <c r="N12" i="2"/>
  <c r="N13" i="2"/>
  <c r="N14" i="2"/>
  <c r="N15" i="2"/>
  <c r="N16" i="2"/>
  <c r="N17" i="2"/>
  <c r="N18" i="2"/>
  <c r="N19" i="2"/>
  <c r="N20" i="2"/>
  <c r="N21" i="2"/>
  <c r="N22" i="2"/>
  <c r="N23" i="2"/>
  <c r="N24" i="2"/>
  <c r="N25" i="2"/>
  <c r="N9" i="2"/>
  <c r="N7" i="2"/>
  <c r="N6" i="2"/>
  <c r="H7" i="2"/>
  <c r="H9" i="2"/>
  <c r="H10" i="2"/>
  <c r="H11" i="2"/>
  <c r="H12" i="2"/>
  <c r="H13" i="2"/>
  <c r="H14" i="2"/>
  <c r="H15" i="2"/>
  <c r="H16" i="2"/>
  <c r="H17" i="2"/>
  <c r="H18" i="2"/>
  <c r="H19" i="2"/>
  <c r="H20" i="2"/>
  <c r="H21" i="2"/>
  <c r="H22" i="2"/>
  <c r="H23" i="2"/>
  <c r="H24" i="2"/>
  <c r="H25" i="2"/>
  <c r="H27" i="2"/>
  <c r="H28" i="2"/>
  <c r="H29" i="2"/>
  <c r="H30" i="2"/>
  <c r="H31" i="2"/>
  <c r="H32" i="2"/>
  <c r="H33" i="2"/>
  <c r="H34" i="2"/>
  <c r="H35" i="2"/>
  <c r="H36" i="2"/>
  <c r="H37" i="2"/>
  <c r="H38" i="2"/>
  <c r="H39" i="2"/>
  <c r="H40" i="2"/>
  <c r="H42" i="2"/>
  <c r="H43" i="2"/>
  <c r="H44" i="2"/>
  <c r="H45" i="2"/>
  <c r="H46" i="2"/>
  <c r="H47" i="2"/>
  <c r="H48" i="2"/>
  <c r="H49" i="2"/>
  <c r="H50" i="2"/>
  <c r="H51" i="2"/>
  <c r="H52" i="2"/>
  <c r="H53" i="2"/>
  <c r="H54" i="2"/>
  <c r="H56" i="2"/>
  <c r="H57" i="2"/>
  <c r="H58" i="2"/>
  <c r="H59" i="2"/>
  <c r="H60" i="2"/>
  <c r="H61" i="2"/>
  <c r="H62" i="2"/>
  <c r="H63" i="2"/>
  <c r="H64" i="2"/>
  <c r="H65" i="2"/>
  <c r="H6" i="2"/>
  <c r="I57" i="2"/>
  <c r="I58" i="2"/>
  <c r="I59" i="2"/>
  <c r="I60" i="2"/>
  <c r="I61" i="2"/>
  <c r="I62" i="2"/>
  <c r="I63" i="2"/>
  <c r="I64" i="2"/>
  <c r="I65" i="2"/>
  <c r="I56" i="2"/>
  <c r="I43" i="2"/>
  <c r="I44" i="2"/>
  <c r="I45" i="2"/>
  <c r="I46" i="2"/>
  <c r="I47" i="2"/>
  <c r="I48" i="2"/>
  <c r="I49" i="2"/>
  <c r="I50" i="2"/>
  <c r="I51" i="2"/>
  <c r="I52" i="2"/>
  <c r="I53" i="2"/>
  <c r="I54" i="2"/>
  <c r="I42" i="2"/>
  <c r="I28" i="2"/>
  <c r="I29" i="2"/>
  <c r="I30" i="2"/>
  <c r="I31" i="2"/>
  <c r="I32" i="2"/>
  <c r="I33" i="2"/>
  <c r="I34" i="2"/>
  <c r="I35" i="2"/>
  <c r="I36" i="2"/>
  <c r="I37" i="2"/>
  <c r="I38" i="2"/>
  <c r="I39" i="2"/>
  <c r="I40" i="2"/>
  <c r="I27" i="2"/>
  <c r="I10" i="2"/>
  <c r="I11" i="2"/>
  <c r="I12" i="2"/>
  <c r="I13" i="2"/>
  <c r="I14" i="2"/>
  <c r="I15" i="2"/>
  <c r="I16" i="2"/>
  <c r="I17" i="2"/>
  <c r="I18" i="2"/>
  <c r="I19" i="2"/>
  <c r="I20" i="2"/>
  <c r="I21" i="2"/>
  <c r="I22" i="2"/>
  <c r="I23" i="2"/>
  <c r="I24" i="2"/>
  <c r="I25" i="2"/>
  <c r="I9" i="2"/>
  <c r="I7" i="2"/>
  <c r="I6" i="2"/>
  <c r="C65" i="2"/>
  <c r="C64" i="2"/>
  <c r="C63" i="2"/>
  <c r="C62" i="2"/>
  <c r="C61" i="2"/>
  <c r="C60" i="2"/>
  <c r="C59" i="2"/>
  <c r="C58" i="2"/>
  <c r="C57" i="2"/>
  <c r="C56" i="2"/>
  <c r="C54" i="2"/>
  <c r="C53" i="2"/>
  <c r="C52" i="2"/>
  <c r="C51" i="2"/>
  <c r="C50" i="2"/>
  <c r="C49" i="2"/>
  <c r="C48" i="2"/>
  <c r="C47" i="2"/>
  <c r="C46" i="2"/>
  <c r="C45" i="2"/>
  <c r="C44" i="2"/>
  <c r="C43" i="2"/>
  <c r="C42" i="2"/>
  <c r="C40" i="2"/>
  <c r="C39" i="2"/>
  <c r="C38" i="2"/>
  <c r="C37" i="2"/>
  <c r="C36" i="2"/>
  <c r="C35" i="2"/>
  <c r="C34" i="2"/>
  <c r="C33" i="2"/>
  <c r="C32" i="2"/>
  <c r="C31" i="2"/>
  <c r="C30" i="2"/>
  <c r="C29" i="2"/>
  <c r="C28" i="2"/>
  <c r="C27" i="2"/>
  <c r="C25" i="2"/>
  <c r="C24" i="2"/>
  <c r="C23" i="2"/>
  <c r="C22" i="2"/>
  <c r="C21" i="2"/>
  <c r="C20" i="2"/>
  <c r="C19" i="2"/>
  <c r="C18" i="2"/>
  <c r="C17" i="2"/>
  <c r="C16" i="2"/>
  <c r="C15" i="2"/>
  <c r="C14" i="2"/>
  <c r="C13" i="2"/>
  <c r="C12" i="2"/>
  <c r="C11" i="2"/>
  <c r="C10" i="2"/>
  <c r="C9" i="2"/>
  <c r="C7" i="2"/>
  <c r="C6" i="2"/>
  <c r="J57" i="25"/>
  <c r="J58" i="25"/>
  <c r="J59" i="25"/>
  <c r="J60" i="25"/>
  <c r="J61" i="25"/>
  <c r="J62" i="25"/>
  <c r="J63" i="25"/>
  <c r="J64" i="25"/>
  <c r="J65" i="25"/>
  <c r="J56" i="25"/>
  <c r="J43" i="25"/>
  <c r="J44" i="25"/>
  <c r="J45" i="25"/>
  <c r="J46" i="25"/>
  <c r="J47" i="25"/>
  <c r="J48" i="25"/>
  <c r="J49" i="25"/>
  <c r="J50" i="25"/>
  <c r="J51" i="25"/>
  <c r="J52" i="25"/>
  <c r="J53" i="25"/>
  <c r="J54" i="25"/>
  <c r="J42" i="25"/>
  <c r="J28" i="25"/>
  <c r="J29" i="25"/>
  <c r="J30" i="25"/>
  <c r="J31" i="25"/>
  <c r="J32" i="25"/>
  <c r="J33" i="25"/>
  <c r="J34" i="25"/>
  <c r="J35" i="25"/>
  <c r="J36" i="25"/>
  <c r="J37" i="25"/>
  <c r="J38" i="25"/>
  <c r="J39" i="25"/>
  <c r="J40" i="25"/>
  <c r="J27" i="25"/>
  <c r="J10" i="25"/>
  <c r="J11" i="25"/>
  <c r="J12" i="25"/>
  <c r="J13" i="25"/>
  <c r="J14" i="25"/>
  <c r="J15" i="25"/>
  <c r="J16" i="25"/>
  <c r="J17" i="25"/>
  <c r="J18" i="25"/>
  <c r="J19" i="25"/>
  <c r="J20" i="25"/>
  <c r="J21" i="25"/>
  <c r="J22" i="25"/>
  <c r="J23" i="25"/>
  <c r="J24" i="25"/>
  <c r="J25" i="25"/>
  <c r="J9" i="25"/>
  <c r="J7" i="25"/>
  <c r="J6" i="25"/>
  <c r="I57" i="25"/>
  <c r="I58" i="25"/>
  <c r="I59" i="25"/>
  <c r="I60" i="25"/>
  <c r="I61" i="25"/>
  <c r="I62" i="25"/>
  <c r="I63" i="25"/>
  <c r="I64" i="25"/>
  <c r="I65" i="25"/>
  <c r="I56" i="25"/>
  <c r="I43" i="25"/>
  <c r="I44" i="25"/>
  <c r="I45" i="25"/>
  <c r="I46" i="25"/>
  <c r="I47" i="25"/>
  <c r="I48" i="25"/>
  <c r="I49" i="25"/>
  <c r="I50" i="25"/>
  <c r="I51" i="25"/>
  <c r="I52" i="25"/>
  <c r="I53" i="25"/>
  <c r="I54" i="25"/>
  <c r="I42" i="25"/>
  <c r="I28" i="25"/>
  <c r="I29" i="25"/>
  <c r="I30" i="25"/>
  <c r="I31" i="25"/>
  <c r="I32" i="25"/>
  <c r="I33" i="25"/>
  <c r="I34" i="25"/>
  <c r="I35" i="25"/>
  <c r="I36" i="25"/>
  <c r="I37" i="25"/>
  <c r="I38" i="25"/>
  <c r="I39" i="25"/>
  <c r="I40" i="25"/>
  <c r="I27" i="25"/>
  <c r="I10" i="25"/>
  <c r="I11" i="25"/>
  <c r="I12" i="25"/>
  <c r="I13" i="25"/>
  <c r="I14" i="25"/>
  <c r="I15" i="25"/>
  <c r="I16" i="25"/>
  <c r="I17" i="25"/>
  <c r="I18" i="25"/>
  <c r="I19" i="25"/>
  <c r="I20" i="25"/>
  <c r="I21" i="25"/>
  <c r="I22" i="25"/>
  <c r="I23" i="25"/>
  <c r="I24" i="25"/>
  <c r="I25" i="25"/>
  <c r="I9" i="25"/>
  <c r="I7" i="25"/>
  <c r="I6" i="25"/>
  <c r="H57" i="25"/>
  <c r="H58" i="25"/>
  <c r="H59" i="25"/>
  <c r="H60" i="25"/>
  <c r="H61" i="25"/>
  <c r="H62" i="25"/>
  <c r="H63" i="25"/>
  <c r="H64" i="25"/>
  <c r="H65" i="25"/>
  <c r="H56" i="25"/>
  <c r="H43" i="25"/>
  <c r="H44" i="25"/>
  <c r="H45" i="25"/>
  <c r="H46" i="25"/>
  <c r="H47" i="25"/>
  <c r="H48" i="25"/>
  <c r="H49" i="25"/>
  <c r="H50" i="25"/>
  <c r="H51" i="25"/>
  <c r="H52" i="25"/>
  <c r="H53" i="25"/>
  <c r="H54" i="25"/>
  <c r="H42" i="25"/>
  <c r="H28" i="25"/>
  <c r="H29" i="25"/>
  <c r="H30" i="25"/>
  <c r="H31" i="25"/>
  <c r="H32" i="25"/>
  <c r="H33" i="25"/>
  <c r="H34" i="25"/>
  <c r="H35" i="25"/>
  <c r="H36" i="25"/>
  <c r="H37" i="25"/>
  <c r="H38" i="25"/>
  <c r="H39" i="25"/>
  <c r="H40" i="25"/>
  <c r="H27" i="25"/>
  <c r="H10" i="25"/>
  <c r="H11" i="25"/>
  <c r="H12" i="25"/>
  <c r="H13" i="25"/>
  <c r="H14" i="25"/>
  <c r="H15" i="25"/>
  <c r="H16" i="25"/>
  <c r="H17" i="25"/>
  <c r="H18" i="25"/>
  <c r="H19" i="25"/>
  <c r="H20" i="25"/>
  <c r="H21" i="25"/>
  <c r="H22" i="25"/>
  <c r="H23" i="25"/>
  <c r="H24" i="25"/>
  <c r="H25" i="25"/>
  <c r="H9" i="25"/>
  <c r="H7" i="25"/>
  <c r="H6" i="25"/>
  <c r="H8" i="25" s="1"/>
  <c r="G57" i="25"/>
  <c r="G58" i="25"/>
  <c r="G59" i="25"/>
  <c r="G60" i="25"/>
  <c r="G61" i="25"/>
  <c r="G62" i="25"/>
  <c r="G63" i="25"/>
  <c r="G64" i="25"/>
  <c r="G65" i="25"/>
  <c r="G56" i="25"/>
  <c r="G43" i="25"/>
  <c r="G44" i="25"/>
  <c r="G45" i="25"/>
  <c r="G46" i="25"/>
  <c r="G47" i="25"/>
  <c r="G48" i="25"/>
  <c r="G49" i="25"/>
  <c r="G50" i="25"/>
  <c r="G51" i="25"/>
  <c r="G52" i="25"/>
  <c r="G53" i="25"/>
  <c r="G54" i="25"/>
  <c r="G42" i="25"/>
  <c r="G28" i="25"/>
  <c r="G29" i="25"/>
  <c r="G30" i="25"/>
  <c r="G31" i="25"/>
  <c r="G32" i="25"/>
  <c r="G33" i="25"/>
  <c r="G34" i="25"/>
  <c r="G35" i="25"/>
  <c r="G36" i="25"/>
  <c r="G37" i="25"/>
  <c r="G38" i="25"/>
  <c r="G39" i="25"/>
  <c r="G40" i="25"/>
  <c r="G27" i="25"/>
  <c r="G10" i="25"/>
  <c r="G11" i="25"/>
  <c r="G12" i="25"/>
  <c r="G13" i="25"/>
  <c r="G14" i="25"/>
  <c r="G15" i="25"/>
  <c r="G16" i="25"/>
  <c r="G17" i="25"/>
  <c r="G18" i="25"/>
  <c r="G19" i="25"/>
  <c r="G20" i="25"/>
  <c r="G21" i="25"/>
  <c r="G22" i="25"/>
  <c r="G23" i="25"/>
  <c r="G24" i="25"/>
  <c r="G25" i="25"/>
  <c r="G9" i="25"/>
  <c r="G7" i="25"/>
  <c r="G6" i="25"/>
  <c r="F9" i="25"/>
  <c r="F10" i="25"/>
  <c r="F11" i="25"/>
  <c r="F12" i="25"/>
  <c r="F13" i="25"/>
  <c r="F14" i="25"/>
  <c r="F15" i="25"/>
  <c r="F16" i="25"/>
  <c r="F17" i="25"/>
  <c r="F18" i="25"/>
  <c r="F19" i="25"/>
  <c r="F20" i="25"/>
  <c r="F21" i="25"/>
  <c r="F22" i="25"/>
  <c r="F23" i="25"/>
  <c r="F24" i="25"/>
  <c r="F25" i="25"/>
  <c r="F27" i="25"/>
  <c r="F28" i="25"/>
  <c r="F29" i="25"/>
  <c r="F30" i="25"/>
  <c r="F31" i="25"/>
  <c r="F32" i="25"/>
  <c r="F33" i="25"/>
  <c r="F34" i="25"/>
  <c r="F35" i="25"/>
  <c r="F36" i="25"/>
  <c r="F37" i="25"/>
  <c r="F38" i="25"/>
  <c r="F39" i="25"/>
  <c r="F40" i="25"/>
  <c r="F42" i="25"/>
  <c r="F43" i="25"/>
  <c r="F44" i="25"/>
  <c r="F45" i="25"/>
  <c r="F46" i="25"/>
  <c r="F47" i="25"/>
  <c r="F48" i="25"/>
  <c r="F49" i="25"/>
  <c r="F50" i="25"/>
  <c r="F51" i="25"/>
  <c r="F52" i="25"/>
  <c r="F53" i="25"/>
  <c r="F54" i="25"/>
  <c r="F56" i="25"/>
  <c r="F57" i="25"/>
  <c r="F58" i="25"/>
  <c r="F59" i="25"/>
  <c r="F60" i="25"/>
  <c r="F61" i="25"/>
  <c r="F62" i="25"/>
  <c r="F63" i="25"/>
  <c r="F64" i="25"/>
  <c r="F65" i="25"/>
  <c r="F7" i="25"/>
  <c r="F6" i="25"/>
  <c r="E7" i="25"/>
  <c r="E9" i="25"/>
  <c r="E10" i="25"/>
  <c r="E11" i="25"/>
  <c r="E12" i="25"/>
  <c r="E13" i="25"/>
  <c r="E14" i="25"/>
  <c r="E15" i="25"/>
  <c r="E16" i="25"/>
  <c r="E17" i="25"/>
  <c r="E18" i="25"/>
  <c r="E19" i="25"/>
  <c r="E20" i="25"/>
  <c r="E21" i="25"/>
  <c r="E22" i="25"/>
  <c r="E23" i="25"/>
  <c r="E24" i="25"/>
  <c r="E25" i="25"/>
  <c r="E27" i="25"/>
  <c r="E28" i="25"/>
  <c r="E29" i="25"/>
  <c r="E30" i="25"/>
  <c r="E31" i="25"/>
  <c r="E32" i="25"/>
  <c r="E33" i="25"/>
  <c r="E34" i="25"/>
  <c r="E35" i="25"/>
  <c r="E36" i="25"/>
  <c r="E37" i="25"/>
  <c r="E38" i="25"/>
  <c r="E39" i="25"/>
  <c r="E40" i="25"/>
  <c r="E42" i="25"/>
  <c r="E43" i="25"/>
  <c r="E44" i="25"/>
  <c r="E45" i="25"/>
  <c r="E46" i="25"/>
  <c r="E47" i="25"/>
  <c r="E48" i="25"/>
  <c r="E49" i="25"/>
  <c r="E50" i="25"/>
  <c r="E51" i="25"/>
  <c r="E52" i="25"/>
  <c r="E53" i="25"/>
  <c r="E54" i="25"/>
  <c r="E56" i="25"/>
  <c r="E57" i="25"/>
  <c r="E58" i="25"/>
  <c r="E59" i="25"/>
  <c r="E60" i="25"/>
  <c r="E61" i="25"/>
  <c r="E62" i="25"/>
  <c r="E63" i="25"/>
  <c r="E64" i="25"/>
  <c r="E65" i="25"/>
  <c r="E6" i="25"/>
  <c r="D7" i="25"/>
  <c r="D9" i="25"/>
  <c r="D10" i="25"/>
  <c r="D11" i="25"/>
  <c r="D12" i="25"/>
  <c r="D13" i="25"/>
  <c r="D14" i="25"/>
  <c r="D15" i="25"/>
  <c r="D16" i="25"/>
  <c r="D17" i="25"/>
  <c r="D18" i="25"/>
  <c r="D19" i="25"/>
  <c r="D20" i="25"/>
  <c r="D21" i="25"/>
  <c r="D22" i="25"/>
  <c r="D23" i="25"/>
  <c r="D24" i="25"/>
  <c r="D25" i="25"/>
  <c r="D27" i="25"/>
  <c r="D28" i="25"/>
  <c r="D29" i="25"/>
  <c r="D30" i="25"/>
  <c r="D31" i="25"/>
  <c r="D32" i="25"/>
  <c r="D33" i="25"/>
  <c r="D34" i="25"/>
  <c r="D35" i="25"/>
  <c r="D36" i="25"/>
  <c r="D37" i="25"/>
  <c r="D38" i="25"/>
  <c r="D39" i="25"/>
  <c r="D40" i="25"/>
  <c r="D42" i="25"/>
  <c r="D43" i="25"/>
  <c r="D44" i="25"/>
  <c r="D45" i="25"/>
  <c r="D46" i="25"/>
  <c r="D47" i="25"/>
  <c r="D48" i="25"/>
  <c r="D49" i="25"/>
  <c r="D50" i="25"/>
  <c r="D51" i="25"/>
  <c r="D52" i="25"/>
  <c r="D53" i="25"/>
  <c r="D54" i="25"/>
  <c r="D56" i="25"/>
  <c r="D57" i="25"/>
  <c r="D58" i="25"/>
  <c r="D59" i="25"/>
  <c r="D60" i="25"/>
  <c r="D61" i="25"/>
  <c r="D62" i="25"/>
  <c r="D63" i="25"/>
  <c r="D64" i="25"/>
  <c r="D65" i="25"/>
  <c r="D6" i="25"/>
  <c r="C7" i="25"/>
  <c r="C9" i="25"/>
  <c r="C10" i="25"/>
  <c r="C11" i="25"/>
  <c r="C12" i="25"/>
  <c r="C13" i="25"/>
  <c r="C14" i="25"/>
  <c r="C15" i="25"/>
  <c r="C16" i="25"/>
  <c r="C17" i="25"/>
  <c r="C18" i="25"/>
  <c r="C19" i="25"/>
  <c r="C20" i="25"/>
  <c r="C21" i="25"/>
  <c r="C22" i="25"/>
  <c r="C23" i="25"/>
  <c r="C24" i="25"/>
  <c r="C25" i="25"/>
  <c r="C27" i="25"/>
  <c r="C28" i="25"/>
  <c r="C29" i="25"/>
  <c r="C30" i="25"/>
  <c r="C31" i="25"/>
  <c r="C32" i="25"/>
  <c r="C33" i="25"/>
  <c r="C34" i="25"/>
  <c r="C35" i="25"/>
  <c r="C36" i="25"/>
  <c r="C37" i="25"/>
  <c r="C38" i="25"/>
  <c r="C39" i="25"/>
  <c r="C40" i="25"/>
  <c r="C42" i="25"/>
  <c r="C43" i="25"/>
  <c r="C44" i="25"/>
  <c r="C45" i="25"/>
  <c r="C46" i="25"/>
  <c r="C47" i="25"/>
  <c r="C48" i="25"/>
  <c r="C49" i="25"/>
  <c r="C50" i="25"/>
  <c r="C51" i="25"/>
  <c r="C52" i="25"/>
  <c r="C53" i="25"/>
  <c r="C54" i="25"/>
  <c r="C56" i="25"/>
  <c r="C57" i="25"/>
  <c r="C58" i="25"/>
  <c r="C59" i="25"/>
  <c r="C60" i="25"/>
  <c r="C61" i="25"/>
  <c r="C62" i="25"/>
  <c r="C63" i="25"/>
  <c r="C64" i="25"/>
  <c r="C65" i="25"/>
  <c r="C6" i="25"/>
  <c r="I43" i="26"/>
  <c r="G8" i="25"/>
  <c r="I8" i="25"/>
  <c r="G26" i="25"/>
  <c r="H26" i="25"/>
  <c r="I26" i="25"/>
  <c r="G41" i="25"/>
  <c r="H41" i="25"/>
  <c r="I41" i="25"/>
  <c r="G55" i="25"/>
  <c r="H55" i="25"/>
  <c r="I55" i="25"/>
  <c r="F6" i="26"/>
  <c r="F65" i="26"/>
  <c r="F64" i="26"/>
  <c r="F63" i="26"/>
  <c r="F62" i="26"/>
  <c r="F61" i="26"/>
  <c r="F60" i="26"/>
  <c r="F59" i="26"/>
  <c r="F58" i="26"/>
  <c r="F57" i="26"/>
  <c r="F56" i="26"/>
  <c r="F54" i="26"/>
  <c r="F53" i="26"/>
  <c r="F52" i="26"/>
  <c r="F51" i="26"/>
  <c r="F50" i="26"/>
  <c r="F49" i="26"/>
  <c r="F48" i="26"/>
  <c r="F47" i="26"/>
  <c r="F46" i="26"/>
  <c r="F45" i="26"/>
  <c r="F44" i="26"/>
  <c r="F43" i="26"/>
  <c r="F42" i="26"/>
  <c r="F40" i="26"/>
  <c r="F39" i="26"/>
  <c r="F38" i="26"/>
  <c r="F37" i="26"/>
  <c r="F36" i="26"/>
  <c r="F35" i="26"/>
  <c r="F34" i="26"/>
  <c r="F33" i="26"/>
  <c r="F32" i="26"/>
  <c r="F31" i="26"/>
  <c r="F30" i="26"/>
  <c r="F29" i="26"/>
  <c r="F28" i="26"/>
  <c r="F27" i="26"/>
  <c r="F25" i="26"/>
  <c r="F24" i="26"/>
  <c r="F23" i="26"/>
  <c r="F22" i="26"/>
  <c r="F21" i="26"/>
  <c r="F20" i="26"/>
  <c r="F19" i="26"/>
  <c r="F18" i="26"/>
  <c r="F17" i="26"/>
  <c r="F16" i="26"/>
  <c r="F15" i="26"/>
  <c r="F14" i="26"/>
  <c r="F13" i="26"/>
  <c r="F12" i="26"/>
  <c r="F11" i="26"/>
  <c r="F10" i="26"/>
  <c r="F9" i="26"/>
  <c r="F7" i="26"/>
  <c r="E65" i="26"/>
  <c r="E64" i="26"/>
  <c r="E63" i="26"/>
  <c r="E62" i="26"/>
  <c r="E61" i="26"/>
  <c r="E60" i="26"/>
  <c r="E59" i="26"/>
  <c r="E58" i="26"/>
  <c r="E57" i="26"/>
  <c r="E56" i="26"/>
  <c r="E54" i="26"/>
  <c r="E53" i="26"/>
  <c r="E52" i="26"/>
  <c r="E51" i="26"/>
  <c r="E50" i="26"/>
  <c r="E49" i="26"/>
  <c r="E48" i="26"/>
  <c r="E47" i="26"/>
  <c r="E46" i="26"/>
  <c r="E45" i="26"/>
  <c r="E44" i="26"/>
  <c r="E43" i="26"/>
  <c r="E42" i="26"/>
  <c r="E40" i="26"/>
  <c r="E39" i="26"/>
  <c r="E38" i="26"/>
  <c r="E37" i="26"/>
  <c r="E36" i="26"/>
  <c r="E35" i="26"/>
  <c r="E34" i="26"/>
  <c r="E33" i="26"/>
  <c r="E32" i="26"/>
  <c r="E31" i="26"/>
  <c r="E30" i="26"/>
  <c r="E29" i="26"/>
  <c r="E28" i="26"/>
  <c r="E27" i="26"/>
  <c r="E25" i="26"/>
  <c r="E24" i="26"/>
  <c r="E23" i="26"/>
  <c r="E22" i="26"/>
  <c r="E21" i="26"/>
  <c r="E20" i="26"/>
  <c r="E19" i="26"/>
  <c r="E18" i="26"/>
  <c r="E17" i="26"/>
  <c r="E16" i="26"/>
  <c r="E15" i="26"/>
  <c r="E14" i="26"/>
  <c r="E13" i="26"/>
  <c r="E12" i="26"/>
  <c r="E11" i="26"/>
  <c r="E10" i="26"/>
  <c r="E9" i="26"/>
  <c r="E7" i="26"/>
  <c r="E6" i="26"/>
  <c r="D65" i="26"/>
  <c r="D64" i="26"/>
  <c r="D63" i="26"/>
  <c r="D62" i="26"/>
  <c r="D61" i="26"/>
  <c r="D60" i="26"/>
  <c r="D59" i="26"/>
  <c r="D58" i="26"/>
  <c r="D57" i="26"/>
  <c r="D56" i="26"/>
  <c r="D54" i="26"/>
  <c r="D53" i="26"/>
  <c r="D52" i="26"/>
  <c r="D51" i="26"/>
  <c r="D50" i="26"/>
  <c r="D49" i="26"/>
  <c r="D48" i="26"/>
  <c r="D47" i="26"/>
  <c r="D46" i="26"/>
  <c r="D45" i="26"/>
  <c r="D44" i="26"/>
  <c r="D43" i="26"/>
  <c r="D42" i="26"/>
  <c r="D40" i="26"/>
  <c r="D39" i="26"/>
  <c r="D38" i="26"/>
  <c r="D37" i="26"/>
  <c r="D36" i="26"/>
  <c r="D35" i="26"/>
  <c r="D34" i="26"/>
  <c r="D33" i="26"/>
  <c r="D32" i="26"/>
  <c r="D31" i="26"/>
  <c r="D30" i="26"/>
  <c r="D29" i="26"/>
  <c r="D28" i="26"/>
  <c r="D27" i="26"/>
  <c r="D25" i="26"/>
  <c r="D24" i="26"/>
  <c r="D23" i="26"/>
  <c r="D22" i="26"/>
  <c r="D21" i="26"/>
  <c r="D20" i="26"/>
  <c r="D19" i="26"/>
  <c r="D18" i="26"/>
  <c r="D17" i="26"/>
  <c r="D16" i="26"/>
  <c r="D15" i="26"/>
  <c r="D14" i="26"/>
  <c r="D13" i="26"/>
  <c r="D12" i="26"/>
  <c r="D11" i="26"/>
  <c r="D10" i="26"/>
  <c r="D9" i="26"/>
  <c r="D7" i="26"/>
  <c r="D6" i="26"/>
  <c r="C65" i="26"/>
  <c r="C64" i="26"/>
  <c r="C63" i="26"/>
  <c r="C62" i="26"/>
  <c r="C61" i="26"/>
  <c r="C60" i="26"/>
  <c r="C59" i="26"/>
  <c r="C58" i="26"/>
  <c r="C57" i="26"/>
  <c r="C56" i="26"/>
  <c r="C54" i="26"/>
  <c r="C53" i="26"/>
  <c r="C52" i="26"/>
  <c r="C51" i="26"/>
  <c r="C50" i="26"/>
  <c r="C49" i="26"/>
  <c r="C48" i="26"/>
  <c r="C47" i="26"/>
  <c r="C46" i="26"/>
  <c r="C45" i="26"/>
  <c r="C44" i="26"/>
  <c r="C43" i="26"/>
  <c r="C42" i="26"/>
  <c r="C40" i="26"/>
  <c r="C39" i="26"/>
  <c r="C38" i="26"/>
  <c r="C37" i="26"/>
  <c r="C36" i="26"/>
  <c r="C35" i="26"/>
  <c r="C34" i="26"/>
  <c r="C33" i="26"/>
  <c r="C32" i="26"/>
  <c r="C31" i="26"/>
  <c r="C30" i="26"/>
  <c r="C29" i="26"/>
  <c r="C28" i="26"/>
  <c r="C27" i="26"/>
  <c r="C25" i="26"/>
  <c r="C24" i="26"/>
  <c r="C23" i="26"/>
  <c r="C22" i="26"/>
  <c r="C21" i="26"/>
  <c r="C20" i="26"/>
  <c r="C19" i="26"/>
  <c r="C18" i="26"/>
  <c r="C17" i="26"/>
  <c r="C16" i="26"/>
  <c r="C15" i="26"/>
  <c r="C14" i="26"/>
  <c r="C13" i="26"/>
  <c r="C12" i="26"/>
  <c r="C11" i="26"/>
  <c r="C10" i="26"/>
  <c r="C9" i="26"/>
  <c r="C7" i="26"/>
  <c r="I26" i="26" l="1"/>
  <c r="I55" i="2"/>
  <c r="I41" i="2"/>
  <c r="I26" i="2"/>
  <c r="C6" i="26"/>
  <c r="K55" i="2" l="1"/>
  <c r="K41" i="2"/>
  <c r="K26" i="2"/>
  <c r="M55" i="2" l="1"/>
  <c r="M41" i="2"/>
  <c r="M26" i="2"/>
  <c r="J55" i="25" l="1"/>
  <c r="J41" i="25"/>
  <c r="J8" i="25" l="1"/>
  <c r="J26" i="25"/>
  <c r="J8" i="2" l="1"/>
  <c r="J26" i="26" l="1"/>
  <c r="I8" i="26" l="1"/>
  <c r="I55" i="26"/>
  <c r="I41" i="26"/>
  <c r="J41" i="26" l="1"/>
  <c r="J8" i="26"/>
  <c r="J55" i="26"/>
  <c r="H8" i="26" l="1"/>
  <c r="H26" i="26"/>
  <c r="H41" i="26"/>
  <c r="H55" i="26"/>
  <c r="G8" i="26"/>
  <c r="G26" i="26"/>
  <c r="G41" i="26"/>
  <c r="G55" i="26"/>
  <c r="K8" i="2" l="1"/>
  <c r="M8" i="2"/>
  <c r="N8" i="2" l="1"/>
  <c r="N26" i="2" l="1"/>
  <c r="N55" i="2"/>
  <c r="N41" i="2"/>
  <c r="I8" i="2" l="1"/>
  <c r="L26" i="2" l="1"/>
  <c r="L41" i="2" l="1"/>
  <c r="L55" i="2"/>
  <c r="L8" i="2"/>
</calcChain>
</file>

<file path=xl/sharedStrings.xml><?xml version="1.0" encoding="utf-8"?>
<sst xmlns="http://schemas.openxmlformats.org/spreadsheetml/2006/main" count="243" uniqueCount="95">
  <si>
    <t>Table 22</t>
  </si>
  <si>
    <r>
      <t>Enrollment Changes by Student Level and Type of Attendance</t>
    </r>
    <r>
      <rPr>
        <vertAlign val="superscript"/>
        <sz val="10"/>
        <rFont val="Arial"/>
        <family val="2"/>
      </rPr>
      <t>1</t>
    </r>
  </si>
  <si>
    <t>Percent Change, 2015 to 2020</t>
  </si>
  <si>
    <t>Number Change, 2015 to 2020</t>
  </si>
  <si>
    <t>First-Time Freshmen</t>
  </si>
  <si>
    <t>Undergraduate</t>
  </si>
  <si>
    <t>Graduate and Professional</t>
  </si>
  <si>
    <t>Part-Time</t>
  </si>
  <si>
    <t>50 states and D.C.</t>
  </si>
  <si>
    <t>SREB states</t>
  </si>
  <si>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</si>
  <si>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</si>
  <si>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</si>
  <si>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</si>
  <si>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</si>
  <si>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</si>
  <si>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</si>
  <si>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</si>
  <si>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</si>
  <si>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</si>
  <si>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</si>
  <si>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</si>
  <si>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</si>
  <si>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</si>
  <si>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</si>
  <si>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</si>
  <si>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</si>
  <si>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</si>
  <si>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</si>
  <si>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</si>
  <si>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</si>
  <si>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</si>
  <si>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</si>
  <si>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</si>
  <si>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</si>
  <si>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</si>
  <si>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</si>
  <si>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</si>
  <si>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</si>
  <si>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</si>
  <si>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</si>
  <si>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</si>
  <si>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</si>
  <si>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</si>
  <si>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</si>
  <si>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</si>
  <si>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</si>
  <si>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</si>
  <si>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</si>
  <si>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</si>
  <si>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</si>
  <si>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</si>
  <si>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</si>
  <si>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</si>
  <si>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</si>
  <si>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</si>
  <si>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</si>
  <si>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</si>
  <si>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</si>
  <si>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</si>
  <si>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</si>
  <si>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</si>
  <si>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</si>
  <si>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</si>
  <si>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</si>
  <si>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r>
      <t>1</t>
    </r>
    <r>
      <rPr>
        <sz val="10"/>
        <rFont val="Arial"/>
        <family val="2"/>
      </rPr>
      <t xml:space="preserve"> Table shows enrollments in all degree-granting institutions eligible for federal Title IV student financial aid in the 50 states and D.C., excluding service schools and online-only colleges and universities. </t>
    </r>
  </si>
  <si>
    <t>Source:</t>
  </si>
  <si>
    <t>SREB analysis of National Center for Education Statistics fall enrollment surveys — www.nces.ed.gov/ipeds.</t>
  </si>
  <si>
    <t>September  2024</t>
  </si>
  <si>
    <t>Table 23</t>
  </si>
  <si>
    <r>
      <t>Enrollment Changes By Gender and Race/Ethnicity</t>
    </r>
    <r>
      <rPr>
        <vertAlign val="superscript"/>
        <sz val="10"/>
        <rFont val="Arial"/>
        <family val="2"/>
      </rPr>
      <t>1</t>
    </r>
  </si>
  <si>
    <t>Women</t>
  </si>
  <si>
    <t>Men</t>
  </si>
  <si>
    <t>White</t>
  </si>
  <si>
    <t>Black</t>
  </si>
  <si>
    <t>Hispanic</t>
  </si>
  <si>
    <r>
      <t>Other</t>
    </r>
    <r>
      <rPr>
        <vertAlign val="superscript"/>
        <sz val="10"/>
        <color rgb="FF000000"/>
        <rFont val="Arial"/>
        <family val="2"/>
      </rPr>
      <t>2</t>
    </r>
  </si>
  <si>
    <r>
      <rPr>
        <vertAlign val="superscript"/>
        <sz val="10"/>
        <rFont val="Arial"/>
        <family val="2"/>
      </rPr>
      <t>1</t>
    </r>
    <r>
      <rPr>
        <sz val="10"/>
        <rFont val="Arial"/>
        <family val="2"/>
      </rPr>
      <t xml:space="preserve"> Table shows enrollments in all degree-granting institutions eligible for federal Title IV student financial aid in the 50 states and D.C., excluding service schools and online-only colleges and universities. </t>
    </r>
  </si>
  <si>
    <r>
      <rPr>
        <vertAlign val="superscript"/>
        <sz val="10"/>
        <rFont val="Arial"/>
        <family val="2"/>
      </rPr>
      <t>2</t>
    </r>
    <r>
      <rPr>
        <sz val="10"/>
        <rFont val="Arial"/>
        <family val="2"/>
      </rPr>
      <t xml:space="preserve"> Excludes people whose race is unknown and people from foreign countries.</t>
    </r>
  </si>
  <si>
    <t>September 2024</t>
  </si>
  <si>
    <t>Table 24</t>
  </si>
  <si>
    <r>
      <t>Enrollment Changes by Type of College or University</t>
    </r>
    <r>
      <rPr>
        <vertAlign val="superscript"/>
        <sz val="10"/>
        <rFont val="Helv"/>
        <family val="2"/>
      </rPr>
      <t>1</t>
    </r>
  </si>
  <si>
    <t xml:space="preserve"> </t>
  </si>
  <si>
    <t>Four-Year</t>
  </si>
  <si>
    <t>Two-Year</t>
  </si>
  <si>
    <r>
      <t>Predominantly Black</t>
    </r>
    <r>
      <rPr>
        <vertAlign val="superscript"/>
        <sz val="10"/>
        <rFont val="Helv"/>
        <family val="2"/>
      </rPr>
      <t>2</t>
    </r>
  </si>
  <si>
    <r>
      <t>Historically Black</t>
    </r>
    <r>
      <rPr>
        <vertAlign val="superscript"/>
        <sz val="10"/>
        <rFont val="Helv"/>
        <family val="2"/>
      </rPr>
      <t>2</t>
    </r>
  </si>
  <si>
    <r>
      <t>Predominantly Black</t>
    </r>
    <r>
      <rPr>
        <vertAlign val="superscript"/>
        <sz val="10"/>
        <color rgb="FF000000"/>
        <rFont val="Helv"/>
        <family val="2"/>
      </rPr>
      <t>2</t>
    </r>
  </si>
  <si>
    <r>
      <t>Historically Black</t>
    </r>
    <r>
      <rPr>
        <vertAlign val="superscript"/>
        <sz val="10"/>
        <color rgb="FF000000"/>
        <rFont val="Helv"/>
        <family val="2"/>
      </rPr>
      <t>2</t>
    </r>
  </si>
  <si>
    <r>
      <t>West Virginia</t>
    </r>
    <r>
      <rPr>
        <vertAlign val="superscript"/>
        <sz val="10"/>
        <rFont val="Helv"/>
        <family val="2"/>
      </rPr>
      <t>3</t>
    </r>
  </si>
  <si>
    <r>
      <t>District of Columbia</t>
    </r>
    <r>
      <rPr>
        <vertAlign val="superscript"/>
        <sz val="10"/>
        <rFont val="Helv"/>
        <family val="2"/>
      </rPr>
      <t>3</t>
    </r>
  </si>
  <si>
    <t>"NA" indicates not applicable. There was no institution of this type in at least one of the years.</t>
  </si>
  <si>
    <t>2 Predominantly Black Institutions (PBIs) are those in which Black students account for more than 50 percent of total enrollment. Historically Black Colleges and Universities (HBCUs) are those founded prior to 1964 as institutions for Black students. While an institution's PBI status may change from year to year, HBCU status will not.</t>
  </si>
  <si>
    <r>
      <rPr>
        <vertAlign val="superscript"/>
        <sz val="10"/>
        <rFont val="Arial"/>
        <family val="2"/>
      </rPr>
      <t>3</t>
    </r>
    <r>
      <rPr>
        <sz val="10"/>
        <rFont val="Arial"/>
        <family val="2"/>
      </rPr>
      <t xml:space="preserve"> Enrollments in two-year colleges formerly embedded in and reported as four-year are now separate and reported as two-year. </t>
    </r>
  </si>
  <si>
    <t>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</si>
</sst>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0\)"/>
  </numFmts>
  <fonts count="16">
    <font>
      <sz val="10"/>
      <name val="Helv"/>
    </font>
    <font>
      <sz val="10"/>
      <name val="Arial"/>
      <family val="2"/>
    </font>
    <font>
      <sz val="10"/>
      <name val="Arial"/>
      <family val="2"/>
    </font>
    <font>
      <sz val="10"/>
      <name val="Helv"/>
    </font>
    <font>
      <vertAlign val="superscript"/>
      <sz val="10"/>
      <name val="Arial"/>
      <family val="2"/>
    </font>
    <font>
      <b/>
      <sz val="10"/>
      <name val="Arial"/>
      <family val="2"/>
    </font>
    <font>
      <u/>
      <sz val="10"/>
      <name val="Arial"/>
      <family val="2"/>
    </font>
    <font>
      <sz val="11"/>
      <color rgb="FF9C0006"/>
      <name val="Calibri"/>
      <family val="2"/>
      <scheme val="minor"/>
    </font>
    <font>
      <sz val="10"/>
      <name val="Arial"/>
      <family val="2"/>
    </font>
    <font>
      <vertAlign val="superscript"/>
      <sz val="10"/>
      <name val="Helv"/>
      <family val="2"/>
    </font>
    <font>
      <sz val="11"/>
      <color rgb="FF9C0006"/>
      <name val="Arial"/>
      <family val="2"/>
    </font>
    <font>
      <sz val="10"/>
      <color rgb="FF000000"/>
      <name val="Arial"/>
      <family val="2"/>
    </font>
    <font>
      <sz val="10"/>
      <color rgb="FF000000"/>
      <name val="Helv"/>
    </font>
    <font>
      <vertAlign val="superscript"/>
      <sz val="10"/>
      <color rgb="FF000000"/>
      <name val="Arial"/>
      <family val="2"/>
    </font>
    <font>
      <sz val="11"/>
      <color rgb="FF000000"/>
      <name val="Arial"/>
      <family val="2"/>
    </font>
    <font>
      <vertAlign val="superscript"/>
      <sz val="10"/>
      <color rgb="FF000000"/>
      <name val="Helv"/>
      <family val="2"/>
    </font>
  </fonts>
  <fills count="4">
    <fill>
      <patternFill patternType="none"/>
    </fill>
    <fill>
      <patternFill patternType="gray125"/>
    </fill>
    <fill>
      <patternFill patternType="solid">
        <fgColor theme="0" tint="-0.249977111117893"/>
        <bgColor indexed="64"/>
      </patternFill>
    </fill>
    <fill>
      <patternFill patternType="solid">
        <fgColor rgb="FFFFC7CE"/>
      </patternFill>
    </fill>
  </fills>
  <borders count="36">
    <border>
      <left/>
      <right/>
      <top/>
      <bottom/>
      <diagonal/>
    </border>
    <border>
      <left/>
      <right/>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8"/>
      </top>
      <bottom style="thin">
        <color indexed="64"/>
      </bottom>
      <diagonal/>
    </border>
    <border>
      <left/>
      <right/>
      <top style="thin">
        <color indexed="8"/>
      </top>
      <bottom/>
      <diagonal/>
    </border>
    <border>
      <left/>
      <right/>
      <top/>
      <bottom style="thin">
        <color rgb="FF000000"/>
      </bottom>
      <diagonal/>
    </border>
    <border>
      <left style="thin">
        <color indexed="64"/>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indexed="64"/>
      </top>
      <bottom style="thin">
        <color indexed="8"/>
      </bottom>
      <diagonal/>
    </border>
    <border>
      <left style="thin">
        <color rgb="FF000000"/>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8"/>
      </bottom>
      <diagonal/>
    </border>
    <border>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rgb="FF000000"/>
      </right>
      <top/>
      <bottom style="thin">
        <color indexed="64"/>
      </bottom>
      <diagonal/>
    </border>
  </borders>
  <cellStyleXfs count="2">
    <xf numFmtId="0" fontId="0" fillId="0" borderId="0">
      <alignment horizontal="left" wrapText="1"/>
    </xf>
    <xf numFmtId="0" fontId="7" fillId="3" borderId="0" applyNumberFormat="0" applyBorder="0" applyAlignment="0" applyProtection="0"/>
  </cellStyleXfs>
  <cellXfs count="179">
    <xf numFmtId="37" fontId="0" fillId="0" borderId="0" xfId="0" applyNumberFormat="1" applyAlignment="1"/>
    <xf numFmtId="37" fontId="1" fillId="0" borderId="0" xfId="0" applyNumberFormat="1" applyFont="1" applyAlignment="1"/>
    <xf numFmtId="37" fontId="1" fillId="0" borderId="0" xfId="0" applyNumberFormat="1" applyFont="1" applyAlignment="1">
      <alignment horizontal="centerContinuous"/>
    </xf>
    <xf numFmtId="37" fontId="1" fillId="0" borderId="0" xfId="0" applyNumberFormat="1" applyFont="1" applyAlignment="1">
      <alignment horizontal="left"/>
    </xf>
    <xf numFmtId="37" fontId="1" fillId="0" borderId="2" xfId="0" applyNumberFormat="1" applyFont="1" applyBorder="1" applyAlignment="1"/>
    <xf numFmtId="37" fontId="1" fillId="0" borderId="0" xfId="0" applyNumberFormat="1" applyFont="1" applyAlignment="1">
      <alignment vertical="top"/>
    </xf>
    <xf numFmtId="37" fontId="1" fillId="0" borderId="2" xfId="0" applyNumberFormat="1" applyFont="1" applyBorder="1" applyAlignment="1">
      <alignment horizontal="center"/>
    </xf>
    <xf numFmtId="0" fontId="1" fillId="0" borderId="0" xfId="0" applyFont="1">
      <alignment horizontal="left" wrapText="1"/>
    </xf>
    <xf numFmtId="165" fontId="1" fillId="0" borderId="0" xfId="0" applyNumberFormat="1" applyFont="1" applyAlignment="1"/>
    <xf numFmtId="0" fontId="2" fillId="0" borderId="0" xfId="0" applyFont="1">
      <alignment horizontal="left" wrapText="1"/>
    </xf>
    <xf numFmtId="37" fontId="1" fillId="0" borderId="0" xfId="0" applyNumberFormat="1" applyFont="1" applyAlignment="1">
      <alignment horizontal="center"/>
    </xf>
    <xf numFmtId="0" fontId="5" fillId="0" borderId="3" xfId="0" applyFont="1" applyBorder="1" applyAlignment="1">
      <alignment horizontal="centerContinuous"/>
    </xf>
    <xf numFmtId="37" fontId="6" fillId="0" borderId="2" xfId="0" applyNumberFormat="1" applyFont="1" applyBorder="1" applyAlignment="1"/>
    <xf numFmtId="3" fontId="1" fillId="0" borderId="1" xfId="0" applyNumberFormat="1" applyFont="1" applyBorder="1" applyAlignment="1"/>
    <xf numFmtId="3" fontId="1" fillId="0" borderId="0" xfId="0" applyNumberFormat="1" applyFont="1" applyAlignment="1"/>
    <xf numFmtId="3" fontId="1" fillId="2" borderId="0" xfId="0" applyNumberFormat="1" applyFont="1" applyFill="1" applyAlignment="1"/>
    <xf numFmtId="3" fontId="1" fillId="2" borderId="1" xfId="0" applyNumberFormat="1" applyFont="1" applyFill="1" applyBorder="1" applyAlignment="1"/>
    <xf numFmtId="3" fontId="1" fillId="0" borderId="12" xfId="0" applyNumberFormat="1" applyFont="1" applyBorder="1" applyAlignment="1"/>
    <xf numFmtId="3" fontId="1" fillId="2" borderId="4" xfId="0" applyNumberFormat="1" applyFont="1" applyFill="1" applyBorder="1" applyAlignment="1"/>
    <xf numFmtId="165" fontId="1" fillId="0" borderId="1" xfId="0" applyNumberFormat="1" applyFont="1" applyBorder="1" applyAlignment="1">
      <alignment horizontal="centerContinuous"/>
    </xf>
    <xf numFmtId="164" fontId="1" fillId="0" borderId="0" xfId="0" applyNumberFormat="1" applyFont="1" applyAlignment="1"/>
    <xf numFmtId="0" fontId="0" fillId="0" borderId="4" xfId="0" applyBorder="1" applyAlignment="1">
      <alignment horizontal="centerContinuous"/>
    </xf>
    <xf numFmtId="0" fontId="0" fillId="0" borderId="5" xfId="0" applyBorder="1" applyAlignment="1">
      <alignment horizontal="centerContinuous"/>
    </xf>
    <xf numFmtId="0" fontId="1" fillId="0" borderId="0" xfId="0" applyFont="1" applyAlignment="1">
      <alignment horizontal="left"/>
    </xf>
    <xf numFmtId="0" fontId="5" fillId="0" borderId="4" xfId="0" applyFont="1" applyBorder="1" applyAlignment="1">
      <alignment horizontal="centerContinuous"/>
    </xf>
    <xf numFmtId="164" fontId="1" fillId="0" borderId="18" xfId="0" quotePrefix="1" applyNumberFormat="1" applyFont="1" applyBorder="1" applyAlignment="1"/>
    <xf numFmtId="37" fontId="8" fillId="0" borderId="0" xfId="0" applyNumberFormat="1" applyFont="1" applyAlignment="1"/>
    <xf numFmtId="165" fontId="8" fillId="0" borderId="0" xfId="0" applyNumberFormat="1" applyFont="1" applyAlignment="1"/>
    <xf numFmtId="0" fontId="8" fillId="0" borderId="0" xfId="0" applyFont="1" applyAlignment="1">
      <alignment horizontal="left"/>
    </xf>
    <xf numFmtId="49" fontId="1" fillId="0" borderId="0" xfId="0" applyNumberFormat="1" applyFont="1" applyAlignment="1">
      <alignment horizontal="right" vertical="top"/>
    </xf>
    <xf numFmtId="0" fontId="1" fillId="0" borderId="12" xfId="0" applyFont="1" applyBorder="1" applyAlignment="1">
      <alignment horizontal="left" vertical="top"/>
    </xf>
    <xf numFmtId="37" fontId="1" fillId="0" borderId="12" xfId="0" applyNumberFormat="1" applyFont="1" applyBorder="1" applyAlignment="1"/>
    <xf numFmtId="37" fontId="10" fillId="0" borderId="12" xfId="1" applyNumberFormat="1" applyFont="1" applyFill="1" applyBorder="1"/>
    <xf numFmtId="165" fontId="1" fillId="0" borderId="1" xfId="0" applyNumberFormat="1" applyFont="1" applyBorder="1" applyAlignment="1">
      <alignment horizontal="left"/>
    </xf>
    <xf numFmtId="165" fontId="1" fillId="0" borderId="0" xfId="0" applyNumberFormat="1" applyFont="1" applyAlignment="1">
      <alignment horizontal="left"/>
    </xf>
    <xf numFmtId="37" fontId="1" fillId="0" borderId="9" xfId="0" applyNumberFormat="1" applyFont="1" applyBorder="1">
      <alignment horizontal="left" wrapText="1"/>
    </xf>
    <xf numFmtId="165" fontId="1" fillId="0" borderId="9" xfId="0" applyNumberFormat="1" applyFont="1" applyBorder="1">
      <alignment horizontal="left" wrapText="1"/>
    </xf>
    <xf numFmtId="165" fontId="1" fillId="0" borderId="1" xfId="0" applyNumberFormat="1" applyFont="1" applyBorder="1" applyAlignment="1">
      <alignment horizontal="center"/>
    </xf>
    <xf numFmtId="165" fontId="1" fillId="0" borderId="9" xfId="0" applyNumberFormat="1" applyFont="1" applyBorder="1" applyAlignment="1">
      <alignment horizontal="center"/>
    </xf>
    <xf numFmtId="165" fontId="1" fillId="0" borderId="8" xfId="0" applyNumberFormat="1" applyFont="1" applyBorder="1" applyAlignment="1">
      <alignment horizontal="center" wrapText="1"/>
    </xf>
    <xf numFmtId="165" fontId="1" fillId="0" borderId="14" xfId="0" applyNumberFormat="1" applyFont="1" applyBorder="1" applyAlignment="1">
      <alignment horizontal="center" wrapText="1"/>
    </xf>
    <xf numFmtId="164" fontId="1" fillId="0" borderId="6" xfId="0" applyNumberFormat="1" applyFont="1" applyBorder="1" applyAlignment="1">
      <alignment horizontal="center"/>
    </xf>
    <xf numFmtId="164" fontId="1" fillId="0" borderId="1" xfId="0" applyNumberFormat="1" applyFont="1" applyBorder="1" applyAlignment="1">
      <alignment horizontal="center"/>
    </xf>
    <xf numFmtId="164" fontId="1" fillId="0" borderId="7" xfId="0" applyNumberFormat="1" applyFont="1" applyBorder="1" applyAlignment="1">
      <alignment horizontal="center"/>
    </xf>
    <xf numFmtId="164" fontId="1" fillId="0" borderId="17" xfId="0" applyNumberFormat="1" applyFont="1" applyBorder="1" applyAlignment="1">
      <alignment horizontal="center"/>
    </xf>
    <xf numFmtId="164" fontId="1" fillId="0" borderId="0" xfId="0" applyNumberFormat="1" applyFont="1" applyAlignment="1">
      <alignment horizontal="center"/>
    </xf>
    <xf numFmtId="164" fontId="1" fillId="0" borderId="13" xfId="0" applyNumberFormat="1" applyFont="1" applyBorder="1" applyAlignment="1">
      <alignment horizontal="center"/>
    </xf>
    <xf numFmtId="164" fontId="1" fillId="2" borderId="0" xfId="0" applyNumberFormat="1" applyFont="1" applyFill="1" applyAlignment="1">
      <alignment horizontal="center"/>
    </xf>
    <xf numFmtId="164" fontId="1" fillId="2" borderId="7" xfId="0" applyNumberFormat="1" applyFont="1" applyFill="1" applyBorder="1" applyAlignment="1">
      <alignment horizontal="center"/>
    </xf>
    <xf numFmtId="164" fontId="1" fillId="0" borderId="15" xfId="0" applyNumberFormat="1" applyFont="1" applyBorder="1" applyAlignment="1">
      <alignment horizontal="center"/>
    </xf>
    <xf numFmtId="164" fontId="1" fillId="0" borderId="11" xfId="0" applyNumberFormat="1" applyFont="1" applyBorder="1" applyAlignment="1">
      <alignment horizontal="center"/>
    </xf>
    <xf numFmtId="164" fontId="1" fillId="2" borderId="1" xfId="0" applyNumberFormat="1" applyFont="1" applyFill="1" applyBorder="1" applyAlignment="1">
      <alignment horizontal="center"/>
    </xf>
    <xf numFmtId="164" fontId="1" fillId="2" borderId="15" xfId="0" applyNumberFormat="1" applyFont="1" applyFill="1" applyBorder="1" applyAlignment="1">
      <alignment horizontal="center"/>
    </xf>
    <xf numFmtId="164" fontId="1" fillId="2" borderId="11" xfId="0" applyNumberFormat="1" applyFont="1" applyFill="1" applyBorder="1" applyAlignment="1">
      <alignment horizontal="center"/>
    </xf>
    <xf numFmtId="164" fontId="1" fillId="0" borderId="12" xfId="0" applyNumberFormat="1" applyFont="1" applyBorder="1" applyAlignment="1">
      <alignment horizontal="center"/>
    </xf>
    <xf numFmtId="37" fontId="1" fillId="0" borderId="0" xfId="0" applyNumberFormat="1" applyFont="1" applyAlignment="1">
      <alignment horizontal="left" vertical="top"/>
    </xf>
    <xf numFmtId="37" fontId="3" fillId="0" borderId="0" xfId="0" applyNumberFormat="1" applyFont="1" applyAlignment="1"/>
    <xf numFmtId="164" fontId="1" fillId="0" borderId="0" xfId="0" quotePrefix="1" applyNumberFormat="1" applyFont="1" applyAlignment="1"/>
    <xf numFmtId="3" fontId="1" fillId="0" borderId="0" xfId="0" quotePrefix="1" applyNumberFormat="1" applyFont="1" applyAlignment="1"/>
    <xf numFmtId="3" fontId="1" fillId="2" borderId="0" xfId="0" quotePrefix="1" applyNumberFormat="1" applyFont="1" applyFill="1" applyAlignment="1"/>
    <xf numFmtId="164" fontId="1" fillId="0" borderId="21" xfId="0" quotePrefix="1" applyNumberFormat="1" applyFont="1" applyBorder="1" applyAlignment="1"/>
    <xf numFmtId="3" fontId="1" fillId="0" borderId="21" xfId="0" quotePrefix="1" applyNumberFormat="1" applyFont="1" applyBorder="1" applyAlignment="1"/>
    <xf numFmtId="3" fontId="1" fillId="0" borderId="21" xfId="0" applyNumberFormat="1" applyFont="1" applyBorder="1" applyAlignment="1"/>
    <xf numFmtId="3" fontId="1" fillId="2" borderId="22" xfId="0" applyNumberFormat="1" applyFont="1" applyFill="1" applyBorder="1" applyAlignment="1"/>
    <xf numFmtId="3" fontId="1" fillId="2" borderId="22" xfId="0" quotePrefix="1" applyNumberFormat="1" applyFont="1" applyFill="1" applyBorder="1" applyAlignment="1"/>
    <xf numFmtId="165" fontId="1" fillId="0" borderId="23" xfId="0" applyNumberFormat="1" applyFont="1" applyBorder="1">
      <alignment horizontal="left" wrapText="1"/>
    </xf>
    <xf numFmtId="3" fontId="1" fillId="0" borderId="24" xfId="0" quotePrefix="1" applyNumberFormat="1" applyFont="1" applyBorder="1" applyAlignment="1"/>
    <xf numFmtId="3" fontId="1" fillId="0" borderId="25" xfId="0" quotePrefix="1" applyNumberFormat="1" applyFont="1" applyBorder="1" applyAlignment="1"/>
    <xf numFmtId="164" fontId="1" fillId="0" borderId="24" xfId="0" applyNumberFormat="1" applyFont="1" applyBorder="1" applyAlignment="1"/>
    <xf numFmtId="3" fontId="1" fillId="2" borderId="24" xfId="0" quotePrefix="1" applyNumberFormat="1" applyFont="1" applyFill="1" applyBorder="1" applyAlignment="1"/>
    <xf numFmtId="3" fontId="1" fillId="2" borderId="26" xfId="0" quotePrefix="1" applyNumberFormat="1" applyFont="1" applyFill="1" applyBorder="1" applyAlignment="1"/>
    <xf numFmtId="165" fontId="1" fillId="0" borderId="27" xfId="0" applyNumberFormat="1" applyFont="1" applyBorder="1">
      <alignment horizontal="left" wrapText="1"/>
    </xf>
    <xf numFmtId="164" fontId="1" fillId="0" borderId="28" xfId="0" quotePrefix="1" applyNumberFormat="1" applyFont="1" applyBorder="1" applyAlignment="1"/>
    <xf numFmtId="164" fontId="1" fillId="0" borderId="29" xfId="0" quotePrefix="1" applyNumberFormat="1" applyFont="1" applyBorder="1" applyAlignment="1"/>
    <xf numFmtId="164" fontId="1" fillId="2" borderId="0" xfId="0" quotePrefix="1" applyNumberFormat="1" applyFont="1" applyFill="1" applyAlignment="1"/>
    <xf numFmtId="164" fontId="1" fillId="2" borderId="28" xfId="0" quotePrefix="1" applyNumberFormat="1" applyFont="1" applyFill="1" applyBorder="1" applyAlignment="1"/>
    <xf numFmtId="164" fontId="1" fillId="2" borderId="22" xfId="0" quotePrefix="1" applyNumberFormat="1" applyFont="1" applyFill="1" applyBorder="1" applyAlignment="1"/>
    <xf numFmtId="164" fontId="1" fillId="2" borderId="30" xfId="0" quotePrefix="1" applyNumberFormat="1" applyFont="1" applyFill="1" applyBorder="1" applyAlignment="1"/>
    <xf numFmtId="37" fontId="11" fillId="0" borderId="0" xfId="0" applyNumberFormat="1" applyFont="1" applyAlignment="1">
      <alignment horizontal="centerContinuous"/>
    </xf>
    <xf numFmtId="37" fontId="11" fillId="0" borderId="0" xfId="0" applyNumberFormat="1" applyFont="1" applyAlignment="1"/>
    <xf numFmtId="37" fontId="11" fillId="0" borderId="2" xfId="0" applyNumberFormat="1" applyFont="1" applyBorder="1" applyAlignment="1">
      <alignment horizontal="center"/>
    </xf>
    <xf numFmtId="37" fontId="11" fillId="0" borderId="0" xfId="0" applyNumberFormat="1" applyFont="1" applyAlignment="1">
      <alignment horizontal="center"/>
    </xf>
    <xf numFmtId="164" fontId="11" fillId="0" borderId="0" xfId="0" applyNumberFormat="1" applyFont="1" applyAlignment="1"/>
    <xf numFmtId="3" fontId="11" fillId="0" borderId="7" xfId="0" applyNumberFormat="1" applyFont="1" applyBorder="1" applyAlignment="1"/>
    <xf numFmtId="3" fontId="11" fillId="0" borderId="0" xfId="0" applyNumberFormat="1" applyFont="1" applyAlignment="1"/>
    <xf numFmtId="164" fontId="11" fillId="0" borderId="12" xfId="0" applyNumberFormat="1" applyFont="1" applyBorder="1" applyAlignment="1"/>
    <xf numFmtId="164" fontId="11" fillId="0" borderId="7" xfId="0" applyNumberFormat="1" applyFont="1" applyBorder="1" applyAlignment="1"/>
    <xf numFmtId="164" fontId="11" fillId="2" borderId="0" xfId="0" applyNumberFormat="1" applyFont="1" applyFill="1" applyAlignment="1"/>
    <xf numFmtId="164" fontId="11" fillId="2" borderId="7" xfId="0" applyNumberFormat="1" applyFont="1" applyFill="1" applyBorder="1" applyAlignment="1"/>
    <xf numFmtId="3" fontId="11" fillId="2" borderId="0" xfId="0" applyNumberFormat="1" applyFont="1" applyFill="1" applyAlignment="1"/>
    <xf numFmtId="3" fontId="11" fillId="2" borderId="16" xfId="0" applyNumberFormat="1" applyFont="1" applyFill="1" applyBorder="1" applyAlignment="1"/>
    <xf numFmtId="164" fontId="11" fillId="0" borderId="19" xfId="0" applyNumberFormat="1" applyFont="1" applyBorder="1" applyAlignment="1"/>
    <xf numFmtId="164" fontId="11" fillId="0" borderId="20" xfId="0" applyNumberFormat="1" applyFont="1" applyBorder="1" applyAlignment="1"/>
    <xf numFmtId="164" fontId="11" fillId="2" borderId="19" xfId="0" applyNumberFormat="1" applyFont="1" applyFill="1" applyBorder="1" applyAlignment="1"/>
    <xf numFmtId="164" fontId="11" fillId="2" borderId="20" xfId="0" applyNumberFormat="1" applyFont="1" applyFill="1" applyBorder="1" applyAlignment="1"/>
    <xf numFmtId="164" fontId="11" fillId="0" borderId="13" xfId="0" applyNumberFormat="1" applyFont="1" applyBorder="1" applyAlignment="1"/>
    <xf numFmtId="164" fontId="11" fillId="2" borderId="4" xfId="0" applyNumberFormat="1" applyFont="1" applyFill="1" applyBorder="1" applyAlignment="1"/>
    <xf numFmtId="49" fontId="11" fillId="0" borderId="0" xfId="0" applyNumberFormat="1" applyFont="1" applyAlignment="1">
      <alignment horizontal="right" vertical="top"/>
    </xf>
    <xf numFmtId="164" fontId="11" fillId="0" borderId="22" xfId="0" applyNumberFormat="1" applyFont="1" applyBorder="1" applyAlignment="1"/>
    <xf numFmtId="164" fontId="11" fillId="0" borderId="31" xfId="0" applyNumberFormat="1" applyFont="1" applyBorder="1" applyAlignment="1"/>
    <xf numFmtId="3" fontId="11" fillId="0" borderId="31" xfId="0" applyNumberFormat="1" applyFont="1" applyBorder="1" applyAlignment="1"/>
    <xf numFmtId="3" fontId="11" fillId="0" borderId="22" xfId="0" applyNumberFormat="1" applyFont="1" applyBorder="1" applyAlignment="1"/>
    <xf numFmtId="37" fontId="11" fillId="0" borderId="0" xfId="0" applyNumberFormat="1" applyFont="1" applyAlignment="1">
      <alignment horizontal="centerContinuous" wrapText="1"/>
    </xf>
    <xf numFmtId="165" fontId="11" fillId="0" borderId="12" xfId="0" applyNumberFormat="1" applyFont="1" applyBorder="1" applyAlignment="1">
      <alignment horizontal="centerContinuous"/>
    </xf>
    <xf numFmtId="165" fontId="11" fillId="0" borderId="13" xfId="0" applyNumberFormat="1" applyFont="1" applyBorder="1" applyAlignment="1">
      <alignment horizontal="centerContinuous"/>
    </xf>
    <xf numFmtId="165" fontId="11" fillId="0" borderId="32" xfId="0" applyNumberFormat="1" applyFont="1" applyBorder="1" applyAlignment="1">
      <alignment horizontal="centerContinuous"/>
    </xf>
    <xf numFmtId="164" fontId="11" fillId="0" borderId="30" xfId="0" applyNumberFormat="1" applyFont="1" applyBorder="1" applyAlignment="1"/>
    <xf numFmtId="164" fontId="11" fillId="0" borderId="28" xfId="0" applyNumberFormat="1" applyFont="1" applyBorder="1" applyAlignment="1"/>
    <xf numFmtId="37" fontId="11" fillId="0" borderId="12" xfId="0" applyNumberFormat="1" applyFont="1" applyBorder="1" applyAlignment="1">
      <alignment horizontal="centerContinuous" wrapText="1"/>
    </xf>
    <xf numFmtId="164" fontId="11" fillId="2" borderId="31" xfId="0" applyNumberFormat="1" applyFont="1" applyFill="1" applyBorder="1" applyAlignment="1"/>
    <xf numFmtId="164" fontId="11" fillId="2" borderId="22" xfId="0" applyNumberFormat="1" applyFont="1" applyFill="1" applyBorder="1" applyAlignment="1"/>
    <xf numFmtId="3" fontId="11" fillId="2" borderId="22" xfId="0" applyNumberFormat="1" applyFont="1" applyFill="1" applyBorder="1" applyAlignment="1"/>
    <xf numFmtId="3" fontId="11" fillId="2" borderId="33" xfId="0" applyNumberFormat="1" applyFont="1" applyFill="1" applyBorder="1" applyAlignment="1"/>
    <xf numFmtId="164" fontId="11" fillId="0" borderId="21" xfId="0" applyNumberFormat="1" applyFont="1" applyBorder="1" applyAlignment="1"/>
    <xf numFmtId="37" fontId="11" fillId="0" borderId="19" xfId="0" applyNumberFormat="1" applyFont="1" applyBorder="1" applyAlignment="1">
      <alignment horizontal="center"/>
    </xf>
    <xf numFmtId="164" fontId="11" fillId="2" borderId="28" xfId="0" applyNumberFormat="1" applyFont="1" applyFill="1" applyBorder="1" applyAlignment="1"/>
    <xf numFmtId="3" fontId="11" fillId="0" borderId="16" xfId="0" applyNumberFormat="1" applyFont="1" applyBorder="1" applyAlignment="1"/>
    <xf numFmtId="164" fontId="11" fillId="2" borderId="30" xfId="0" applyNumberFormat="1" applyFont="1" applyFill="1" applyBorder="1" applyAlignment="1"/>
    <xf numFmtId="164" fontId="11" fillId="0" borderId="29" xfId="0" applyNumberFormat="1" applyFont="1" applyBorder="1" applyAlignment="1"/>
    <xf numFmtId="3" fontId="11" fillId="0" borderId="21" xfId="0" applyNumberFormat="1" applyFont="1" applyBorder="1" applyAlignment="1"/>
    <xf numFmtId="3" fontId="11" fillId="0" borderId="34" xfId="0" applyNumberFormat="1" applyFont="1" applyBorder="1" applyAlignment="1"/>
    <xf numFmtId="164" fontId="11" fillId="0" borderId="16" xfId="0" applyNumberFormat="1" applyFont="1" applyBorder="1" applyAlignment="1"/>
    <xf numFmtId="3" fontId="11" fillId="2" borderId="7" xfId="0" applyNumberFormat="1" applyFont="1" applyFill="1" applyBorder="1" applyAlignment="1"/>
    <xf numFmtId="165" fontId="11" fillId="0" borderId="8" xfId="0" applyNumberFormat="1" applyFont="1" applyBorder="1" applyAlignment="1">
      <alignment horizontal="center"/>
    </xf>
    <xf numFmtId="165" fontId="11" fillId="0" borderId="9" xfId="0" applyNumberFormat="1" applyFont="1" applyBorder="1" applyAlignment="1">
      <alignment horizontal="center"/>
    </xf>
    <xf numFmtId="37" fontId="14" fillId="0" borderId="12" xfId="1" applyNumberFormat="1" applyFont="1" applyFill="1" applyBorder="1"/>
    <xf numFmtId="37" fontId="11" fillId="0" borderId="12" xfId="0" applyNumberFormat="1" applyFont="1" applyBorder="1" applyAlignment="1"/>
    <xf numFmtId="37" fontId="12" fillId="0" borderId="0" xfId="0" applyNumberFormat="1" applyFont="1" applyAlignment="1"/>
    <xf numFmtId="165" fontId="11" fillId="0" borderId="8" xfId="0" applyNumberFormat="1" applyFont="1" applyBorder="1" applyAlignment="1">
      <alignment horizontal="center" wrapText="1"/>
    </xf>
    <xf numFmtId="165" fontId="11" fillId="0" borderId="9" xfId="0" applyNumberFormat="1" applyFont="1" applyBorder="1" applyAlignment="1">
      <alignment horizontal="center" wrapText="1"/>
    </xf>
    <xf numFmtId="3" fontId="11" fillId="0" borderId="7" xfId="0" applyNumberFormat="1" applyFont="1" applyBorder="1" applyAlignment="1">
      <alignment horizontal="center"/>
    </xf>
    <xf numFmtId="164" fontId="11" fillId="0" borderId="7" xfId="0" applyNumberFormat="1" applyFont="1" applyBorder="1" applyAlignment="1">
      <alignment horizontal="center"/>
    </xf>
    <xf numFmtId="164" fontId="11" fillId="0" borderId="0" xfId="0" applyNumberFormat="1" applyFont="1" applyAlignment="1">
      <alignment horizontal="center"/>
    </xf>
    <xf numFmtId="3" fontId="11" fillId="2" borderId="7" xfId="0" applyNumberFormat="1" applyFont="1" applyFill="1" applyBorder="1" applyAlignment="1">
      <alignment horizontal="center"/>
    </xf>
    <xf numFmtId="3" fontId="11" fillId="2" borderId="0" xfId="0" applyNumberFormat="1" applyFont="1" applyFill="1" applyAlignment="1">
      <alignment horizontal="center"/>
    </xf>
    <xf numFmtId="0" fontId="11" fillId="0" borderId="0" xfId="0" quotePrefix="1" applyFont="1" applyAlignment="1">
      <alignment horizontal="right" vertical="top"/>
    </xf>
    <xf numFmtId="3" fontId="11" fillId="0" borderId="0" xfId="0" applyNumberFormat="1" applyFont="1" applyAlignment="1">
      <alignment horizontal="center"/>
    </xf>
    <xf numFmtId="3" fontId="11" fillId="0" borderId="21" xfId="0" applyNumberFormat="1" applyFont="1" applyBorder="1" applyAlignment="1">
      <alignment horizontal="center"/>
    </xf>
    <xf numFmtId="164" fontId="1" fillId="0" borderId="32" xfId="0" applyNumberFormat="1" applyFont="1" applyBorder="1" applyAlignment="1">
      <alignment horizontal="center"/>
    </xf>
    <xf numFmtId="3" fontId="11" fillId="0" borderId="29" xfId="0" applyNumberFormat="1" applyFont="1" applyBorder="1" applyAlignment="1"/>
    <xf numFmtId="164" fontId="1" fillId="2" borderId="19" xfId="0" applyNumberFormat="1" applyFont="1" applyFill="1" applyBorder="1" applyAlignment="1">
      <alignment horizontal="center"/>
    </xf>
    <xf numFmtId="164" fontId="1" fillId="2" borderId="20" xfId="0" applyNumberFormat="1" applyFont="1" applyFill="1" applyBorder="1" applyAlignment="1">
      <alignment horizontal="center"/>
    </xf>
    <xf numFmtId="3" fontId="11" fillId="2" borderId="20" xfId="0" applyNumberFormat="1" applyFont="1" applyFill="1" applyBorder="1" applyAlignment="1"/>
    <xf numFmtId="3" fontId="11" fillId="2" borderId="19" xfId="0" applyNumberFormat="1" applyFont="1" applyFill="1" applyBorder="1" applyAlignment="1"/>
    <xf numFmtId="3" fontId="11" fillId="2" borderId="20" xfId="0" applyNumberFormat="1" applyFont="1" applyFill="1" applyBorder="1" applyAlignment="1">
      <alignment horizontal="center"/>
    </xf>
    <xf numFmtId="3" fontId="11" fillId="2" borderId="19" xfId="0" applyNumberFormat="1" applyFont="1" applyFill="1" applyBorder="1" applyAlignment="1">
      <alignment horizontal="center"/>
    </xf>
    <xf numFmtId="3" fontId="11" fillId="0" borderId="20" xfId="0" applyNumberFormat="1" applyFont="1" applyBorder="1" applyAlignment="1"/>
    <xf numFmtId="3" fontId="11" fillId="0" borderId="19" xfId="0" applyNumberFormat="1" applyFont="1" applyBorder="1" applyAlignment="1"/>
    <xf numFmtId="3" fontId="11" fillId="0" borderId="20" xfId="0" applyNumberFormat="1" applyFont="1" applyBorder="1" applyAlignment="1">
      <alignment horizontal="center"/>
    </xf>
    <xf numFmtId="3" fontId="11" fillId="0" borderId="19" xfId="0" applyNumberFormat="1" applyFont="1" applyBorder="1" applyAlignment="1">
      <alignment horizontal="center"/>
    </xf>
    <xf numFmtId="0" fontId="5" fillId="0" borderId="3" xfId="0" applyFont="1" applyBorder="1" applyAlignment="1">
      <alignment horizontal="center"/>
    </xf>
    <xf numFmtId="37" fontId="0" fillId="0" borderId="4" xfId="0" applyNumberFormat="1" applyBorder="1" applyAlignment="1">
      <alignment horizontal="center"/>
    </xf>
    <xf numFmtId="37" fontId="0" fillId="0" borderId="5" xfId="0" applyNumberFormat="1" applyBorder="1" applyAlignment="1">
      <alignment horizontal="center"/>
    </xf>
    <xf numFmtId="0" fontId="4" fillId="0" borderId="12" xfId="0" applyFont="1" applyBorder="1" applyAlignment="1">
      <alignment horizontal="left" vertical="top" wrapText="1"/>
    </xf>
    <xf numFmtId="0" fontId="3" fillId="0" borderId="0" xfId="0" applyFont="1" applyAlignment="1">
      <alignment wrapText="1"/>
    </xf>
    <xf numFmtId="37" fontId="0" fillId="0" borderId="0" xfId="0" applyNumberFormat="1" applyAlignment="1">
      <alignment wrapText="1"/>
    </xf>
    <xf numFmtId="37" fontId="1" fillId="0" borderId="0" xfId="0" applyNumberFormat="1" applyFont="1" applyAlignment="1">
      <alignment horizontal="left" vertical="top" wrapText="1"/>
    </xf>
    <xf numFmtId="37" fontId="0" fillId="0" borderId="0" xfId="0" applyNumberFormat="1" applyAlignment="1">
      <alignment vertical="top" wrapText="1"/>
    </xf>
    <xf numFmtId="0" fontId="4" fillId="0" borderId="0" xfId="0" applyFont="1" applyAlignment="1">
      <alignment horizontal="left" vertical="top" wrapText="1"/>
    </xf>
    <xf numFmtId="0" fontId="1" fillId="0" borderId="0" xfId="0" applyFont="1" applyAlignment="1">
      <alignment wrapText="1"/>
    </xf>
    <xf numFmtId="37" fontId="1" fillId="0" borderId="6" xfId="0" applyNumberFormat="1" applyFont="1" applyBorder="1" applyAlignment="1">
      <alignment horizontal="center"/>
    </xf>
    <xf numFmtId="37" fontId="0" fillId="0" borderId="6" xfId="0" applyNumberFormat="1" applyBorder="1" applyAlignment="1">
      <alignment horizontal="center"/>
    </xf>
    <xf numFmtId="37" fontId="0" fillId="0" borderId="17" xfId="0" applyNumberFormat="1" applyBorder="1" applyAlignment="1">
      <alignment horizontal="center"/>
    </xf>
    <xf numFmtId="37" fontId="1" fillId="0" borderId="10" xfId="0" applyNumberFormat="1" applyFont="1" applyBorder="1" applyAlignment="1">
      <alignment horizontal="center"/>
    </xf>
    <xf numFmtId="37" fontId="11" fillId="0" borderId="6" xfId="0" applyNumberFormat="1" applyFont="1" applyBorder="1" applyAlignment="1">
      <alignment horizontal="center"/>
    </xf>
    <xf numFmtId="37" fontId="12" fillId="0" borderId="6" xfId="0" applyNumberFormat="1" applyFont="1" applyBorder="1" applyAlignment="1">
      <alignment horizontal="center"/>
    </xf>
    <xf numFmtId="37" fontId="12" fillId="0" borderId="35" xfId="0" applyNumberFormat="1" applyFont="1" applyBorder="1" applyAlignment="1">
      <alignment horizontal="center"/>
    </xf>
    <xf numFmtId="0" fontId="1" fillId="0" borderId="12" xfId="0" applyFont="1" applyBorder="1" applyAlignment="1">
      <alignment horizontal="left" vertical="top" wrapText="1"/>
    </xf>
    <xf numFmtId="0" fontId="0" fillId="0" borderId="12" xfId="0" applyBorder="1" applyAlignment="1">
      <alignment wrapText="1"/>
    </xf>
    <xf numFmtId="0" fontId="0" fillId="0" borderId="0" xfId="0" applyAlignment="1">
      <alignment wrapText="1"/>
    </xf>
    <xf numFmtId="0" fontId="1" fillId="0" borderId="0" xfId="0" applyFont="1" applyAlignment="1">
      <alignment horizontal="left" vertical="top" wrapText="1"/>
    </xf>
    <xf numFmtId="0" fontId="5" fillId="0" borderId="4" xfId="0" applyFont="1" applyBorder="1" applyAlignment="1">
      <alignment horizontal="center"/>
    </xf>
    <xf numFmtId="0" fontId="5" fillId="0" borderId="5" xfId="0" applyFont="1" applyBorder="1" applyAlignment="1">
      <alignment horizontal="center"/>
    </xf>
    <xf numFmtId="37" fontId="3" fillId="0" borderId="0" xfId="0" applyNumberFormat="1" applyFont="1" applyAlignment="1">
      <alignment wrapText="1"/>
    </xf>
    <xf numFmtId="37" fontId="3" fillId="0" borderId="6" xfId="0" applyNumberFormat="1" applyFont="1" applyBorder="1" applyAlignment="1">
      <alignment horizontal="center"/>
    </xf>
    <xf numFmtId="37" fontId="3" fillId="0" borderId="17" xfId="0" applyNumberFormat="1" applyFont="1" applyBorder="1" applyAlignment="1">
      <alignment horizontal="center"/>
    </xf>
    <xf numFmtId="37" fontId="3" fillId="0" borderId="4" xfId="0" applyNumberFormat="1" applyFont="1" applyBorder="1" applyAlignment="1">
      <alignment horizontal="center"/>
    </xf>
    <xf numFmtId="37" fontId="3" fillId="0" borderId="5" xfId="0" applyNumberFormat="1" applyFont="1" applyBorder="1" applyAlignment="1">
      <alignment horizontal="center"/>
    </xf>
    <xf numFmtId="37" fontId="1" fillId="0" borderId="0" xfId="0" applyNumberFormat="1" applyFont="1" applyAlignment="1">
      <alignment wrapText="1"/>
    </xf>
  </cellXfs>
  <cellStyles count="2">
    <cellStyle name="Bad" xfId="1" builtinId="27"/>
    <cellStyle name="Normal" xfId="0" builtinId="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710540812028123"/>
          <c:y val="3.6735538570080412E-2"/>
          <c:w val="0.41017724636272312"/>
          <c:h val="0.79239760877556165"/>
        </c:manualLayout>
      </c:layout>
      <c:barChart>
        <c:barDir val="bar"/>
        <c:grouping val="clustered"/>
        <c:varyColors val="0"/>
        <c:ser>
          <c:idx val="0"/>
          <c:order val="0"/>
          <c:tx>
            <c:strRef>
              <c:f>'Table 22'!$A$6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22'!$C$6:$F$6</c:f>
              <c:numCache>
                <c:formatCode>#,##0.0</c:formatCode>
                <c:ptCount val="4"/>
                <c:pt idx="0">
                  <c:v>-9.7414002445110608</c:v>
                </c:pt>
                <c:pt idx="1">
                  <c:v>-7.3037246106113871</c:v>
                </c:pt>
                <c:pt idx="2">
                  <c:v>5.9372697041941525</c:v>
                </c:pt>
                <c:pt idx="3">
                  <c:v>-3.5243861122948208</c:v>
                </c:pt>
              </c:numCache>
            </c:numRef>
          </c:val>
          <c:extLst>
            <c:ext xmlns:c16="http://schemas.microsoft.com/office/drawing/2014/chart" uri="{C3380CC4-5D6E-409C-BE32-E72D297353CC}">
              <c16:uniqueId val="{00000000-81FC-4A8A-9D06-3917D8494BDB}"/>
            </c:ext>
          </c:extLst>
        </c:ser>
        <c:ser>
          <c:idx val="1"/>
          <c:order val="1"/>
          <c:tx>
            <c:strRef>
              <c:f>'Table 22'!$A$7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22'!$C$7:$F$7</c:f>
              <c:numCache>
                <c:formatCode>#,##0.0</c:formatCode>
                <c:ptCount val="4"/>
                <c:pt idx="0">
                  <c:v>-8.5287554076124223</c:v>
                </c:pt>
                <c:pt idx="1">
                  <c:v>-4.0985696368234565</c:v>
                </c:pt>
                <c:pt idx="2">
                  <c:v>12.062083113218234</c:v>
                </c:pt>
                <c:pt idx="3">
                  <c:v>-4.0264044170642208E-2</c:v>
                </c:pt>
              </c:numCache>
            </c:numRef>
          </c:val>
          <c:extLst>
            <c:ext xmlns:c16="http://schemas.microsoft.com/office/drawing/2014/chart" uri="{C3380CC4-5D6E-409C-BE32-E72D297353CC}">
              <c16:uniqueId val="{00000001-81FC-4A8A-9D06-3917D8494BDB}"/>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22'!$C$5:$F$5</c:f>
              <c:strCache>
                <c:ptCount val="4"/>
                <c:pt idx="0">
                  <c:v>First-Time Freshmen</c:v>
                </c:pt>
                <c:pt idx="1">
                  <c:v>Undergraduate</c:v>
                </c:pt>
                <c:pt idx="2">
                  <c:v>Graduate and Professional</c:v>
                </c:pt>
                <c:pt idx="3">
                  <c:v>Part-Time</c:v>
                </c:pt>
              </c:strCache>
            </c:strRef>
          </c:cat>
          <c:val>
            <c:numRef>
              <c:f>'Table 22'!$C$13:$F$13</c:f>
              <c:numCache>
                <c:formatCode>#,##0.0</c:formatCode>
                <c:ptCount val="4"/>
                <c:pt idx="0">
                  <c:v>-3.1419918380710716</c:v>
                </c:pt>
                <c:pt idx="1">
                  <c:v>1.3106978460280099</c:v>
                </c:pt>
                <c:pt idx="2">
                  <c:v>22.048013596770765</c:v>
                </c:pt>
                <c:pt idx="3">
                  <c:v>14.019689242082789</c:v>
                </c:pt>
              </c:numCache>
            </c:numRef>
          </c:val>
          <c:extLst>
            <c:ext xmlns:c16="http://schemas.microsoft.com/office/drawing/2014/chart" uri="{C3380CC4-5D6E-409C-BE32-E72D297353CC}">
              <c16:uniqueId val="{00000002-81FC-4A8A-9D06-3917D8494BDB}"/>
            </c:ext>
          </c:extLst>
        </c:ser>
        <c:dLbls>
          <c:showLegendKey val="0"/>
          <c:showVal val="0"/>
          <c:showCatName val="0"/>
          <c:showSerName val="0"/>
          <c:showPercent val="0"/>
          <c:showBubbleSize val="0"/>
        </c:dLbls>
        <c:gapWidth val="150"/>
        <c:axId val="245592928"/>
        <c:axId val="245601504"/>
      </c:barChart>
      <c:catAx>
        <c:axId val="245592928"/>
        <c:scaling>
          <c:orientation val="maxMin"/>
        </c:scaling>
        <c:delete val="0"/>
        <c:axPos val="l"/>
        <c:numFmt formatCode="General" sourceLinked="1"/>
        <c:majorTickMark val="out"/>
        <c:minorTickMark val="none"/>
        <c:tickLblPos val="low"/>
        <c:crossAx val="245601504"/>
        <c:crosses val="autoZero"/>
        <c:auto val="1"/>
        <c:lblAlgn val="ctr"/>
        <c:lblOffset val="100"/>
        <c:noMultiLvlLbl val="0"/>
      </c:catAx>
      <c:valAx>
        <c:axId val="245601504"/>
        <c:scaling>
          <c:orientation val="minMax"/>
        </c:scaling>
        <c:delete val="1"/>
        <c:axPos val="t"/>
        <c:numFmt formatCode="#,##0.0" sourceLinked="1"/>
        <c:majorTickMark val="out"/>
        <c:minorTickMark val="none"/>
        <c:tickLblPos val="none"/>
        <c:crossAx val="245592928"/>
        <c:crosses val="autoZero"/>
        <c:crossBetween val="between"/>
      </c:valAx>
      <c:spPr>
        <a:noFill/>
        <a:ln w="25400">
          <a:noFill/>
        </a:ln>
      </c:spPr>
    </c:plotArea>
    <c:legend>
      <c:legendPos val="b"/>
      <c:layout>
        <c:manualLayout>
          <c:xMode val="edge"/>
          <c:yMode val="edge"/>
          <c:x val="0.10849248782173833"/>
          <c:y val="0.8370229642670588"/>
          <c:w val="0.87080651955542598"/>
          <c:h val="0.1400450128009183"/>
        </c:manualLayout>
      </c:layout>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788575937314492"/>
          <c:y val="3.6735538570080412E-2"/>
          <c:w val="0.48892016816482009"/>
          <c:h val="0.92652892285983934"/>
        </c:manualLayout>
      </c:layout>
      <c:barChart>
        <c:barDir val="bar"/>
        <c:grouping val="clustered"/>
        <c:varyColors val="0"/>
        <c:ser>
          <c:idx val="0"/>
          <c:order val="0"/>
          <c:tx>
            <c:strRef>
              <c:f>'Table 22'!$A$6</c:f>
              <c:strCache>
                <c:ptCount val="1"/>
                <c:pt idx="0">
                  <c:v>50 states and D.C.</c:v>
                </c:pt>
              </c:strCache>
            </c:strRef>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22'!$G$5:$J$5</c:f>
              <c:strCache>
                <c:ptCount val="4"/>
                <c:pt idx="0">
                  <c:v>First-Time Freshmen</c:v>
                </c:pt>
                <c:pt idx="1">
                  <c:v>Undergraduate</c:v>
                </c:pt>
                <c:pt idx="2">
                  <c:v>Graduate and Professional</c:v>
                </c:pt>
                <c:pt idx="3">
                  <c:v>Part-Time</c:v>
                </c:pt>
              </c:strCache>
            </c:strRef>
          </c:cat>
          <c:val>
            <c:numRef>
              <c:f>'Table 22'!$G$13:$J$13</c:f>
              <c:numCache>
                <c:formatCode>#,##0</c:formatCode>
                <c:ptCount val="4"/>
                <c:pt idx="0">
                  <c:v>-2687</c:v>
                </c:pt>
                <c:pt idx="1">
                  <c:v>5897</c:v>
                </c:pt>
                <c:pt idx="2">
                  <c:v>15567</c:v>
                </c:pt>
                <c:pt idx="3">
                  <c:v>26004</c:v>
                </c:pt>
              </c:numCache>
            </c:numRef>
          </c:val>
          <c:extLst>
            <c:ext xmlns:c16="http://schemas.microsoft.com/office/drawing/2014/chart" uri="{C3380CC4-5D6E-409C-BE32-E72D297353CC}">
              <c16:uniqueId val="{00000000-A461-45E0-85AF-6F0D8D207DD2}"/>
            </c:ext>
          </c:extLst>
        </c:ser>
        <c:dLbls>
          <c:showLegendKey val="0"/>
          <c:showVal val="0"/>
          <c:showCatName val="0"/>
          <c:showSerName val="0"/>
          <c:showPercent val="0"/>
          <c:showBubbleSize val="0"/>
        </c:dLbls>
        <c:gapWidth val="150"/>
        <c:axId val="246140240"/>
        <c:axId val="245645032"/>
      </c:barChart>
      <c:catAx>
        <c:axId val="246140240"/>
        <c:scaling>
          <c:orientation val="minMax"/>
        </c:scaling>
        <c:delete val="0"/>
        <c:axPos val="l"/>
        <c:numFmt formatCode="General" sourceLinked="1"/>
        <c:majorTickMark val="out"/>
        <c:minorTickMark val="none"/>
        <c:tickLblPos val="low"/>
        <c:crossAx val="245645032"/>
        <c:crosses val="autoZero"/>
        <c:auto val="1"/>
        <c:lblAlgn val="ctr"/>
        <c:lblOffset val="100"/>
        <c:noMultiLvlLbl val="0"/>
      </c:catAx>
      <c:valAx>
        <c:axId val="245645032"/>
        <c:scaling>
          <c:orientation val="minMax"/>
        </c:scaling>
        <c:delete val="1"/>
        <c:axPos val="b"/>
        <c:numFmt formatCode="#,##0" sourceLinked="1"/>
        <c:majorTickMark val="out"/>
        <c:minorTickMark val="none"/>
        <c:tickLblPos val="none"/>
        <c:crossAx val="246140240"/>
        <c:crosses val="autoZero"/>
        <c:crossBetween val="between"/>
      </c:valAx>
      <c:spPr>
        <a:noFill/>
        <a:ln w="25400">
          <a:noFill/>
        </a:ln>
      </c:spPr>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23'!$A$6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23'!$C$6:$H$6</c:f>
              <c:numCache>
                <c:formatCode>#,##0.0</c:formatCode>
                <c:ptCount val="6"/>
                <c:pt idx="0">
                  <c:v>-1.7900335577331603</c:v>
                </c:pt>
                <c:pt idx="1">
                  <c:v>-10.074350973764634</c:v>
                </c:pt>
                <c:pt idx="2">
                  <c:v>-10.348634254327138</c:v>
                </c:pt>
                <c:pt idx="3">
                  <c:v>-10.779597395050066</c:v>
                </c:pt>
                <c:pt idx="4">
                  <c:v>11.855850471613994</c:v>
                </c:pt>
                <c:pt idx="5">
                  <c:v>5.6405954192805963</c:v>
                </c:pt>
              </c:numCache>
            </c:numRef>
          </c:val>
          <c:extLst>
            <c:ext xmlns:c16="http://schemas.microsoft.com/office/drawing/2014/chart" uri="{C3380CC4-5D6E-409C-BE32-E72D297353CC}">
              <c16:uniqueId val="{00000000-79D8-4F80-975F-448077B00E4A}"/>
            </c:ext>
          </c:extLst>
        </c:ser>
        <c:ser>
          <c:idx val="1"/>
          <c:order val="1"/>
          <c:tx>
            <c:strRef>
              <c:f>'Table 23'!$A$7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23'!$C$7:$H$7</c:f>
              <c:numCache>
                <c:formatCode>#,##0.0</c:formatCode>
                <c:ptCount val="6"/>
                <c:pt idx="0">
                  <c:v>1.632139719688102</c:v>
                </c:pt>
                <c:pt idx="1">
                  <c:v>-6.7744801501757435</c:v>
                </c:pt>
                <c:pt idx="2">
                  <c:v>-7.6622164779317732</c:v>
                </c:pt>
                <c:pt idx="3">
                  <c:v>-8.9385419059700162</c:v>
                </c:pt>
                <c:pt idx="4">
                  <c:v>18.545279336636806</c:v>
                </c:pt>
                <c:pt idx="5">
                  <c:v>13.736459420020362</c:v>
                </c:pt>
              </c:numCache>
            </c:numRef>
          </c:val>
          <c:extLst>
            <c:ext xmlns:c16="http://schemas.microsoft.com/office/drawing/2014/chart" uri="{C3380CC4-5D6E-409C-BE32-E72D297353CC}">
              <c16:uniqueId val="{00000001-79D8-4F80-975F-448077B00E4A}"/>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23'!$C$5:$H$5</c:f>
              <c:strCache>
                <c:ptCount val="6"/>
                <c:pt idx="0">
                  <c:v>Women</c:v>
                </c:pt>
                <c:pt idx="1">
                  <c:v>Men</c:v>
                </c:pt>
                <c:pt idx="2">
                  <c:v>White</c:v>
                </c:pt>
                <c:pt idx="3">
                  <c:v>Black</c:v>
                </c:pt>
                <c:pt idx="4">
                  <c:v>Hispanic</c:v>
                </c:pt>
                <c:pt idx="5">
                  <c:v>Other2</c:v>
                </c:pt>
              </c:strCache>
            </c:strRef>
          </c:cat>
          <c:val>
            <c:numRef>
              <c:f>'Table 23'!$C$13:$H$13</c:f>
              <c:numCache>
                <c:formatCode>#,##0.0</c:formatCode>
                <c:ptCount val="6"/>
                <c:pt idx="0">
                  <c:v>6.4716346974411492</c:v>
                </c:pt>
                <c:pt idx="1">
                  <c:v>0.80935835070650908</c:v>
                </c:pt>
                <c:pt idx="2">
                  <c:v>-2.1404736059180638</c:v>
                </c:pt>
                <c:pt idx="3">
                  <c:v>-2.9358795123350894</c:v>
                </c:pt>
                <c:pt idx="4">
                  <c:v>50.754852624011505</c:v>
                </c:pt>
                <c:pt idx="5">
                  <c:v>33.158208510321188</c:v>
                </c:pt>
              </c:numCache>
            </c:numRef>
          </c:val>
          <c:extLst>
            <c:ext xmlns:c16="http://schemas.microsoft.com/office/drawing/2014/chart" uri="{C3380CC4-5D6E-409C-BE32-E72D297353CC}">
              <c16:uniqueId val="{00000002-79D8-4F80-975F-448077B00E4A}"/>
            </c:ext>
          </c:extLst>
        </c:ser>
        <c:dLbls>
          <c:showLegendKey val="0"/>
          <c:showVal val="0"/>
          <c:showCatName val="0"/>
          <c:showSerName val="0"/>
          <c:showPercent val="0"/>
          <c:showBubbleSize val="0"/>
        </c:dLbls>
        <c:gapWidth val="150"/>
        <c:axId val="245166416"/>
        <c:axId val="244326200"/>
      </c:barChart>
      <c:catAx>
        <c:axId val="245166416"/>
        <c:scaling>
          <c:orientation val="maxMin"/>
        </c:scaling>
        <c:delete val="0"/>
        <c:axPos val="l"/>
        <c:numFmt formatCode="General" sourceLinked="1"/>
        <c:majorTickMark val="out"/>
        <c:minorTickMark val="none"/>
        <c:tickLblPos val="low"/>
        <c:crossAx val="244326200"/>
        <c:crosses val="autoZero"/>
        <c:auto val="1"/>
        <c:lblAlgn val="ctr"/>
        <c:lblOffset val="100"/>
        <c:noMultiLvlLbl val="0"/>
      </c:catAx>
      <c:valAx>
        <c:axId val="244326200"/>
        <c:scaling>
          <c:orientation val="minMax"/>
        </c:scaling>
        <c:delete val="1"/>
        <c:axPos val="t"/>
        <c:numFmt formatCode="#,##0.0" sourceLinked="1"/>
        <c:majorTickMark val="out"/>
        <c:minorTickMark val="none"/>
        <c:tickLblPos val="none"/>
        <c:crossAx val="245166416"/>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69890330098924"/>
          <c:y val="4.0150813408589447E-2"/>
          <c:w val="0.47963796904524592"/>
          <c:h val="0.92258968137305752"/>
        </c:manualLayout>
      </c:layout>
      <c:barChart>
        <c:barDir val="bar"/>
        <c:grouping val="clustered"/>
        <c:varyColors val="0"/>
        <c:ser>
          <c:idx val="0"/>
          <c:order val="0"/>
          <c:tx>
            <c:strRef>
              <c:f>'Table 23'!$A$6</c:f>
              <c:strCache>
                <c:ptCount val="1"/>
                <c:pt idx="0">
                  <c:v>50 states and D.C.</c:v>
                </c:pt>
              </c:strCache>
            </c:strRef>
          </c:tx>
          <c:spPr>
            <a:solidFill>
              <a:srgbClr val="006600"/>
            </a:solidFill>
          </c:spPr>
          <c:invertIfNegative val="0"/>
          <c:dLbls>
            <c:numFmt formatCode="#,##0" sourceLinked="0"/>
            <c:spPr>
              <a:noFill/>
              <a:ln>
                <a:noFill/>
              </a:ln>
              <a:effectLst/>
            </c:spPr>
            <c:txPr>
              <a:bodyPr rot="0"/>
              <a:lstStyle/>
              <a:p>
                <a:pPr>
                  <a:defRPr sz="1000">
                    <a:solidFill>
                      <a:sysClr val="windowText" lastClr="00000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23'!$I$5:$N$5</c:f>
              <c:strCache>
                <c:ptCount val="6"/>
                <c:pt idx="0">
                  <c:v>Women</c:v>
                </c:pt>
                <c:pt idx="1">
                  <c:v>Men</c:v>
                </c:pt>
                <c:pt idx="2">
                  <c:v>White</c:v>
                </c:pt>
                <c:pt idx="3">
                  <c:v>Black</c:v>
                </c:pt>
                <c:pt idx="4">
                  <c:v>Hispanic</c:v>
                </c:pt>
                <c:pt idx="5">
                  <c:v>Other2</c:v>
                </c:pt>
              </c:strCache>
            </c:strRef>
          </c:cat>
          <c:val>
            <c:numRef>
              <c:f>'Table 23'!$I$12:$N$12</c:f>
              <c:numCache>
                <c:formatCode>#,##0</c:formatCode>
                <c:ptCount val="6"/>
                <c:pt idx="0">
                  <c:v>-14970</c:v>
                </c:pt>
                <c:pt idx="1">
                  <c:v>-41783</c:v>
                </c:pt>
                <c:pt idx="2">
                  <c:v>-55891</c:v>
                </c:pt>
                <c:pt idx="3">
                  <c:v>-26443</c:v>
                </c:pt>
                <c:pt idx="4">
                  <c:v>27620</c:v>
                </c:pt>
                <c:pt idx="5">
                  <c:v>2309</c:v>
                </c:pt>
              </c:numCache>
            </c:numRef>
          </c:val>
          <c:extLst>
            <c:ext xmlns:c16="http://schemas.microsoft.com/office/drawing/2014/chart" uri="{C3380CC4-5D6E-409C-BE32-E72D297353CC}">
              <c16:uniqueId val="{00000000-F9BD-483F-AD0E-737D081934BC}"/>
            </c:ext>
          </c:extLst>
        </c:ser>
        <c:dLbls>
          <c:showLegendKey val="0"/>
          <c:showVal val="0"/>
          <c:showCatName val="0"/>
          <c:showSerName val="0"/>
          <c:showPercent val="0"/>
          <c:showBubbleSize val="0"/>
        </c:dLbls>
        <c:gapWidth val="150"/>
        <c:axId val="244718704"/>
        <c:axId val="244719088"/>
      </c:barChart>
      <c:catAx>
        <c:axId val="244718704"/>
        <c:scaling>
          <c:orientation val="maxMin"/>
        </c:scaling>
        <c:delete val="0"/>
        <c:axPos val="l"/>
        <c:numFmt formatCode="General" sourceLinked="1"/>
        <c:majorTickMark val="out"/>
        <c:minorTickMark val="none"/>
        <c:tickLblPos val="low"/>
        <c:crossAx val="244719088"/>
        <c:crosses val="autoZero"/>
        <c:auto val="1"/>
        <c:lblAlgn val="ctr"/>
        <c:lblOffset val="100"/>
        <c:noMultiLvlLbl val="0"/>
      </c:catAx>
      <c:valAx>
        <c:axId val="244719088"/>
        <c:scaling>
          <c:orientation val="minMax"/>
        </c:scaling>
        <c:delete val="1"/>
        <c:axPos val="t"/>
        <c:numFmt formatCode="#,##0" sourceLinked="1"/>
        <c:majorTickMark val="out"/>
        <c:minorTickMark val="none"/>
        <c:tickLblPos val="none"/>
        <c:crossAx val="244718704"/>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'Table 24'!$A$6</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24'!$C$6:$F$6</c:f>
              <c:numCache>
                <c:formatCode>#,##0.0</c:formatCode>
                <c:ptCount val="4"/>
                <c:pt idx="0">
                  <c:v>1.9047193470049133</c:v>
                </c:pt>
                <c:pt idx="1">
                  <c:v>-10.82875322326097</c:v>
                </c:pt>
                <c:pt idx="2">
                  <c:v>-23.068153177862449</c:v>
                </c:pt>
                <c:pt idx="3">
                  <c:v>-1.4502703166566548</c:v>
                </c:pt>
              </c:numCache>
            </c:numRef>
          </c:val>
          <c:extLst>
            <c:ext xmlns:c16="http://schemas.microsoft.com/office/drawing/2014/chart" uri="{C3380CC4-5D6E-409C-BE32-E72D297353CC}">
              <c16:uniqueId val="{00000000-CEA9-4166-9875-65DFB028815D}"/>
            </c:ext>
          </c:extLst>
        </c:ser>
        <c:ser>
          <c:idx val="1"/>
          <c:order val="1"/>
          <c:tx>
            <c:strRef>
              <c:f>'Table 24'!$A$7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24'!$C$7:$F$7</c:f>
              <c:numCache>
                <c:formatCode>#,##0.0</c:formatCode>
                <c:ptCount val="4"/>
                <c:pt idx="0">
                  <c:v>4.055044755517323</c:v>
                </c:pt>
                <c:pt idx="1">
                  <c:v>-7.1219770118916923</c:v>
                </c:pt>
                <c:pt idx="2">
                  <c:v>-14.718972368909711</c:v>
                </c:pt>
                <c:pt idx="3">
                  <c:v>-1.1818001281470019</c:v>
                </c:pt>
              </c:numCache>
            </c:numRef>
          </c:val>
          <c:extLst>
            <c:ext xmlns:c16="http://schemas.microsoft.com/office/drawing/2014/chart" uri="{C3380CC4-5D6E-409C-BE32-E72D297353CC}">
              <c16:uniqueId val="{00000001-CEA9-4166-9875-65DFB028815D}"/>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24'!$C$5:$F$5</c:f>
              <c:strCache>
                <c:ptCount val="4"/>
                <c:pt idx="0">
                  <c:v>Four-Year</c:v>
                </c:pt>
                <c:pt idx="1">
                  <c:v>Two-Year</c:v>
                </c:pt>
                <c:pt idx="2">
                  <c:v>Predominantly Black2</c:v>
                </c:pt>
                <c:pt idx="3">
                  <c:v>Historically Black2</c:v>
                </c:pt>
              </c:strCache>
            </c:strRef>
          </c:cat>
          <c:val>
            <c:numRef>
              <c:f>'Table 24'!$C$13:$F$13</c:f>
              <c:numCache>
                <c:formatCode>#,##0.0</c:formatCode>
                <c:ptCount val="4"/>
                <c:pt idx="0">
                  <c:v>13.75618525761975</c:v>
                </c:pt>
                <c:pt idx="1">
                  <c:v>-11.573200992555831</c:v>
                </c:pt>
                <c:pt idx="2">
                  <c:v>-25.05340178202632</c:v>
                </c:pt>
                <c:pt idx="3">
                  <c:v>6.3285024154589378</c:v>
                </c:pt>
              </c:numCache>
            </c:numRef>
          </c:val>
          <c:extLst>
            <c:ext xmlns:c16="http://schemas.microsoft.com/office/drawing/2014/chart" uri="{C3380CC4-5D6E-409C-BE32-E72D297353CC}">
              <c16:uniqueId val="{00000002-CEA9-4166-9875-65DFB028815D}"/>
            </c:ext>
          </c:extLst>
        </c:ser>
        <c:dLbls>
          <c:showLegendKey val="0"/>
          <c:showVal val="0"/>
          <c:showCatName val="0"/>
          <c:showSerName val="0"/>
          <c:showPercent val="0"/>
          <c:showBubbleSize val="0"/>
        </c:dLbls>
        <c:gapWidth val="150"/>
        <c:axId val="246039040"/>
        <c:axId val="246039432"/>
      </c:barChart>
      <c:catAx>
        <c:axId val="246039040"/>
        <c:scaling>
          <c:orientation val="maxMin"/>
        </c:scaling>
        <c:delete val="0"/>
        <c:axPos val="l"/>
        <c:numFmt formatCode="General" sourceLinked="1"/>
        <c:majorTickMark val="out"/>
        <c:minorTickMark val="none"/>
        <c:tickLblPos val="low"/>
        <c:crossAx val="246039432"/>
        <c:crosses val="autoZero"/>
        <c:auto val="1"/>
        <c:lblAlgn val="ctr"/>
        <c:lblOffset val="100"/>
        <c:noMultiLvlLbl val="0"/>
      </c:catAx>
      <c:valAx>
        <c:axId val="246039432"/>
        <c:scaling>
          <c:orientation val="minMax"/>
        </c:scaling>
        <c:delete val="1"/>
        <c:axPos val="t"/>
        <c:numFmt formatCode="#,##0.0" sourceLinked="1"/>
        <c:majorTickMark val="out"/>
        <c:minorTickMark val="none"/>
        <c:tickLblPos val="none"/>
        <c:crossAx val="246039040"/>
        <c:crosses val="autoZero"/>
        <c:crossBetween val="between"/>
      </c:valAx>
    </c:plotArea>
    <c:legend>
      <c:legendPos val="b"/>
      <c:overlay val="0"/>
    </c:legend>
    <c:plotVisOnly val="1"/>
    <c:dispBlanksAs val="gap"/>
    <c:showDLblsOverMax val="0"/>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396943572893332"/>
          <c:y val="3.670510151748281E-2"/>
          <c:w val="0.44890639090884737"/>
          <c:h val="0.92957842338673191"/>
        </c:manualLayout>
      </c:layout>
      <c:barChart>
        <c:barDir val="bar"/>
        <c:grouping val="clustered"/>
        <c:varyColors val="0"/>
        <c:ser>
          <c:idx val="0"/>
          <c:order val="0"/>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24'!$G$5:$J$5</c:f>
              <c:strCache>
                <c:ptCount val="4"/>
                <c:pt idx="0">
                  <c:v>Four-Year</c:v>
                </c:pt>
                <c:pt idx="1">
                  <c:v>Two-Year</c:v>
                </c:pt>
                <c:pt idx="2">
                  <c:v>Predominantly Black2</c:v>
                </c:pt>
                <c:pt idx="3">
                  <c:v>Historically Black2</c:v>
                </c:pt>
              </c:strCache>
            </c:strRef>
          </c:cat>
          <c:val>
            <c:numRef>
              <c:f>'Table 24'!$G$13:$J$13</c:f>
              <c:numCache>
                <c:formatCode>#,##0</c:formatCode>
                <c:ptCount val="4"/>
                <c:pt idx="0">
                  <c:v>71481</c:v>
                </c:pt>
                <c:pt idx="1">
                  <c:v>-50017</c:v>
                </c:pt>
                <c:pt idx="2">
                  <c:v>-24210</c:v>
                </c:pt>
                <c:pt idx="3">
                  <c:v>2126</c:v>
                </c:pt>
              </c:numCache>
            </c:numRef>
          </c:val>
          <c:extLst>
            <c:ext xmlns:c16="http://schemas.microsoft.com/office/drawing/2014/chart" uri="{C3380CC4-5D6E-409C-BE32-E72D297353CC}">
              <c16:uniqueId val="{00000000-1E14-4814-B14B-9C90718741E2}"/>
            </c:ext>
          </c:extLst>
        </c:ser>
        <c:dLbls>
          <c:showLegendKey val="0"/>
          <c:showVal val="0"/>
          <c:showCatName val="0"/>
          <c:showSerName val="0"/>
          <c:showPercent val="0"/>
          <c:showBubbleSize val="0"/>
        </c:dLbls>
        <c:gapWidth val="150"/>
        <c:axId val="246040216"/>
        <c:axId val="246040608"/>
      </c:barChart>
      <c:catAx>
        <c:axId val="246040216"/>
        <c:scaling>
          <c:orientation val="maxMin"/>
        </c:scaling>
        <c:delete val="0"/>
        <c:axPos val="l"/>
        <c:numFmt formatCode="General" sourceLinked="1"/>
        <c:majorTickMark val="out"/>
        <c:minorTickMark val="none"/>
        <c:tickLblPos val="low"/>
        <c:crossAx val="246040608"/>
        <c:crosses val="autoZero"/>
        <c:auto val="1"/>
        <c:lblAlgn val="ctr"/>
        <c:lblOffset val="100"/>
        <c:noMultiLvlLbl val="0"/>
      </c:catAx>
      <c:valAx>
        <c:axId val="246040608"/>
        <c:scaling>
          <c:orientation val="minMax"/>
        </c:scaling>
        <c:delete val="1"/>
        <c:axPos val="t"/>
        <c:numFmt formatCode="#,##0" sourceLinked="1"/>
        <c:majorTickMark val="out"/>
        <c:minorTickMark val="none"/>
        <c:tickLblPos val="none"/>
        <c:crossAx val="246040216"/>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17461</xdr:colOff>
      <xdr:row>3</xdr:row>
      <xdr:rowOff>35719</xdr:rowOff>
    </xdr:from>
    <xdr:to>
      <xdr:col>14</xdr:col>
      <xdr:colOff>12699</xdr:colOff>
      <xdr:row>24</xdr:row>
      <xdr:rowOff>111919</xdr:rowOff>
    </xdr:to>
    <xdr:graphicFrame macro="">
      <xdr:nvGraphicFramePr>
        <xdr:cNvPr id="111647" name="Chart 5">
          <a:extLst>
            <a:ext uri="{FF2B5EF4-FFF2-40B4-BE49-F238E27FC236}">
              <a16:creationId xmlns:a16="http://schemas.microsoft.com/office/drawing/2014/main" id="{00000000-0008-0000-0000-00001F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142875</xdr:colOff>
      <xdr:row>3</xdr:row>
      <xdr:rowOff>35719</xdr:rowOff>
    </xdr:from>
    <xdr:to>
      <xdr:col>17</xdr:col>
      <xdr:colOff>744537</xdr:colOff>
      <xdr:row>24</xdr:row>
      <xdr:rowOff>111919</xdr:rowOff>
    </xdr:to>
    <xdr:graphicFrame macro="">
      <xdr:nvGraphicFramePr>
        <xdr:cNvPr id="111648" name="Chart 5">
          <a:extLst>
            <a:ext uri="{FF2B5EF4-FFF2-40B4-BE49-F238E27FC236}">
              <a16:creationId xmlns:a16="http://schemas.microsoft.com/office/drawing/2014/main" id="{00000000-0008-0000-0000-000020B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538956</xdr:colOff>
      <xdr:row>29</xdr:row>
      <xdr:rowOff>43657</xdr:rowOff>
    </xdr:from>
    <xdr:to>
      <xdr:col>16</xdr:col>
      <xdr:colOff>139700</xdr:colOff>
      <xdr:row>40</xdr:row>
      <xdr:rowOff>157956</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0385425" y="5234782"/>
          <a:ext cx="2124869" cy="1947862"/>
        </a:xfrm>
        <a:prstGeom prst="wedgeEllipseCallout">
          <a:avLst>
            <a:gd name="adj1" fmla="val -68091"/>
            <a:gd name="adj2" fmla="val -93629"/>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687387</xdr:colOff>
      <xdr:row>3</xdr:row>
      <xdr:rowOff>43128</xdr:rowOff>
    </xdr:from>
    <xdr:to>
      <xdr:col>19</xdr:col>
      <xdr:colOff>24605</xdr:colOff>
      <xdr:row>25</xdr:row>
      <xdr:rowOff>3441</xdr:rowOff>
    </xdr:to>
    <xdr:graphicFrame macro="">
      <xdr:nvGraphicFramePr>
        <xdr:cNvPr id="1124" name="Chart 5">
          <a:extLst>
            <a:ext uri="{FF2B5EF4-FFF2-40B4-BE49-F238E27FC236}">
              <a16:creationId xmlns:a16="http://schemas.microsoft.com/office/drawing/2014/main" id="{00000000-0008-0000-0100-00006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650081</xdr:colOff>
      <xdr:row>29</xdr:row>
      <xdr:rowOff>159279</xdr:rowOff>
    </xdr:from>
    <xdr:to>
      <xdr:col>18</xdr:col>
      <xdr:colOff>107156</xdr:colOff>
      <xdr:row>40</xdr:row>
      <xdr:rowOff>130968</xdr:rowOff>
    </xdr:to>
    <xdr:sp macro="" textlink="">
      <xdr:nvSpPr>
        <xdr:cNvPr id="5" name="Oval Callout 4">
          <a:extLst>
            <a:ext uri="{FF2B5EF4-FFF2-40B4-BE49-F238E27FC236}">
              <a16:creationId xmlns:a16="http://schemas.microsoft.com/office/drawing/2014/main" id="{00000000-0008-0000-0100-000005000000}"/>
            </a:ext>
          </a:extLst>
        </xdr:cNvPr>
        <xdr:cNvSpPr/>
      </xdr:nvSpPr>
      <xdr:spPr>
        <a:xfrm>
          <a:off x="9234487" y="5076560"/>
          <a:ext cx="2481263" cy="1805252"/>
        </a:xfrm>
        <a:prstGeom prst="wedgeEllipseCallout">
          <a:avLst>
            <a:gd name="adj1" fmla="val 58091"/>
            <a:gd name="adj2" fmla="val -10013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20</xdr:col>
      <xdr:colOff>0</xdr:colOff>
      <xdr:row>3</xdr:row>
      <xdr:rowOff>51593</xdr:rowOff>
    </xdr:from>
    <xdr:to>
      <xdr:col>23</xdr:col>
      <xdr:colOff>25400</xdr:colOff>
      <xdr:row>25</xdr:row>
      <xdr:rowOff>13494</xdr:rowOff>
    </xdr:to>
    <xdr:graphicFrame macro="">
      <xdr:nvGraphicFramePr>
        <xdr:cNvPr id="1126" name="Chart 6">
          <a:extLst>
            <a:ext uri="{FF2B5EF4-FFF2-40B4-BE49-F238E27FC236}">
              <a16:creationId xmlns:a16="http://schemas.microsoft.com/office/drawing/2014/main" id="{00000000-0008-0000-0100-00006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822853</xdr:colOff>
      <xdr:row>27</xdr:row>
      <xdr:rowOff>62178</xdr:rowOff>
    </xdr:from>
    <xdr:to>
      <xdr:col>25</xdr:col>
      <xdr:colOff>398006</xdr:colOff>
      <xdr:row>37</xdr:row>
      <xdr:rowOff>99220</xdr:rowOff>
    </xdr:to>
    <xdr:sp macro="" textlink="">
      <xdr:nvSpPr>
        <xdr:cNvPr id="8" name="Oval Callout 7">
          <a:extLst>
            <a:ext uri="{FF2B5EF4-FFF2-40B4-BE49-F238E27FC236}">
              <a16:creationId xmlns:a16="http://schemas.microsoft.com/office/drawing/2014/main" id="{00000000-0008-0000-0100-000008000000}"/>
            </a:ext>
          </a:extLst>
        </xdr:cNvPr>
        <xdr:cNvSpPr/>
      </xdr:nvSpPr>
      <xdr:spPr>
        <a:xfrm>
          <a:off x="13798020" y="4486011"/>
          <a:ext cx="2877153" cy="1624542"/>
        </a:xfrm>
        <a:prstGeom prst="wedgeEllipseCallout">
          <a:avLst>
            <a:gd name="adj1" fmla="val -52484"/>
            <a:gd name="adj2" fmla="val -9829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bar to see item highlighted to left.  Move blue highlight box from line to line to change view.</a:t>
          </a:r>
          <a:endParaRPr lang="en-US" sz="1200" b="1">
            <a:solidFill>
              <a:srgbClr val="C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xdr:row>
      <xdr:rowOff>34926</xdr:rowOff>
    </xdr:from>
    <xdr:to>
      <xdr:col>14</xdr:col>
      <xdr:colOff>21166</xdr:colOff>
      <xdr:row>24</xdr:row>
      <xdr:rowOff>116416</xdr:rowOff>
    </xdr:to>
    <xdr:graphicFrame macro="">
      <xdr:nvGraphicFramePr>
        <xdr:cNvPr id="134149" name="Chart 1">
          <a:extLst>
            <a:ext uri="{FF2B5EF4-FFF2-40B4-BE49-F238E27FC236}">
              <a16:creationId xmlns:a16="http://schemas.microsoft.com/office/drawing/2014/main" id="{00000000-0008-0000-0200-000005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286809</xdr:colOff>
      <xdr:row>25</xdr:row>
      <xdr:rowOff>139701</xdr:rowOff>
    </xdr:from>
    <xdr:to>
      <xdr:col>12</xdr:col>
      <xdr:colOff>644525</xdr:colOff>
      <xdr:row>35</xdr:row>
      <xdr:rowOff>133350</xdr:rowOff>
    </xdr:to>
    <xdr:sp macro="" textlink="">
      <xdr:nvSpPr>
        <xdr:cNvPr id="4" name="Oval Callout 3">
          <a:extLst>
            <a:ext uri="{FF2B5EF4-FFF2-40B4-BE49-F238E27FC236}">
              <a16:creationId xmlns:a16="http://schemas.microsoft.com/office/drawing/2014/main" id="{00000000-0008-0000-0200-000004000000}"/>
            </a:ext>
          </a:extLst>
        </xdr:cNvPr>
        <xdr:cNvSpPr/>
      </xdr:nvSpPr>
      <xdr:spPr>
        <a:xfrm>
          <a:off x="8344959" y="4445001"/>
          <a:ext cx="2738966" cy="1612899"/>
        </a:xfrm>
        <a:prstGeom prst="wedgeEllipseCallout">
          <a:avLst>
            <a:gd name="adj1" fmla="val 38956"/>
            <a:gd name="adj2" fmla="val -6972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latin typeface="+mn-lt"/>
              <a:cs typeface="Arial" pitchFamily="34" charset="0"/>
            </a:rPr>
            <a:t>Click</a:t>
          </a:r>
          <a:r>
            <a:rPr lang="en-US" sz="1200" b="1" baseline="0">
              <a:solidFill>
                <a:srgbClr val="C00000"/>
              </a:solidFill>
              <a:latin typeface="+mn-lt"/>
              <a:cs typeface="Arial" pitchFamily="34" charset="0"/>
            </a:rPr>
            <a:t> on state bar to see state highlighted to left.  Move blue highlight box from state to state to change view.</a:t>
          </a:r>
          <a:endParaRPr lang="en-US" sz="1200" b="1">
            <a:solidFill>
              <a:srgbClr val="C00000"/>
            </a:solidFill>
            <a:latin typeface="+mn-lt"/>
            <a:cs typeface="Arial" pitchFamily="34" charset="0"/>
          </a:endParaRPr>
        </a:p>
      </xdr:txBody>
    </xdr:sp>
    <xdr:clientData/>
  </xdr:twoCellAnchor>
  <xdr:twoCellAnchor>
    <xdr:from>
      <xdr:col>14</xdr:col>
      <xdr:colOff>135468</xdr:colOff>
      <xdr:row>3</xdr:row>
      <xdr:rowOff>57150</xdr:rowOff>
    </xdr:from>
    <xdr:to>
      <xdr:col>20</xdr:col>
      <xdr:colOff>571500</xdr:colOff>
      <xdr:row>24</xdr:row>
      <xdr:rowOff>103716</xdr:rowOff>
    </xdr:to>
    <xdr:graphicFrame macro="">
      <xdr:nvGraphicFramePr>
        <xdr:cNvPr id="134151" name="Chart 5">
          <a:extLst>
            <a:ext uri="{FF2B5EF4-FFF2-40B4-BE49-F238E27FC236}">
              <a16:creationId xmlns:a16="http://schemas.microsoft.com/office/drawing/2014/main" id="{00000000-0008-0000-0200-0000070C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ppriver3651005261.sharepoint.com/sites/FactBook2020updates/Shared%20Documents/FactBooks/Enrollment/Enrollment%20Master%20Files/EnrollmentMasterFileForFactBook22.xlsx" TargetMode="External"/><Relationship Id="rId1" Type="http://schemas.openxmlformats.org/officeDocument/2006/relationships/externalLinkPath" Target="/sites/FactBook2020updates/Shared%20Documents/FactBooks/Enrollment/Enrollment%20Master%20Files/EnrollmentMasterFileForFactBook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appriver3651005261.sharepoint.com/sites/FactBook2020updates/Shared%20Documents/FactBooks/2_Participation/FB22/FB22_30_Reviewed_MK.xlsx" TargetMode="External"/><Relationship Id="rId1" Type="http://schemas.openxmlformats.org/officeDocument/2006/relationships/externalLinkPath" Target="FB22_30_Reviewed_MK.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ppriver3651005261.sharepoint.com/sites/FactBook2020updates/Shared%20Documents/FactBooks/2_Participation/FB22/FB22_31_Reviewed_MK.xlsx" TargetMode="External"/><Relationship Id="rId1" Type="http://schemas.openxmlformats.org/officeDocument/2006/relationships/externalLinkPath" Target="FB22_31_Reviewed_MK.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appriver3651005261.sharepoint.com/sites/FactBook2020updates/Shared%20Documents/FactBooks/2_Participation/FB22/FB22_34_Reviewed_MK.xlsx" TargetMode="External"/><Relationship Id="rId1" Type="http://schemas.openxmlformats.org/officeDocument/2006/relationships/externalLinkPath" Target="FB22_34_Reviewed_MK.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appriver3651005261.sharepoint.com/sites/FactBook2020updates/Shared%20Documents/FactBooks/2_Participation/FB22/FB22_32_Reviewed_MK.xlsx" TargetMode="External"/><Relationship Id="rId1" Type="http://schemas.openxmlformats.org/officeDocument/2006/relationships/externalLinkPath" Target="FB22_32_Reviewed_MK.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appriver3651005261.sharepoint.com/sites/FactBook2020updates/Shared%20Documents/FactBooks/2_Participation/FB22/FB22_33_Reviewed_MK.xlsx" TargetMode="External"/><Relationship Id="rId1" Type="http://schemas.openxmlformats.org/officeDocument/2006/relationships/externalLinkPath" Target="FB22_33_Reviewed_M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B21_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B21_3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B21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dtki34_7k6ZbNEUk3GaHpkkL_w4-cBMos3z57OiAK7uPFXTzE61ToDY8k-YExgi" itemId="014ZQROV2JPLTJR63ISBFKCX7CWPDVTF6Y">
      <xxl21:absoluteUrl r:id="rId2"/>
    </xxl21:alternateUrls>
    <sheetNames>
      <sheetName val="START HERE 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Am Ind_AL Nativ"/>
      <sheetName val="Undergrad Asian"/>
      <sheetName val="Undergrad Native HI_Pacf Isl"/>
      <sheetName val="Undergrad Unk"/>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Prof Hispanic"/>
      <sheetName val="Grad-Prof Asian"/>
      <sheetName val="Grad-Prof Native HI_Pacf Isl"/>
      <sheetName val="Grad-Prof Am Ind_AL Native"/>
      <sheetName val="Grad-Prof Multi Racial"/>
      <sheetName val="Grad-Prof Other"/>
      <sheetName val="Grad-Prof NonRes"/>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Asian"/>
      <sheetName val="Asian Men"/>
      <sheetName val="Asian Women"/>
      <sheetName val="All Am Ind_AL Native"/>
      <sheetName val="AIAN Men"/>
      <sheetName val="AIAN Women"/>
      <sheetName val="All Native HI_Pacf Isl"/>
      <sheetName val="NHPI Men"/>
      <sheetName val="NHP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Am Ind_AL Nativ"/>
      <sheetName val="&lt;2yr Asian"/>
      <sheetName val="&lt;2yr Native HI_Pcf Isl"/>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 val="Distance Ed Non Degree Gran Men"/>
      <sheetName val="Distance Ed Non Degree Gran Wom"/>
    </sheetNames>
    <sheetDataSet>
      <sheetData sheetId="0"/>
      <sheetData sheetId="1"/>
      <sheetData sheetId="2"/>
      <sheetData sheetId="3"/>
      <sheetData sheetId="4"/>
      <sheetData sheetId="5"/>
      <sheetData sheetId="6"/>
      <sheetData sheetId="7"/>
      <sheetData sheetId="8">
        <row r="4">
          <cell r="AV4">
            <v>7611068</v>
          </cell>
          <cell r="BA4">
            <v>4926850</v>
          </cell>
        </row>
        <row r="5">
          <cell r="AV5">
            <v>2710151</v>
          </cell>
          <cell r="BA5">
            <v>1590767</v>
          </cell>
        </row>
        <row r="7">
          <cell r="AV7">
            <v>88743</v>
          </cell>
          <cell r="BA7">
            <v>71402</v>
          </cell>
        </row>
        <row r="8">
          <cell r="AV8">
            <v>53371</v>
          </cell>
          <cell r="BA8">
            <v>40711</v>
          </cell>
        </row>
        <row r="9">
          <cell r="AV9">
            <v>13624</v>
          </cell>
          <cell r="BA9">
            <v>107</v>
          </cell>
        </row>
        <row r="10">
          <cell r="AV10">
            <v>514870</v>
          </cell>
          <cell r="BA10">
            <v>49745</v>
          </cell>
        </row>
        <row r="11">
          <cell r="AV11">
            <v>169402</v>
          </cell>
          <cell r="BA11">
            <v>119385</v>
          </cell>
        </row>
        <row r="12">
          <cell r="AV12">
            <v>87337</v>
          </cell>
          <cell r="BA12">
            <v>71481</v>
          </cell>
        </row>
        <row r="13">
          <cell r="AV13">
            <v>76011</v>
          </cell>
          <cell r="BA13">
            <v>62805</v>
          </cell>
        </row>
        <row r="14">
          <cell r="AV14">
            <v>133371</v>
          </cell>
          <cell r="BA14">
            <v>109845</v>
          </cell>
        </row>
        <row r="15">
          <cell r="AV15">
            <v>74888</v>
          </cell>
          <cell r="BA15">
            <v>67120</v>
          </cell>
        </row>
        <row r="16">
          <cell r="AV16">
            <v>237494</v>
          </cell>
          <cell r="BA16">
            <v>212687</v>
          </cell>
        </row>
        <row r="17">
          <cell r="AV17">
            <v>74966</v>
          </cell>
          <cell r="BA17">
            <v>54487</v>
          </cell>
        </row>
        <row r="18">
          <cell r="AV18">
            <v>96957</v>
          </cell>
          <cell r="BA18">
            <v>67265</v>
          </cell>
        </row>
        <row r="19">
          <cell r="AV19">
            <v>100166</v>
          </cell>
          <cell r="BA19">
            <v>84991</v>
          </cell>
        </row>
        <row r="20">
          <cell r="AV20">
            <v>767921</v>
          </cell>
          <cell r="BA20">
            <v>408250</v>
          </cell>
        </row>
        <row r="21">
          <cell r="AV21">
            <v>193734</v>
          </cell>
          <cell r="BA21">
            <v>156487</v>
          </cell>
        </row>
        <row r="22">
          <cell r="AV22">
            <v>27296</v>
          </cell>
          <cell r="BA22">
            <v>13999</v>
          </cell>
        </row>
        <row r="23">
          <cell r="AV23">
            <v>2447124</v>
          </cell>
          <cell r="BA23">
            <v>1603052</v>
          </cell>
        </row>
        <row r="25">
          <cell r="AV25">
            <v>2615</v>
          </cell>
          <cell r="BA25">
            <v>505</v>
          </cell>
        </row>
        <row r="26">
          <cell r="AV26">
            <v>209853</v>
          </cell>
          <cell r="BA26">
            <v>161163</v>
          </cell>
        </row>
        <row r="27">
          <cell r="AV27">
            <v>1564042</v>
          </cell>
          <cell r="BA27">
            <v>1158276</v>
          </cell>
        </row>
        <row r="28">
          <cell r="AV28">
            <v>103621</v>
          </cell>
          <cell r="BA28">
            <v>33130</v>
          </cell>
        </row>
        <row r="29">
          <cell r="AV29">
            <v>31501</v>
          </cell>
          <cell r="BA29">
            <v>22450</v>
          </cell>
        </row>
        <row r="30">
          <cell r="AV30">
            <v>23767</v>
          </cell>
          <cell r="BA30">
            <v>17270</v>
          </cell>
        </row>
        <row r="31">
          <cell r="AV31">
            <v>9688</v>
          </cell>
          <cell r="BA31">
            <v>7073</v>
          </cell>
        </row>
        <row r="32">
          <cell r="AV32">
            <v>57997</v>
          </cell>
          <cell r="BA32">
            <v>4685</v>
          </cell>
        </row>
        <row r="33">
          <cell r="AV33">
            <v>77125</v>
          </cell>
          <cell r="BA33">
            <v>54946</v>
          </cell>
        </row>
        <row r="34">
          <cell r="AV34">
            <v>98639</v>
          </cell>
          <cell r="BA34">
            <v>74868</v>
          </cell>
        </row>
        <row r="35">
          <cell r="AV35">
            <v>54729</v>
          </cell>
          <cell r="BA35">
            <v>29661</v>
          </cell>
        </row>
        <row r="36">
          <cell r="AV36">
            <v>191990</v>
          </cell>
          <cell r="BA36">
            <v>25504</v>
          </cell>
        </row>
        <row r="37">
          <cell r="AV37">
            <v>21557</v>
          </cell>
          <cell r="BA37">
            <v>13521</v>
          </cell>
        </row>
        <row r="38">
          <cell r="AV38">
            <v>1547011</v>
          </cell>
          <cell r="BA38">
            <v>1075287</v>
          </cell>
        </row>
        <row r="40">
          <cell r="AV40">
            <v>330962</v>
          </cell>
          <cell r="BA40">
            <v>237698</v>
          </cell>
        </row>
        <row r="41">
          <cell r="AV41">
            <v>112865</v>
          </cell>
          <cell r="BA41">
            <v>90726</v>
          </cell>
        </row>
        <row r="42">
          <cell r="AV42">
            <v>99062</v>
          </cell>
          <cell r="BA42">
            <v>78924</v>
          </cell>
        </row>
        <row r="43">
          <cell r="AV43">
            <v>86965</v>
          </cell>
          <cell r="BA43">
            <v>68614</v>
          </cell>
        </row>
        <row r="44">
          <cell r="AV44">
            <v>233359</v>
          </cell>
          <cell r="BA44">
            <v>126972</v>
          </cell>
        </row>
        <row r="45">
          <cell r="AV45">
            <v>134768</v>
          </cell>
          <cell r="BA45">
            <v>108569</v>
          </cell>
        </row>
        <row r="46">
          <cell r="AV46">
            <v>111372</v>
          </cell>
          <cell r="BA46">
            <v>76805</v>
          </cell>
        </row>
        <row r="47">
          <cell r="AV47">
            <v>42007</v>
          </cell>
          <cell r="BA47">
            <v>37998</v>
          </cell>
        </row>
        <row r="48">
          <cell r="AV48">
            <v>13293</v>
          </cell>
          <cell r="BA48">
            <v>6801</v>
          </cell>
        </row>
        <row r="49">
          <cell r="AV49">
            <v>248665</v>
          </cell>
          <cell r="BA49">
            <v>150832</v>
          </cell>
        </row>
        <row r="50">
          <cell r="AV50">
            <v>9871</v>
          </cell>
          <cell r="BA50">
            <v>7158</v>
          </cell>
        </row>
        <row r="51">
          <cell r="AV51">
            <v>123822</v>
          </cell>
          <cell r="BA51">
            <v>84190</v>
          </cell>
        </row>
        <row r="52">
          <cell r="AV52">
            <v>905758</v>
          </cell>
          <cell r="BA52">
            <v>657127</v>
          </cell>
        </row>
        <row r="54">
          <cell r="AV54">
            <v>62313</v>
          </cell>
          <cell r="BA54">
            <v>38814</v>
          </cell>
        </row>
        <row r="55">
          <cell r="AV55">
            <v>20328</v>
          </cell>
          <cell r="BA55">
            <v>15994</v>
          </cell>
        </row>
        <row r="56">
          <cell r="AV56">
            <v>103923</v>
          </cell>
          <cell r="BA56">
            <v>71746</v>
          </cell>
        </row>
        <row r="57">
          <cell r="AV57">
            <v>15645</v>
          </cell>
          <cell r="BA57">
            <v>10257</v>
          </cell>
        </row>
        <row r="58">
          <cell r="AV58">
            <v>164161</v>
          </cell>
          <cell r="BA58">
            <v>124104</v>
          </cell>
        </row>
        <row r="59">
          <cell r="AV59">
            <v>346349</v>
          </cell>
          <cell r="BA59">
            <v>258260</v>
          </cell>
        </row>
        <row r="60">
          <cell r="AV60">
            <v>167830</v>
          </cell>
          <cell r="BA60">
            <v>119166</v>
          </cell>
        </row>
        <row r="61">
          <cell r="AV61">
            <v>16195</v>
          </cell>
          <cell r="BA61">
            <v>13684</v>
          </cell>
        </row>
        <row r="62">
          <cell r="AV62">
            <v>9014</v>
          </cell>
          <cell r="BA62">
            <v>5102</v>
          </cell>
        </row>
        <row r="63">
          <cell r="AV63">
            <v>1024</v>
          </cell>
          <cell r="BA63">
            <v>617</v>
          </cell>
        </row>
      </sheetData>
      <sheetData sheetId="9"/>
      <sheetData sheetId="10"/>
      <sheetData sheetId="11"/>
      <sheetData sheetId="12"/>
      <sheetData sheetId="13"/>
      <sheetData sheetId="14"/>
      <sheetData sheetId="15"/>
      <sheetData sheetId="16"/>
      <sheetData sheetId="17"/>
      <sheetData sheetId="18"/>
      <sheetData sheetId="19"/>
      <sheetData sheetId="20">
        <row r="4">
          <cell r="AU4">
            <v>11937235</v>
          </cell>
          <cell r="AZ4">
            <v>13563647</v>
          </cell>
        </row>
        <row r="5">
          <cell r="AU5">
            <v>4017708</v>
          </cell>
          <cell r="AZ5">
            <v>5005431</v>
          </cell>
        </row>
        <row r="7">
          <cell r="AU7">
            <v>192766</v>
          </cell>
          <cell r="AZ7">
            <v>201193</v>
          </cell>
        </row>
        <row r="8">
          <cell r="AU8">
            <v>115031</v>
          </cell>
          <cell r="AZ8">
            <v>107787</v>
          </cell>
        </row>
        <row r="9">
          <cell r="AU9">
            <v>46768</v>
          </cell>
          <cell r="AZ9">
            <v>58571</v>
          </cell>
        </row>
        <row r="10">
          <cell r="AU10">
            <v>562897</v>
          </cell>
          <cell r="AZ10">
            <v>971269</v>
          </cell>
        </row>
        <row r="11">
          <cell r="AU11">
            <v>351116</v>
          </cell>
          <cell r="AZ11">
            <v>422597</v>
          </cell>
        </row>
        <row r="12">
          <cell r="AU12">
            <v>166780</v>
          </cell>
          <cell r="AZ12">
            <v>187491</v>
          </cell>
        </row>
        <row r="13">
          <cell r="AU13">
            <v>168649</v>
          </cell>
          <cell r="AZ13">
            <v>180486</v>
          </cell>
        </row>
        <row r="14">
          <cell r="AU14">
            <v>230560</v>
          </cell>
          <cell r="AZ14">
            <v>238295</v>
          </cell>
        </row>
        <row r="15">
          <cell r="AU15">
            <v>97248</v>
          </cell>
          <cell r="AZ15">
            <v>95476</v>
          </cell>
        </row>
        <row r="16">
          <cell r="AU16">
            <v>324948</v>
          </cell>
          <cell r="AZ16">
            <v>344700</v>
          </cell>
        </row>
        <row r="17">
          <cell r="AU17">
            <v>135938</v>
          </cell>
          <cell r="AZ17">
            <v>134727</v>
          </cell>
        </row>
        <row r="18">
          <cell r="AU18">
            <v>152697</v>
          </cell>
          <cell r="AZ18">
            <v>167813</v>
          </cell>
        </row>
        <row r="19">
          <cell r="AU19">
            <v>223333</v>
          </cell>
          <cell r="AZ19">
            <v>231259</v>
          </cell>
        </row>
        <row r="20">
          <cell r="AU20">
            <v>801866</v>
          </cell>
          <cell r="AZ20">
            <v>1192583</v>
          </cell>
        </row>
        <row r="21">
          <cell r="AU21">
            <v>376025</v>
          </cell>
          <cell r="AZ21">
            <v>399411</v>
          </cell>
        </row>
        <row r="22">
          <cell r="AU22">
            <v>71086</v>
          </cell>
          <cell r="AZ22">
            <v>71773</v>
          </cell>
        </row>
        <row r="23">
          <cell r="AU23">
            <v>2557896</v>
          </cell>
          <cell r="AZ23">
            <v>3094216</v>
          </cell>
        </row>
        <row r="25">
          <cell r="AU25">
            <v>28716</v>
          </cell>
          <cell r="AZ25">
            <v>21601</v>
          </cell>
        </row>
        <row r="26">
          <cell r="AU26">
            <v>419031</v>
          </cell>
          <cell r="AZ26">
            <v>365628</v>
          </cell>
        </row>
        <row r="27">
          <cell r="AU27">
            <v>1113321</v>
          </cell>
          <cell r="AZ27">
            <v>1374469</v>
          </cell>
        </row>
        <row r="28">
          <cell r="AU28">
            <v>205937</v>
          </cell>
          <cell r="AZ28">
            <v>312585</v>
          </cell>
        </row>
        <row r="29">
          <cell r="AU29">
            <v>37830</v>
          </cell>
          <cell r="AZ29">
            <v>37243</v>
          </cell>
        </row>
        <row r="30">
          <cell r="AU30">
            <v>97341</v>
          </cell>
          <cell r="AZ30">
            <v>105723</v>
          </cell>
        </row>
        <row r="31">
          <cell r="AU31">
            <v>41110</v>
          </cell>
          <cell r="AZ31">
            <v>38386</v>
          </cell>
        </row>
        <row r="32">
          <cell r="AU32">
            <v>58100</v>
          </cell>
          <cell r="AZ32">
            <v>111975</v>
          </cell>
        </row>
        <row r="33">
          <cell r="AU33">
            <v>61064</v>
          </cell>
          <cell r="AZ33">
            <v>55149</v>
          </cell>
        </row>
        <row r="34">
          <cell r="AU34">
            <v>141318</v>
          </cell>
          <cell r="AZ34">
            <v>127595</v>
          </cell>
        </row>
        <row r="35">
          <cell r="AU35">
            <v>168058</v>
          </cell>
          <cell r="AZ35">
            <v>217807</v>
          </cell>
        </row>
        <row r="36">
          <cell r="AU36">
            <v>173422</v>
          </cell>
          <cell r="AZ36">
            <v>308633</v>
          </cell>
        </row>
        <row r="37">
          <cell r="AU37">
            <v>12648</v>
          </cell>
          <cell r="AZ37">
            <v>17422</v>
          </cell>
        </row>
        <row r="38">
          <cell r="AU38">
            <v>2765318</v>
          </cell>
          <cell r="AZ38">
            <v>2778360</v>
          </cell>
        </row>
        <row r="40">
          <cell r="AU40">
            <v>459721</v>
          </cell>
          <cell r="AZ40">
            <v>444304</v>
          </cell>
        </row>
        <row r="41">
          <cell r="AU41">
            <v>313498</v>
          </cell>
          <cell r="AZ41">
            <v>344360</v>
          </cell>
        </row>
        <row r="42">
          <cell r="AU42">
            <v>176044</v>
          </cell>
          <cell r="AZ42">
            <v>124397</v>
          </cell>
        </row>
        <row r="43">
          <cell r="AU43">
            <v>121226</v>
          </cell>
          <cell r="AZ43">
            <v>117819</v>
          </cell>
        </row>
        <row r="44">
          <cell r="AU44">
            <v>366844</v>
          </cell>
          <cell r="AZ44">
            <v>363143</v>
          </cell>
        </row>
        <row r="45">
          <cell r="AU45">
            <v>205825</v>
          </cell>
          <cell r="AZ45">
            <v>198511</v>
          </cell>
        </row>
        <row r="46">
          <cell r="AU46">
            <v>298219</v>
          </cell>
          <cell r="AZ46">
            <v>265360</v>
          </cell>
        </row>
        <row r="47">
          <cell r="AU47">
            <v>94080</v>
          </cell>
          <cell r="AZ47">
            <v>44507</v>
          </cell>
        </row>
        <row r="48">
          <cell r="AU48">
            <v>40547</v>
          </cell>
          <cell r="AZ48">
            <v>97028</v>
          </cell>
        </row>
        <row r="49">
          <cell r="AU49">
            <v>419095</v>
          </cell>
          <cell r="AZ49">
            <v>502798</v>
          </cell>
        </row>
        <row r="50">
          <cell r="AU50">
            <v>43793</v>
          </cell>
          <cell r="AZ50">
            <v>42251</v>
          </cell>
        </row>
        <row r="51">
          <cell r="AU51">
            <v>226426</v>
          </cell>
          <cell r="AZ51">
            <v>233882</v>
          </cell>
        </row>
        <row r="52">
          <cell r="AU52">
            <v>2503342</v>
          </cell>
          <cell r="AZ52">
            <v>2588776</v>
          </cell>
        </row>
        <row r="54">
          <cell r="AU54">
            <v>135618</v>
          </cell>
          <cell r="AZ54">
            <v>146269</v>
          </cell>
        </row>
        <row r="55">
          <cell r="AU55">
            <v>51387</v>
          </cell>
          <cell r="AZ55">
            <v>53843</v>
          </cell>
        </row>
        <row r="56">
          <cell r="AU56">
            <v>405315</v>
          </cell>
          <cell r="AZ56">
            <v>401628</v>
          </cell>
        </row>
        <row r="57">
          <cell r="AU57">
            <v>108321</v>
          </cell>
          <cell r="AZ57">
            <v>178190</v>
          </cell>
        </row>
        <row r="58">
          <cell r="AU58">
            <v>259618</v>
          </cell>
          <cell r="AZ58">
            <v>268212</v>
          </cell>
        </row>
        <row r="59">
          <cell r="AU59">
            <v>893273</v>
          </cell>
          <cell r="AZ59">
            <v>896567</v>
          </cell>
        </row>
        <row r="60">
          <cell r="AU60">
            <v>549364</v>
          </cell>
          <cell r="AZ60">
            <v>548272</v>
          </cell>
        </row>
        <row r="61">
          <cell r="AU61">
            <v>65597</v>
          </cell>
          <cell r="AZ61">
            <v>61251</v>
          </cell>
        </row>
        <row r="62">
          <cell r="AU62">
            <v>34849</v>
          </cell>
          <cell r="AZ62">
            <v>34544</v>
          </cell>
        </row>
        <row r="63">
          <cell r="AU63">
            <v>92971</v>
          </cell>
          <cell r="AZ63">
            <v>96864</v>
          </cell>
        </row>
      </sheetData>
      <sheetData sheetId="21"/>
      <sheetData sheetId="22">
        <row r="4">
          <cell r="AJ4">
            <v>16754342</v>
          </cell>
          <cell r="AO4">
            <v>15530651</v>
          </cell>
        </row>
        <row r="5">
          <cell r="AJ5">
            <v>5836280</v>
          </cell>
          <cell r="AO5">
            <v>5597076</v>
          </cell>
        </row>
        <row r="7">
          <cell r="AJ7">
            <v>242190</v>
          </cell>
          <cell r="AO7">
            <v>225716</v>
          </cell>
        </row>
        <row r="8">
          <cell r="AJ8">
            <v>148630</v>
          </cell>
          <cell r="AO8">
            <v>127890</v>
          </cell>
        </row>
        <row r="9">
          <cell r="AJ9">
            <v>47981</v>
          </cell>
          <cell r="AO9">
            <v>47788</v>
          </cell>
        </row>
        <row r="10">
          <cell r="AJ10">
            <v>951942</v>
          </cell>
          <cell r="AO10">
            <v>890179</v>
          </cell>
        </row>
        <row r="11">
          <cell r="AJ11">
            <v>449913</v>
          </cell>
          <cell r="AO11">
            <v>455810</v>
          </cell>
        </row>
        <row r="12">
          <cell r="AJ12">
            <v>219870</v>
          </cell>
          <cell r="AO12">
            <v>204200</v>
          </cell>
        </row>
        <row r="13">
          <cell r="AJ13">
            <v>213949</v>
          </cell>
          <cell r="AO13">
            <v>204878</v>
          </cell>
        </row>
        <row r="14">
          <cell r="AJ14">
            <v>293738</v>
          </cell>
          <cell r="AO14">
            <v>275895</v>
          </cell>
        </row>
        <row r="15">
          <cell r="AJ15">
            <v>151504</v>
          </cell>
          <cell r="AO15">
            <v>138973</v>
          </cell>
        </row>
        <row r="16">
          <cell r="AJ16">
            <v>490350</v>
          </cell>
          <cell r="AO16">
            <v>479666</v>
          </cell>
        </row>
        <row r="17">
          <cell r="AJ17">
            <v>185332</v>
          </cell>
          <cell r="AO17">
            <v>162764</v>
          </cell>
        </row>
        <row r="18">
          <cell r="AJ18">
            <v>223670</v>
          </cell>
          <cell r="AO18">
            <v>205605</v>
          </cell>
        </row>
        <row r="19">
          <cell r="AJ19">
            <v>276748</v>
          </cell>
          <cell r="AO19">
            <v>264374</v>
          </cell>
        </row>
        <row r="20">
          <cell r="AJ20">
            <v>1381207</v>
          </cell>
          <cell r="AO20">
            <v>1400039</v>
          </cell>
        </row>
        <row r="21">
          <cell r="AJ21">
            <v>474532</v>
          </cell>
          <cell r="AO21">
            <v>440400</v>
          </cell>
        </row>
        <row r="22">
          <cell r="AJ22">
            <v>84724</v>
          </cell>
          <cell r="AO22">
            <v>72899</v>
          </cell>
        </row>
        <row r="23">
          <cell r="AJ23">
            <v>4452586</v>
          </cell>
          <cell r="AO23">
            <v>4116567</v>
          </cell>
        </row>
        <row r="25">
          <cell r="AJ25">
            <v>28812</v>
          </cell>
          <cell r="AO25">
            <v>20067</v>
          </cell>
        </row>
        <row r="26">
          <cell r="AJ26">
            <v>533269</v>
          </cell>
          <cell r="AO26">
            <v>434105</v>
          </cell>
        </row>
        <row r="27">
          <cell r="AJ27">
            <v>2409100</v>
          </cell>
          <cell r="AO27">
            <v>2241731</v>
          </cell>
        </row>
        <row r="28">
          <cell r="AJ28">
            <v>260068</v>
          </cell>
          <cell r="AO28">
            <v>287342</v>
          </cell>
        </row>
        <row r="29">
          <cell r="AJ29">
            <v>61366</v>
          </cell>
          <cell r="AO29">
            <v>53272</v>
          </cell>
        </row>
        <row r="30">
          <cell r="AJ30">
            <v>113244</v>
          </cell>
          <cell r="AO30">
            <v>114337</v>
          </cell>
        </row>
        <row r="31">
          <cell r="AJ31">
            <v>46066</v>
          </cell>
          <cell r="AO31">
            <v>39587</v>
          </cell>
        </row>
        <row r="32">
          <cell r="AJ32">
            <v>104841</v>
          </cell>
          <cell r="AO32">
            <v>104378</v>
          </cell>
        </row>
        <row r="33">
          <cell r="AJ33">
            <v>124327</v>
          </cell>
          <cell r="AO33">
            <v>95925</v>
          </cell>
        </row>
        <row r="34">
          <cell r="AJ34">
            <v>206422</v>
          </cell>
          <cell r="AO34">
            <v>174318</v>
          </cell>
        </row>
        <row r="35">
          <cell r="AJ35">
            <v>204576</v>
          </cell>
          <cell r="AO35">
            <v>228094</v>
          </cell>
        </row>
        <row r="36">
          <cell r="AJ36">
            <v>328893</v>
          </cell>
          <cell r="AO36">
            <v>294955</v>
          </cell>
        </row>
        <row r="37">
          <cell r="AJ37">
            <v>31602</v>
          </cell>
          <cell r="AO37">
            <v>28456</v>
          </cell>
        </row>
        <row r="38">
          <cell r="AJ38">
            <v>3661207</v>
          </cell>
          <cell r="AO38">
            <v>3211002</v>
          </cell>
        </row>
        <row r="40">
          <cell r="AJ40">
            <v>640207</v>
          </cell>
          <cell r="AO40">
            <v>525152</v>
          </cell>
        </row>
        <row r="41">
          <cell r="AJ41">
            <v>369199</v>
          </cell>
          <cell r="AO41">
            <v>363619</v>
          </cell>
        </row>
        <row r="42">
          <cell r="AJ42">
            <v>237012</v>
          </cell>
          <cell r="AO42">
            <v>175323</v>
          </cell>
        </row>
        <row r="43">
          <cell r="AJ43">
            <v>181736</v>
          </cell>
          <cell r="AO43">
            <v>159065</v>
          </cell>
        </row>
        <row r="44">
          <cell r="AJ44">
            <v>515814</v>
          </cell>
          <cell r="AO44">
            <v>414859</v>
          </cell>
        </row>
        <row r="45">
          <cell r="AJ45">
            <v>294192</v>
          </cell>
          <cell r="AO45">
            <v>262889</v>
          </cell>
        </row>
        <row r="46">
          <cell r="AJ46">
            <v>331566</v>
          </cell>
          <cell r="AO46">
            <v>268165</v>
          </cell>
        </row>
        <row r="47">
          <cell r="AJ47">
            <v>110309</v>
          </cell>
          <cell r="AO47">
            <v>109090</v>
          </cell>
        </row>
        <row r="48">
          <cell r="AJ48">
            <v>46574</v>
          </cell>
          <cell r="AO48">
            <v>43100</v>
          </cell>
        </row>
        <row r="49">
          <cell r="AJ49">
            <v>577354</v>
          </cell>
          <cell r="AO49">
            <v>568659</v>
          </cell>
        </row>
        <row r="50">
          <cell r="AJ50">
            <v>46901</v>
          </cell>
          <cell r="AO50">
            <v>42690</v>
          </cell>
        </row>
        <row r="51">
          <cell r="AJ51">
            <v>310343</v>
          </cell>
          <cell r="AO51">
            <v>278391</v>
          </cell>
        </row>
        <row r="52">
          <cell r="AJ52">
            <v>2753715</v>
          </cell>
          <cell r="AO52">
            <v>2553734</v>
          </cell>
        </row>
        <row r="54">
          <cell r="AJ54">
            <v>161324</v>
          </cell>
          <cell r="AO54">
            <v>148423</v>
          </cell>
        </row>
        <row r="55">
          <cell r="AJ55">
            <v>62248</v>
          </cell>
          <cell r="AO55">
            <v>60219</v>
          </cell>
        </row>
        <row r="56">
          <cell r="AJ56">
            <v>373797</v>
          </cell>
          <cell r="AO56">
            <v>329932</v>
          </cell>
        </row>
        <row r="57">
          <cell r="AJ57">
            <v>97033</v>
          </cell>
          <cell r="AO57">
            <v>154434</v>
          </cell>
        </row>
        <row r="58">
          <cell r="AJ58">
            <v>360099</v>
          </cell>
          <cell r="AO58">
            <v>327538</v>
          </cell>
        </row>
        <row r="59">
          <cell r="AJ59">
            <v>1005662</v>
          </cell>
          <cell r="AO59">
            <v>912819</v>
          </cell>
        </row>
        <row r="60">
          <cell r="AJ60">
            <v>584528</v>
          </cell>
          <cell r="AO60">
            <v>522419</v>
          </cell>
        </row>
        <row r="61">
          <cell r="AJ61">
            <v>71728</v>
          </cell>
          <cell r="AO61">
            <v>64310</v>
          </cell>
        </row>
        <row r="62">
          <cell r="AJ62">
            <v>37296</v>
          </cell>
          <cell r="AO62">
            <v>33640</v>
          </cell>
        </row>
        <row r="63">
          <cell r="AJ63">
            <v>50554</v>
          </cell>
          <cell r="AO63">
            <v>52272</v>
          </cell>
        </row>
      </sheetData>
      <sheetData sheetId="23"/>
      <sheetData sheetId="24"/>
      <sheetData sheetId="25">
        <row r="4">
          <cell r="AC4">
            <v>2866128</v>
          </cell>
          <cell r="AH4">
            <v>2586927</v>
          </cell>
        </row>
        <row r="5">
          <cell r="AC5">
            <v>1042743</v>
          </cell>
          <cell r="AH5">
            <v>953810</v>
          </cell>
        </row>
        <row r="7">
          <cell r="AC7">
            <v>49677</v>
          </cell>
          <cell r="AH7">
            <v>43068</v>
          </cell>
        </row>
        <row r="8">
          <cell r="AC8">
            <v>27388</v>
          </cell>
          <cell r="AH8">
            <v>23787</v>
          </cell>
        </row>
        <row r="9">
          <cell r="AC9">
            <v>9352</v>
          </cell>
          <cell r="AH9">
            <v>8750</v>
          </cell>
        </row>
        <row r="10">
          <cell r="AC10">
            <v>156759</v>
          </cell>
          <cell r="AH10">
            <v>140779</v>
          </cell>
        </row>
        <row r="11">
          <cell r="AC11">
            <v>85519</v>
          </cell>
          <cell r="AH11">
            <v>82832</v>
          </cell>
        </row>
        <row r="12">
          <cell r="AC12">
            <v>37609</v>
          </cell>
          <cell r="AH12">
            <v>35623</v>
          </cell>
        </row>
        <row r="13">
          <cell r="AC13">
            <v>40522</v>
          </cell>
          <cell r="AH13">
            <v>38603</v>
          </cell>
        </row>
        <row r="14">
          <cell r="AC14">
            <v>44660</v>
          </cell>
          <cell r="AH14">
            <v>40149</v>
          </cell>
        </row>
        <row r="15">
          <cell r="AC15">
            <v>32976</v>
          </cell>
          <cell r="AH15">
            <v>25870</v>
          </cell>
        </row>
        <row r="16">
          <cell r="AC16">
            <v>88980</v>
          </cell>
          <cell r="AH16">
            <v>80796</v>
          </cell>
        </row>
        <row r="17">
          <cell r="AC17">
            <v>36260</v>
          </cell>
          <cell r="AH17">
            <v>32224</v>
          </cell>
        </row>
        <row r="18">
          <cell r="AC18">
            <v>46080</v>
          </cell>
          <cell r="AH18">
            <v>41287</v>
          </cell>
        </row>
        <row r="19">
          <cell r="AC19">
            <v>56572</v>
          </cell>
          <cell r="AH19">
            <v>53019</v>
          </cell>
        </row>
        <row r="20">
          <cell r="AC20">
            <v>233156</v>
          </cell>
          <cell r="AH20">
            <v>218567</v>
          </cell>
        </row>
        <row r="21">
          <cell r="AC21">
            <v>80359</v>
          </cell>
          <cell r="AH21">
            <v>73741</v>
          </cell>
        </row>
        <row r="22">
          <cell r="AC22">
            <v>16874</v>
          </cell>
          <cell r="AH22">
            <v>14715</v>
          </cell>
        </row>
        <row r="23">
          <cell r="AC23">
            <v>673617</v>
          </cell>
          <cell r="AH23">
            <v>606726</v>
          </cell>
        </row>
        <row r="25">
          <cell r="AC25">
            <v>3839</v>
          </cell>
          <cell r="AH25">
            <v>2258</v>
          </cell>
        </row>
        <row r="26">
          <cell r="AC26">
            <v>67193</v>
          </cell>
          <cell r="AH26">
            <v>55588</v>
          </cell>
        </row>
        <row r="27">
          <cell r="AC27">
            <v>383051</v>
          </cell>
          <cell r="AH27">
            <v>332322</v>
          </cell>
        </row>
        <row r="28">
          <cell r="AC28">
            <v>41860</v>
          </cell>
          <cell r="AH28">
            <v>43116</v>
          </cell>
        </row>
        <row r="29">
          <cell r="AC29">
            <v>8851</v>
          </cell>
          <cell r="AH29">
            <v>8157</v>
          </cell>
        </row>
        <row r="30">
          <cell r="AC30">
            <v>13964</v>
          </cell>
          <cell r="AH30">
            <v>15388</v>
          </cell>
        </row>
        <row r="31">
          <cell r="AC31">
            <v>8749</v>
          </cell>
          <cell r="AH31">
            <v>7796</v>
          </cell>
        </row>
        <row r="32">
          <cell r="AC32">
            <v>15917</v>
          </cell>
          <cell r="AH32">
            <v>15647</v>
          </cell>
        </row>
        <row r="33">
          <cell r="AC33">
            <v>17220</v>
          </cell>
          <cell r="AH33">
            <v>14652</v>
          </cell>
        </row>
        <row r="34">
          <cell r="AC34">
            <v>30738</v>
          </cell>
          <cell r="AH34">
            <v>28073</v>
          </cell>
        </row>
        <row r="35">
          <cell r="AC35">
            <v>30687</v>
          </cell>
          <cell r="AH35">
            <v>36509</v>
          </cell>
        </row>
        <row r="36">
          <cell r="AC36">
            <v>46340</v>
          </cell>
          <cell r="AH36">
            <v>42617</v>
          </cell>
        </row>
        <row r="37">
          <cell r="AC37">
            <v>5208</v>
          </cell>
          <cell r="AH37">
            <v>4603</v>
          </cell>
        </row>
        <row r="38">
          <cell r="AC38">
            <v>605526</v>
          </cell>
          <cell r="AH38">
            <v>542115</v>
          </cell>
        </row>
        <row r="40">
          <cell r="AC40">
            <v>95132</v>
          </cell>
          <cell r="AH40">
            <v>83664</v>
          </cell>
        </row>
        <row r="41">
          <cell r="AC41">
            <v>66112</v>
          </cell>
          <cell r="AH41">
            <v>61449</v>
          </cell>
        </row>
        <row r="42">
          <cell r="AC42">
            <v>37265</v>
          </cell>
          <cell r="AH42">
            <v>32550</v>
          </cell>
        </row>
        <row r="43">
          <cell r="AC43">
            <v>30736</v>
          </cell>
          <cell r="AH43">
            <v>27272</v>
          </cell>
        </row>
        <row r="44">
          <cell r="AC44">
            <v>90166</v>
          </cell>
          <cell r="AH44">
            <v>73866</v>
          </cell>
        </row>
        <row r="45">
          <cell r="AC45">
            <v>45079</v>
          </cell>
          <cell r="AH45">
            <v>39122</v>
          </cell>
        </row>
        <row r="46">
          <cell r="AC46">
            <v>54622</v>
          </cell>
          <cell r="AH46">
            <v>45730</v>
          </cell>
        </row>
        <row r="47">
          <cell r="AC47">
            <v>18091</v>
          </cell>
          <cell r="AH47">
            <v>18006</v>
          </cell>
        </row>
        <row r="48">
          <cell r="AC48">
            <v>8606</v>
          </cell>
          <cell r="AH48">
            <v>8043</v>
          </cell>
        </row>
        <row r="49">
          <cell r="AC49">
            <v>100231</v>
          </cell>
          <cell r="AH49">
            <v>96571</v>
          </cell>
        </row>
        <row r="50">
          <cell r="AC50">
            <v>8473</v>
          </cell>
          <cell r="AH50">
            <v>7939</v>
          </cell>
        </row>
        <row r="51">
          <cell r="AC51">
            <v>51013</v>
          </cell>
          <cell r="AH51">
            <v>47903</v>
          </cell>
        </row>
        <row r="52">
          <cell r="AC52">
            <v>533167</v>
          </cell>
          <cell r="AH52">
            <v>474783</v>
          </cell>
        </row>
        <row r="54">
          <cell r="AC54">
            <v>31400</v>
          </cell>
          <cell r="AH54">
            <v>30306</v>
          </cell>
        </row>
        <row r="55">
          <cell r="AC55">
            <v>11356</v>
          </cell>
          <cell r="AH55">
            <v>10631</v>
          </cell>
        </row>
        <row r="56">
          <cell r="AC56">
            <v>73122</v>
          </cell>
          <cell r="AH56">
            <v>63397</v>
          </cell>
        </row>
        <row r="57">
          <cell r="AC57">
            <v>17427</v>
          </cell>
          <cell r="AH57">
            <v>20423</v>
          </cell>
        </row>
        <row r="58">
          <cell r="AC58">
            <v>65257</v>
          </cell>
          <cell r="AH58">
            <v>55827</v>
          </cell>
        </row>
        <row r="59">
          <cell r="AC59">
            <v>187056</v>
          </cell>
          <cell r="AH59">
            <v>168077</v>
          </cell>
        </row>
        <row r="60">
          <cell r="AC60">
            <v>125350</v>
          </cell>
          <cell r="AH60">
            <v>105440</v>
          </cell>
        </row>
        <row r="61">
          <cell r="AC61">
            <v>15001</v>
          </cell>
          <cell r="AH61">
            <v>14550</v>
          </cell>
        </row>
        <row r="62">
          <cell r="AC62">
            <v>7198</v>
          </cell>
          <cell r="AH62">
            <v>6132</v>
          </cell>
        </row>
        <row r="63">
          <cell r="AC63">
            <v>11075</v>
          </cell>
          <cell r="AH63">
            <v>9493</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row r="4">
          <cell r="AI4">
            <v>2793961</v>
          </cell>
          <cell r="AN4">
            <v>2959846</v>
          </cell>
        </row>
        <row r="5">
          <cell r="AI5">
            <v>891579</v>
          </cell>
          <cell r="AN5">
            <v>999122</v>
          </cell>
        </row>
        <row r="7">
          <cell r="AI7">
            <v>39319</v>
          </cell>
          <cell r="AN7">
            <v>46879</v>
          </cell>
        </row>
        <row r="8">
          <cell r="AI8">
            <v>19772</v>
          </cell>
          <cell r="AN8">
            <v>20608</v>
          </cell>
        </row>
        <row r="9">
          <cell r="AI9">
            <v>12411</v>
          </cell>
          <cell r="AN9">
            <v>10890</v>
          </cell>
        </row>
        <row r="10">
          <cell r="AI10">
            <v>125825</v>
          </cell>
          <cell r="AN10">
            <v>130835</v>
          </cell>
        </row>
        <row r="11">
          <cell r="AI11">
            <v>70605</v>
          </cell>
          <cell r="AN11">
            <v>86172</v>
          </cell>
        </row>
        <row r="12">
          <cell r="AI12">
            <v>34247</v>
          </cell>
          <cell r="AN12">
            <v>54772</v>
          </cell>
        </row>
        <row r="13">
          <cell r="AI13">
            <v>30711</v>
          </cell>
          <cell r="AN13">
            <v>38413</v>
          </cell>
        </row>
        <row r="14">
          <cell r="AI14">
            <v>70193</v>
          </cell>
          <cell r="AN14">
            <v>72245</v>
          </cell>
        </row>
        <row r="15">
          <cell r="AI15">
            <v>20632</v>
          </cell>
          <cell r="AN15">
            <v>23623</v>
          </cell>
        </row>
        <row r="16">
          <cell r="AI16">
            <v>72092</v>
          </cell>
          <cell r="AN16">
            <v>77721</v>
          </cell>
        </row>
        <row r="17">
          <cell r="AI17">
            <v>25572</v>
          </cell>
          <cell r="AN17">
            <v>26450</v>
          </cell>
        </row>
        <row r="18">
          <cell r="AI18">
            <v>25984</v>
          </cell>
          <cell r="AN18">
            <v>29473</v>
          </cell>
        </row>
        <row r="19">
          <cell r="AI19">
            <v>46751</v>
          </cell>
          <cell r="AN19">
            <v>51876</v>
          </cell>
        </row>
        <row r="20">
          <cell r="AI20">
            <v>188580</v>
          </cell>
          <cell r="AN20">
            <v>200794</v>
          </cell>
        </row>
        <row r="21">
          <cell r="AI21">
            <v>95227</v>
          </cell>
          <cell r="AN21">
            <v>115498</v>
          </cell>
        </row>
        <row r="22">
          <cell r="AI22">
            <v>13658</v>
          </cell>
          <cell r="AN22">
            <v>12873</v>
          </cell>
        </row>
        <row r="23">
          <cell r="AI23">
            <v>552434</v>
          </cell>
          <cell r="AN23">
            <v>580701</v>
          </cell>
        </row>
        <row r="25">
          <cell r="AI25">
            <v>2519</v>
          </cell>
          <cell r="AN25">
            <v>2039</v>
          </cell>
        </row>
        <row r="26">
          <cell r="AI26">
            <v>95615</v>
          </cell>
          <cell r="AN26">
            <v>92686</v>
          </cell>
        </row>
        <row r="27">
          <cell r="AI27">
            <v>268263</v>
          </cell>
          <cell r="AN27">
            <v>291014</v>
          </cell>
        </row>
        <row r="28">
          <cell r="AI28">
            <v>49490</v>
          </cell>
          <cell r="AN28">
            <v>58373</v>
          </cell>
        </row>
        <row r="29">
          <cell r="AI29">
            <v>7965</v>
          </cell>
          <cell r="AN29">
            <v>6421</v>
          </cell>
        </row>
        <row r="30">
          <cell r="AI30">
            <v>7864</v>
          </cell>
          <cell r="AN30">
            <v>8656</v>
          </cell>
        </row>
        <row r="31">
          <cell r="AI31">
            <v>4732</v>
          </cell>
          <cell r="AN31">
            <v>5872</v>
          </cell>
        </row>
        <row r="32">
          <cell r="AI32">
            <v>11256</v>
          </cell>
          <cell r="AN32">
            <v>12282</v>
          </cell>
        </row>
        <row r="33">
          <cell r="AI33">
            <v>13862</v>
          </cell>
          <cell r="AN33">
            <v>14170</v>
          </cell>
        </row>
        <row r="34">
          <cell r="AI34">
            <v>33535</v>
          </cell>
          <cell r="AN34">
            <v>28145</v>
          </cell>
        </row>
        <row r="35">
          <cell r="AI35">
            <v>18211</v>
          </cell>
          <cell r="AN35">
            <v>19374</v>
          </cell>
        </row>
        <row r="36">
          <cell r="AI36">
            <v>36519</v>
          </cell>
          <cell r="AN36">
            <v>39182</v>
          </cell>
        </row>
        <row r="37">
          <cell r="AI37">
            <v>2603</v>
          </cell>
          <cell r="AN37">
            <v>2487</v>
          </cell>
        </row>
        <row r="38">
          <cell r="AI38">
            <v>651122</v>
          </cell>
          <cell r="AN38">
            <v>642645</v>
          </cell>
        </row>
        <row r="40">
          <cell r="AI40">
            <v>150476</v>
          </cell>
          <cell r="AN40">
            <v>156850</v>
          </cell>
        </row>
        <row r="41">
          <cell r="AI41">
            <v>57164</v>
          </cell>
          <cell r="AN41">
            <v>71467</v>
          </cell>
        </row>
        <row r="42">
          <cell r="AI42">
            <v>38094</v>
          </cell>
          <cell r="AN42">
            <v>27998</v>
          </cell>
        </row>
        <row r="43">
          <cell r="AI43">
            <v>26455</v>
          </cell>
          <cell r="AN43">
            <v>27368</v>
          </cell>
        </row>
        <row r="44">
          <cell r="AI44">
            <v>84389</v>
          </cell>
          <cell r="AN44">
            <v>75256</v>
          </cell>
        </row>
        <row r="45">
          <cell r="AI45">
            <v>46401</v>
          </cell>
          <cell r="AN45">
            <v>44191</v>
          </cell>
        </row>
        <row r="46">
          <cell r="AI46">
            <v>78025</v>
          </cell>
          <cell r="AN46">
            <v>74000</v>
          </cell>
        </row>
        <row r="47">
          <cell r="AI47">
            <v>25778</v>
          </cell>
          <cell r="AN47">
            <v>25936</v>
          </cell>
        </row>
        <row r="48">
          <cell r="AI48">
            <v>7266</v>
          </cell>
          <cell r="AN48">
            <v>8208</v>
          </cell>
        </row>
        <row r="49">
          <cell r="AI49">
            <v>90406</v>
          </cell>
          <cell r="AN49">
            <v>84971</v>
          </cell>
        </row>
        <row r="50">
          <cell r="AI50">
            <v>6763</v>
          </cell>
          <cell r="AN50">
            <v>6719</v>
          </cell>
        </row>
        <row r="51">
          <cell r="AI51">
            <v>39905</v>
          </cell>
          <cell r="AN51">
            <v>39681</v>
          </cell>
        </row>
        <row r="52">
          <cell r="AI52">
            <v>655385</v>
          </cell>
          <cell r="AN52">
            <v>692169</v>
          </cell>
        </row>
        <row r="54">
          <cell r="AI54">
            <v>36607</v>
          </cell>
          <cell r="AN54">
            <v>36660</v>
          </cell>
        </row>
        <row r="55">
          <cell r="AI55">
            <v>9467</v>
          </cell>
          <cell r="AN55">
            <v>9618</v>
          </cell>
        </row>
        <row r="56">
          <cell r="AI56">
            <v>135441</v>
          </cell>
          <cell r="AN56">
            <v>143442</v>
          </cell>
        </row>
        <row r="57">
          <cell r="AI57">
            <v>26933</v>
          </cell>
          <cell r="AN57">
            <v>34013</v>
          </cell>
        </row>
        <row r="58">
          <cell r="AI58">
            <v>63680</v>
          </cell>
          <cell r="AN58">
            <v>64778</v>
          </cell>
        </row>
        <row r="59">
          <cell r="AI59">
            <v>233960</v>
          </cell>
          <cell r="AN59">
            <v>242008</v>
          </cell>
        </row>
        <row r="60">
          <cell r="AI60">
            <v>132666</v>
          </cell>
          <cell r="AN60">
            <v>145019</v>
          </cell>
        </row>
        <row r="61">
          <cell r="AI61">
            <v>10064</v>
          </cell>
          <cell r="AN61">
            <v>10625</v>
          </cell>
        </row>
        <row r="62">
          <cell r="AI62">
            <v>6567</v>
          </cell>
          <cell r="AN62">
            <v>6006</v>
          </cell>
        </row>
        <row r="63">
          <cell r="AI63">
            <v>43441</v>
          </cell>
          <cell r="AN63">
            <v>45209</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I4">
            <v>7464761</v>
          </cell>
          <cell r="AN4">
            <v>7201674</v>
          </cell>
        </row>
        <row r="5">
          <cell r="AI5">
            <v>2637589</v>
          </cell>
          <cell r="AN5">
            <v>2636527</v>
          </cell>
        </row>
        <row r="7">
          <cell r="AI7">
            <v>87174</v>
          </cell>
          <cell r="AN7">
            <v>90309</v>
          </cell>
        </row>
        <row r="8">
          <cell r="AI8">
            <v>62561</v>
          </cell>
          <cell r="AN8">
            <v>54755</v>
          </cell>
        </row>
        <row r="9">
          <cell r="AI9">
            <v>22856</v>
          </cell>
          <cell r="AN9">
            <v>23213</v>
          </cell>
        </row>
        <row r="10">
          <cell r="AI10">
            <v>466873</v>
          </cell>
          <cell r="AN10">
            <v>420199</v>
          </cell>
        </row>
        <row r="11">
          <cell r="AI11">
            <v>185482</v>
          </cell>
          <cell r="AN11">
            <v>211486</v>
          </cell>
        </row>
        <row r="12">
          <cell r="AI12">
            <v>93297</v>
          </cell>
          <cell r="AN12">
            <v>104406</v>
          </cell>
        </row>
        <row r="13">
          <cell r="AI13">
            <v>79136</v>
          </cell>
          <cell r="AN13">
            <v>80675</v>
          </cell>
        </row>
        <row r="14">
          <cell r="AI14">
            <v>172628</v>
          </cell>
          <cell r="AN14">
            <v>170465</v>
          </cell>
        </row>
        <row r="15">
          <cell r="AI15">
            <v>43311</v>
          </cell>
          <cell r="AN15">
            <v>47459</v>
          </cell>
        </row>
        <row r="16">
          <cell r="AI16">
            <v>201666</v>
          </cell>
          <cell r="AN16">
            <v>212173</v>
          </cell>
        </row>
        <row r="17">
          <cell r="AI17">
            <v>73378</v>
          </cell>
          <cell r="AN17">
            <v>68606</v>
          </cell>
        </row>
        <row r="18">
          <cell r="AI18">
            <v>77156</v>
          </cell>
          <cell r="AN18">
            <v>72186</v>
          </cell>
        </row>
        <row r="19">
          <cell r="AI19">
            <v>91352</v>
          </cell>
          <cell r="AN19">
            <v>96315</v>
          </cell>
        </row>
        <row r="20">
          <cell r="AI20">
            <v>733627</v>
          </cell>
          <cell r="AN20">
            <v>754627</v>
          </cell>
        </row>
        <row r="21">
          <cell r="AI21">
            <v>221770</v>
          </cell>
          <cell r="AN21">
            <v>207269</v>
          </cell>
        </row>
        <row r="22">
          <cell r="AI22">
            <v>25322</v>
          </cell>
          <cell r="AN22">
            <v>22384</v>
          </cell>
        </row>
        <row r="23">
          <cell r="AI23">
            <v>2105784</v>
          </cell>
          <cell r="AN23">
            <v>2018963</v>
          </cell>
        </row>
        <row r="25">
          <cell r="AI25">
            <v>16318</v>
          </cell>
          <cell r="AN25">
            <v>12994</v>
          </cell>
        </row>
        <row r="26">
          <cell r="AI26">
            <v>235500</v>
          </cell>
          <cell r="AN26">
            <v>227960</v>
          </cell>
        </row>
        <row r="27">
          <cell r="AI27">
            <v>1195999</v>
          </cell>
          <cell r="AN27">
            <v>1132945</v>
          </cell>
        </row>
        <row r="28">
          <cell r="AI28">
            <v>127544</v>
          </cell>
          <cell r="AN28">
            <v>147148</v>
          </cell>
        </row>
        <row r="29">
          <cell r="AI29">
            <v>28759</v>
          </cell>
          <cell r="AN29">
            <v>27102</v>
          </cell>
        </row>
        <row r="30">
          <cell r="AI30">
            <v>59814</v>
          </cell>
          <cell r="AN30">
            <v>62242</v>
          </cell>
        </row>
        <row r="31">
          <cell r="AI31">
            <v>14034</v>
          </cell>
          <cell r="AN31">
            <v>14071</v>
          </cell>
        </row>
        <row r="32">
          <cell r="AI32">
            <v>53506</v>
          </cell>
          <cell r="AN32">
            <v>52414</v>
          </cell>
        </row>
        <row r="33">
          <cell r="AI33">
            <v>67422</v>
          </cell>
          <cell r="AN33">
            <v>56306</v>
          </cell>
        </row>
        <row r="34">
          <cell r="AI34">
            <v>90575</v>
          </cell>
          <cell r="AN34">
            <v>79689</v>
          </cell>
        </row>
        <row r="35">
          <cell r="AI35">
            <v>85352</v>
          </cell>
          <cell r="AN35">
            <v>94242</v>
          </cell>
        </row>
        <row r="36">
          <cell r="AI36">
            <v>115487</v>
          </cell>
          <cell r="AN36">
            <v>97747</v>
          </cell>
        </row>
        <row r="37">
          <cell r="AI37">
            <v>15474</v>
          </cell>
          <cell r="AN37">
            <v>14103</v>
          </cell>
        </row>
        <row r="38">
          <cell r="AI38">
            <v>1676886</v>
          </cell>
          <cell r="AN38">
            <v>1509770</v>
          </cell>
        </row>
        <row r="40">
          <cell r="AI40">
            <v>333214</v>
          </cell>
          <cell r="AN40">
            <v>280529</v>
          </cell>
        </row>
        <row r="41">
          <cell r="AI41">
            <v>151415</v>
          </cell>
          <cell r="AN41">
            <v>173398</v>
          </cell>
        </row>
        <row r="42">
          <cell r="AI42">
            <v>115065</v>
          </cell>
          <cell r="AN42">
            <v>71709</v>
          </cell>
        </row>
        <row r="43">
          <cell r="AI43">
            <v>82752</v>
          </cell>
          <cell r="AN43">
            <v>76558</v>
          </cell>
        </row>
        <row r="44">
          <cell r="AI44">
            <v>244935</v>
          </cell>
          <cell r="AN44">
            <v>183742</v>
          </cell>
        </row>
        <row r="45">
          <cell r="AI45">
            <v>138073</v>
          </cell>
          <cell r="AN45">
            <v>126237</v>
          </cell>
        </row>
        <row r="46">
          <cell r="AI46">
            <v>154872</v>
          </cell>
          <cell r="AN46">
            <v>132627</v>
          </cell>
        </row>
        <row r="47">
          <cell r="AI47">
            <v>47342</v>
          </cell>
          <cell r="AN47">
            <v>48772</v>
          </cell>
        </row>
        <row r="48">
          <cell r="AI48">
            <v>16403</v>
          </cell>
          <cell r="AN48">
            <v>17641</v>
          </cell>
        </row>
        <row r="49">
          <cell r="AI49">
            <v>241994</v>
          </cell>
          <cell r="AN49">
            <v>258704</v>
          </cell>
        </row>
        <row r="50">
          <cell r="AI50">
            <v>20187</v>
          </cell>
          <cell r="AN50">
            <v>18599</v>
          </cell>
        </row>
        <row r="51">
          <cell r="AI51">
            <v>130634</v>
          </cell>
          <cell r="AN51">
            <v>121254</v>
          </cell>
        </row>
        <row r="52">
          <cell r="AI52">
            <v>1014336</v>
          </cell>
          <cell r="AN52">
            <v>1001670</v>
          </cell>
        </row>
        <row r="54">
          <cell r="AI54">
            <v>69153</v>
          </cell>
          <cell r="AN54">
            <v>60620</v>
          </cell>
        </row>
        <row r="55">
          <cell r="AI55">
            <v>27118</v>
          </cell>
          <cell r="AN55">
            <v>28547</v>
          </cell>
        </row>
        <row r="56">
          <cell r="AI56">
            <v>156927</v>
          </cell>
          <cell r="AN56">
            <v>142629</v>
          </cell>
        </row>
        <row r="57">
          <cell r="AI57">
            <v>53465</v>
          </cell>
          <cell r="AN57">
            <v>106620</v>
          </cell>
        </row>
        <row r="58">
          <cell r="AI58">
            <v>147249</v>
          </cell>
          <cell r="AN58">
            <v>131022</v>
          </cell>
        </row>
        <row r="59">
          <cell r="AI59">
            <v>340225</v>
          </cell>
          <cell r="AN59">
            <v>318318</v>
          </cell>
        </row>
        <row r="60">
          <cell r="AI60">
            <v>188042</v>
          </cell>
          <cell r="AN60">
            <v>186046</v>
          </cell>
        </row>
        <row r="61">
          <cell r="AI61">
            <v>20322</v>
          </cell>
          <cell r="AN61">
            <v>16611</v>
          </cell>
        </row>
        <row r="62">
          <cell r="AI62">
            <v>11835</v>
          </cell>
          <cell r="AN62">
            <v>11257</v>
          </cell>
        </row>
        <row r="63">
          <cell r="AI63">
            <v>30166</v>
          </cell>
          <cell r="AN63">
            <v>34744</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G4">
            <v>1346950</v>
          </cell>
          <cell r="AL4">
            <v>1422926</v>
          </cell>
        </row>
        <row r="5">
          <cell r="AG5">
            <v>317287</v>
          </cell>
          <cell r="AL5">
            <v>360871</v>
          </cell>
        </row>
        <row r="7">
          <cell r="AG7">
            <v>7004</v>
          </cell>
          <cell r="AL7">
            <v>7128</v>
          </cell>
        </row>
        <row r="8">
          <cell r="AG8">
            <v>4243</v>
          </cell>
          <cell r="AL8">
            <v>4246</v>
          </cell>
        </row>
        <row r="9">
          <cell r="AG9">
            <v>2238</v>
          </cell>
          <cell r="AL9">
            <v>2464</v>
          </cell>
        </row>
        <row r="10">
          <cell r="AG10">
            <v>40196</v>
          </cell>
          <cell r="AL10">
            <v>42505</v>
          </cell>
        </row>
        <row r="11">
          <cell r="AG11">
            <v>26838</v>
          </cell>
          <cell r="AL11">
            <v>35737</v>
          </cell>
        </row>
        <row r="12">
          <cell r="AG12">
            <v>4748</v>
          </cell>
          <cell r="AL12">
            <v>6219</v>
          </cell>
        </row>
        <row r="13">
          <cell r="AG13">
            <v>7586</v>
          </cell>
          <cell r="AL13">
            <v>9329</v>
          </cell>
        </row>
        <row r="14">
          <cell r="AG14">
            <v>26639</v>
          </cell>
          <cell r="AL14">
            <v>30038</v>
          </cell>
        </row>
        <row r="15">
          <cell r="AG15">
            <v>2933</v>
          </cell>
          <cell r="AL15">
            <v>3727</v>
          </cell>
        </row>
        <row r="16">
          <cell r="AG16">
            <v>24447</v>
          </cell>
          <cell r="AL16">
            <v>27727</v>
          </cell>
        </row>
        <row r="17">
          <cell r="AG17">
            <v>22310</v>
          </cell>
          <cell r="AL17">
            <v>19333</v>
          </cell>
        </row>
        <row r="18">
          <cell r="AG18">
            <v>5284</v>
          </cell>
          <cell r="AL18">
            <v>6075</v>
          </cell>
        </row>
        <row r="19">
          <cell r="AG19">
            <v>8911</v>
          </cell>
          <cell r="AL19">
            <v>10771</v>
          </cell>
        </row>
        <row r="20">
          <cell r="AG20">
            <v>95429</v>
          </cell>
          <cell r="AL20">
            <v>112291</v>
          </cell>
        </row>
        <row r="21">
          <cell r="AG21">
            <v>36808</v>
          </cell>
          <cell r="AL21">
            <v>41591</v>
          </cell>
        </row>
        <row r="22">
          <cell r="AG22">
            <v>1673</v>
          </cell>
          <cell r="AL22">
            <v>1690</v>
          </cell>
        </row>
        <row r="23">
          <cell r="AG23">
            <v>585821</v>
          </cell>
          <cell r="AL23">
            <v>574054</v>
          </cell>
        </row>
        <row r="25">
          <cell r="AG25">
            <v>4701</v>
          </cell>
          <cell r="AL25">
            <v>3649</v>
          </cell>
        </row>
        <row r="26">
          <cell r="AG26">
            <v>35795</v>
          </cell>
          <cell r="AL26">
            <v>33951</v>
          </cell>
        </row>
        <row r="27">
          <cell r="AG27">
            <v>405984</v>
          </cell>
          <cell r="AL27">
            <v>399759</v>
          </cell>
        </row>
        <row r="28">
          <cell r="AG28">
            <v>14340</v>
          </cell>
          <cell r="AL28">
            <v>16990</v>
          </cell>
        </row>
        <row r="29">
          <cell r="AG29">
            <v>25992</v>
          </cell>
          <cell r="AL29">
            <v>20749</v>
          </cell>
        </row>
        <row r="30">
          <cell r="AG30">
            <v>2958</v>
          </cell>
          <cell r="AL30">
            <v>3338</v>
          </cell>
        </row>
        <row r="31">
          <cell r="AG31">
            <v>4538</v>
          </cell>
          <cell r="AL31">
            <v>4235</v>
          </cell>
        </row>
        <row r="32">
          <cell r="AG32">
            <v>13802</v>
          </cell>
          <cell r="AL32">
            <v>14863</v>
          </cell>
        </row>
        <row r="33">
          <cell r="AG33">
            <v>15173</v>
          </cell>
          <cell r="AL33">
            <v>12210</v>
          </cell>
        </row>
        <row r="34">
          <cell r="AG34">
            <v>16630</v>
          </cell>
          <cell r="AL34">
            <v>15141</v>
          </cell>
        </row>
        <row r="35">
          <cell r="AG35">
            <v>8242</v>
          </cell>
          <cell r="AL35">
            <v>9063</v>
          </cell>
        </row>
        <row r="36">
          <cell r="AG36">
            <v>36764</v>
          </cell>
          <cell r="AL36">
            <v>39323</v>
          </cell>
        </row>
        <row r="37">
          <cell r="AG37">
            <v>902</v>
          </cell>
          <cell r="AL37">
            <v>783</v>
          </cell>
        </row>
        <row r="38">
          <cell r="AG38">
            <v>186838</v>
          </cell>
          <cell r="AL38">
            <v>202640</v>
          </cell>
        </row>
        <row r="40">
          <cell r="AG40">
            <v>51277</v>
          </cell>
          <cell r="AL40">
            <v>53123</v>
          </cell>
        </row>
        <row r="41">
          <cell r="AG41">
            <v>12510</v>
          </cell>
          <cell r="AL41">
            <v>18492</v>
          </cell>
        </row>
        <row r="42">
          <cell r="AG42">
            <v>8458</v>
          </cell>
          <cell r="AL42">
            <v>7080</v>
          </cell>
        </row>
        <row r="43">
          <cell r="AG43">
            <v>8459</v>
          </cell>
          <cell r="AL43">
            <v>8281</v>
          </cell>
        </row>
        <row r="44">
          <cell r="AG44">
            <v>24660</v>
          </cell>
          <cell r="AL44">
            <v>26855</v>
          </cell>
        </row>
        <row r="45">
          <cell r="AG45">
            <v>21641</v>
          </cell>
          <cell r="AL45">
            <v>22326</v>
          </cell>
        </row>
        <row r="46">
          <cell r="AG46">
            <v>14207</v>
          </cell>
          <cell r="AL46">
            <v>14922</v>
          </cell>
        </row>
        <row r="47">
          <cell r="AG47">
            <v>4806</v>
          </cell>
          <cell r="AL47">
            <v>5393</v>
          </cell>
        </row>
        <row r="48">
          <cell r="AG48">
            <v>2898</v>
          </cell>
          <cell r="AL48">
            <v>2879</v>
          </cell>
        </row>
        <row r="49">
          <cell r="AG49">
            <v>18525</v>
          </cell>
          <cell r="AL49">
            <v>23757</v>
          </cell>
        </row>
        <row r="50">
          <cell r="AG50">
            <v>3598</v>
          </cell>
          <cell r="AL50">
            <v>3292</v>
          </cell>
        </row>
        <row r="51">
          <cell r="AG51">
            <v>15799</v>
          </cell>
          <cell r="AL51">
            <v>16240</v>
          </cell>
        </row>
        <row r="52">
          <cell r="AG52">
            <v>250745</v>
          </cell>
          <cell r="AL52">
            <v>277918</v>
          </cell>
        </row>
        <row r="54">
          <cell r="AG54">
            <v>10306</v>
          </cell>
          <cell r="AL54">
            <v>11207</v>
          </cell>
        </row>
        <row r="55">
          <cell r="AG55">
            <v>2220</v>
          </cell>
          <cell r="AL55">
            <v>2385</v>
          </cell>
        </row>
        <row r="56">
          <cell r="AG56">
            <v>37049</v>
          </cell>
          <cell r="AL56">
            <v>42183</v>
          </cell>
        </row>
        <row r="57">
          <cell r="AG57">
            <v>3914</v>
          </cell>
          <cell r="AL57">
            <v>5785</v>
          </cell>
        </row>
        <row r="58">
          <cell r="AG58">
            <v>37256</v>
          </cell>
          <cell r="AL58">
            <v>40687</v>
          </cell>
        </row>
        <row r="59">
          <cell r="AG59">
            <v>117153</v>
          </cell>
          <cell r="AL59">
            <v>126807</v>
          </cell>
        </row>
        <row r="60">
          <cell r="AG60">
            <v>37843</v>
          </cell>
          <cell r="AL60">
            <v>43603</v>
          </cell>
        </row>
        <row r="61">
          <cell r="AG61">
            <v>3719</v>
          </cell>
          <cell r="AL61">
            <v>3930</v>
          </cell>
        </row>
        <row r="62">
          <cell r="AG62">
            <v>1285</v>
          </cell>
          <cell r="AL62">
            <v>1331</v>
          </cell>
        </row>
        <row r="63">
          <cell r="AG63">
            <v>6259</v>
          </cell>
          <cell r="AL63">
            <v>7443</v>
          </cell>
        </row>
      </sheetData>
      <sheetData sheetId="82">
        <row r="4">
          <cell r="AJ4">
            <v>290389</v>
          </cell>
          <cell r="AO4">
            <v>277381</v>
          </cell>
        </row>
        <row r="5">
          <cell r="AJ5">
            <v>266183</v>
          </cell>
          <cell r="AO5">
            <v>251990</v>
          </cell>
        </row>
        <row r="7">
          <cell r="AJ7">
            <v>38865</v>
          </cell>
          <cell r="AO7">
            <v>32623</v>
          </cell>
        </row>
        <row r="8">
          <cell r="AJ8">
            <v>4468</v>
          </cell>
          <cell r="AO8">
            <v>4158</v>
          </cell>
        </row>
        <row r="9">
          <cell r="AJ9">
            <v>4288</v>
          </cell>
          <cell r="AO9">
            <v>4739</v>
          </cell>
        </row>
        <row r="10">
          <cell r="AJ10">
            <v>17480</v>
          </cell>
          <cell r="AO10">
            <v>15230</v>
          </cell>
        </row>
        <row r="11">
          <cell r="AJ11">
            <v>20223</v>
          </cell>
          <cell r="AO11">
            <v>22349</v>
          </cell>
        </row>
        <row r="12">
          <cell r="AJ12">
            <v>1802</v>
          </cell>
          <cell r="AO12">
            <v>2430</v>
          </cell>
        </row>
        <row r="13">
          <cell r="AJ13">
            <v>21062</v>
          </cell>
          <cell r="AO13">
            <v>23074</v>
          </cell>
        </row>
        <row r="14">
          <cell r="AJ14">
            <v>20728</v>
          </cell>
          <cell r="AO14">
            <v>18878</v>
          </cell>
        </row>
        <row r="15">
          <cell r="AJ15">
            <v>19505</v>
          </cell>
          <cell r="AO15">
            <v>15193</v>
          </cell>
        </row>
        <row r="16">
          <cell r="AJ16">
            <v>37398</v>
          </cell>
          <cell r="AO16">
            <v>39504</v>
          </cell>
        </row>
        <row r="17">
          <cell r="AJ17">
            <v>2543</v>
          </cell>
          <cell r="AO17">
            <v>2038</v>
          </cell>
        </row>
        <row r="18">
          <cell r="AJ18">
            <v>10481</v>
          </cell>
          <cell r="AO18">
            <v>8199</v>
          </cell>
        </row>
        <row r="19">
          <cell r="AJ19">
            <v>13329</v>
          </cell>
          <cell r="AO19">
            <v>11274</v>
          </cell>
        </row>
        <row r="20">
          <cell r="AJ20">
            <v>32963</v>
          </cell>
          <cell r="AO20">
            <v>32667</v>
          </cell>
        </row>
        <row r="21">
          <cell r="AJ21">
            <v>16396</v>
          </cell>
          <cell r="AO21">
            <v>14753</v>
          </cell>
        </row>
        <row r="22">
          <cell r="AJ22">
            <v>4652</v>
          </cell>
          <cell r="AO22">
            <v>4881</v>
          </cell>
        </row>
        <row r="23">
          <cell r="AJ23">
            <v>0</v>
          </cell>
          <cell r="AO23">
            <v>0</v>
          </cell>
        </row>
        <row r="38">
          <cell r="AJ38">
            <v>6784</v>
          </cell>
          <cell r="AO38">
            <v>7886</v>
          </cell>
        </row>
        <row r="46">
          <cell r="AJ46">
            <v>4334</v>
          </cell>
          <cell r="AO46">
            <v>3412</v>
          </cell>
        </row>
        <row r="49">
          <cell r="AJ49">
            <v>2450</v>
          </cell>
          <cell r="AO49">
            <v>4474</v>
          </cell>
        </row>
        <row r="52">
          <cell r="AJ52">
            <v>2615</v>
          </cell>
          <cell r="AO52">
            <v>2700</v>
          </cell>
        </row>
        <row r="60">
          <cell r="AJ60">
            <v>2615</v>
          </cell>
          <cell r="AO60">
            <v>2700</v>
          </cell>
        </row>
        <row r="63">
          <cell r="AJ63">
            <v>14807</v>
          </cell>
          <cell r="AO63">
            <v>14805</v>
          </cell>
        </row>
      </sheetData>
      <sheetData sheetId="83"/>
      <sheetData sheetId="84">
        <row r="4">
          <cell r="AJ4">
            <v>638174</v>
          </cell>
          <cell r="AO4">
            <v>476921</v>
          </cell>
        </row>
        <row r="5">
          <cell r="AJ5">
            <v>477064</v>
          </cell>
          <cell r="AO5">
            <v>393329</v>
          </cell>
        </row>
        <row r="7">
          <cell r="AJ7">
            <v>40195</v>
          </cell>
          <cell r="AO7">
            <v>30500</v>
          </cell>
        </row>
        <row r="8">
          <cell r="AJ8">
            <v>8158</v>
          </cell>
          <cell r="AO8">
            <v>6955</v>
          </cell>
        </row>
        <row r="9">
          <cell r="AJ9">
            <v>4614</v>
          </cell>
          <cell r="AO9">
            <v>5133</v>
          </cell>
        </row>
        <row r="10">
          <cell r="AJ10">
            <v>36907</v>
          </cell>
          <cell r="AO10">
            <v>33528</v>
          </cell>
        </row>
        <row r="11">
          <cell r="AJ11">
            <v>86055</v>
          </cell>
          <cell r="AO11">
            <v>61845</v>
          </cell>
        </row>
        <row r="12">
          <cell r="AJ12">
            <v>1802</v>
          </cell>
          <cell r="AO12">
            <v>2430</v>
          </cell>
        </row>
        <row r="13">
          <cell r="AJ13">
            <v>28986</v>
          </cell>
          <cell r="AO13">
            <v>26773</v>
          </cell>
        </row>
        <row r="14">
          <cell r="AJ14">
            <v>45014</v>
          </cell>
          <cell r="AO14">
            <v>38856</v>
          </cell>
        </row>
        <row r="15">
          <cell r="AJ15">
            <v>40198</v>
          </cell>
          <cell r="AO15">
            <v>34031</v>
          </cell>
        </row>
        <row r="16">
          <cell r="AJ16">
            <v>61433</v>
          </cell>
          <cell r="AO16">
            <v>55452</v>
          </cell>
        </row>
        <row r="17">
          <cell r="AJ17">
            <v>2563</v>
          </cell>
          <cell r="AO17">
            <v>2038</v>
          </cell>
        </row>
        <row r="18">
          <cell r="AJ18">
            <v>22044</v>
          </cell>
          <cell r="AO18">
            <v>16223</v>
          </cell>
        </row>
        <row r="19">
          <cell r="AJ19">
            <v>30855</v>
          </cell>
          <cell r="AO19">
            <v>25728</v>
          </cell>
        </row>
        <row r="20">
          <cell r="AJ20">
            <v>33557</v>
          </cell>
          <cell r="AO20">
            <v>27185</v>
          </cell>
        </row>
        <row r="21">
          <cell r="AJ21">
            <v>34683</v>
          </cell>
          <cell r="AO21">
            <v>26652</v>
          </cell>
        </row>
        <row r="23">
          <cell r="AJ23">
            <v>10388</v>
          </cell>
          <cell r="AO23">
            <v>741</v>
          </cell>
        </row>
        <row r="27">
          <cell r="AJ27">
            <v>10388</v>
          </cell>
          <cell r="AO27">
            <v>741</v>
          </cell>
        </row>
        <row r="38">
          <cell r="AJ38">
            <v>66383</v>
          </cell>
          <cell r="AO38">
            <v>35037</v>
          </cell>
        </row>
        <row r="40">
          <cell r="AJ40">
            <v>31581</v>
          </cell>
          <cell r="AO40">
            <v>14222</v>
          </cell>
        </row>
        <row r="41">
          <cell r="AI41">
            <v>2381</v>
          </cell>
          <cell r="AN41">
            <v>705</v>
          </cell>
        </row>
        <row r="44">
          <cell r="AI44">
            <v>18467</v>
          </cell>
          <cell r="AN44">
            <v>14482</v>
          </cell>
        </row>
        <row r="45">
          <cell r="AI45">
            <v>169</v>
          </cell>
        </row>
        <row r="46">
          <cell r="AI46">
            <v>4546</v>
          </cell>
          <cell r="AN46">
            <v>2416</v>
          </cell>
        </row>
        <row r="49">
          <cell r="AI49">
            <v>8652</v>
          </cell>
          <cell r="AN49">
            <v>5711</v>
          </cell>
        </row>
        <row r="51">
          <cell r="AI51">
            <v>1830</v>
          </cell>
        </row>
        <row r="52">
          <cell r="AI52">
            <v>69421</v>
          </cell>
          <cell r="AN52">
            <v>32256</v>
          </cell>
        </row>
        <row r="54">
          <cell r="AJ54">
            <v>9</v>
          </cell>
        </row>
        <row r="56">
          <cell r="AJ56">
            <v>3901</v>
          </cell>
          <cell r="AO56">
            <v>1200</v>
          </cell>
        </row>
        <row r="58">
          <cell r="AJ58">
            <v>15888</v>
          </cell>
          <cell r="AO58">
            <v>12799</v>
          </cell>
        </row>
        <row r="59">
          <cell r="AJ59">
            <v>14399</v>
          </cell>
          <cell r="AO59">
            <v>8100</v>
          </cell>
        </row>
        <row r="60">
          <cell r="AJ60">
            <v>30371</v>
          </cell>
          <cell r="AO60">
            <v>7691</v>
          </cell>
        </row>
        <row r="63">
          <cell r="AJ63">
            <v>19771</v>
          </cell>
          <cell r="AO63">
            <v>18024</v>
          </cell>
        </row>
      </sheetData>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dtki34_7k6ZbNEUk3GaHpkkL_w4-cBMos3z57OiAK7uPFXTzE61ToDY8k-YExgi" itemId="014ZQROVYNEDB573OCJJAYUDY653ZRSZDA">
      <xxl21:absoluteUrl r:id="rId2"/>
    </xxl21:alternateUrls>
    <sheetNames>
      <sheetName val="TABLE 30"/>
      <sheetName val="ALL"/>
      <sheetName val="All Women"/>
      <sheetName val="Public Women"/>
      <sheetName val="All 2yr"/>
      <sheetName val="2yr Women"/>
      <sheetName val="All Undergrad "/>
      <sheetName val="Undergrad Women"/>
      <sheetName val="All Grad-Prof"/>
      <sheetName val="Grad-Prof Women"/>
    </sheetNames>
    <sheetDataSet>
      <sheetData sheetId="0">
        <row r="9">
          <cell r="E9">
            <v>-1.7900335577331603</v>
          </cell>
        </row>
        <row r="10">
          <cell r="E10">
            <v>1.632139719688102</v>
          </cell>
        </row>
        <row r="12">
          <cell r="E12">
            <v>-0.10451747764487283</v>
          </cell>
        </row>
        <row r="13">
          <cell r="E13">
            <v>-8.4857681896481001</v>
          </cell>
        </row>
        <row r="14">
          <cell r="E14">
            <v>2.4766940308891052</v>
          </cell>
        </row>
        <row r="15">
          <cell r="E15">
            <v>-2.4078014697721994</v>
          </cell>
        </row>
        <row r="16">
          <cell r="E16">
            <v>6.4716346974411492</v>
          </cell>
        </row>
        <row r="17">
          <cell r="E17">
            <v>4.2301137925347696</v>
          </cell>
        </row>
        <row r="18">
          <cell r="E18">
            <v>4.6524795271567259</v>
          </cell>
        </row>
        <row r="19">
          <cell r="E19">
            <v>-2.3972299550457903</v>
          </cell>
        </row>
        <row r="20">
          <cell r="E20">
            <v>-2.9274230947596229</v>
          </cell>
        </row>
        <row r="21">
          <cell r="E21">
            <v>2.5247034969647371</v>
          </cell>
        </row>
        <row r="22">
          <cell r="E22">
            <v>-6.3275948040533114</v>
          </cell>
        </row>
        <row r="23">
          <cell r="E23">
            <v>-2.9737305617808114</v>
          </cell>
        </row>
        <row r="24">
          <cell r="E24">
            <v>3.0332749562171628</v>
          </cell>
        </row>
        <row r="25">
          <cell r="E25">
            <v>7.1955572915010828</v>
          </cell>
        </row>
        <row r="26">
          <cell r="E26">
            <v>3.3783679073645323E-2</v>
          </cell>
        </row>
        <row r="27">
          <cell r="E27">
            <v>-8.8691223149036684</v>
          </cell>
        </row>
        <row r="28">
          <cell r="E28">
            <v>-1.4915995181174839</v>
          </cell>
        </row>
        <row r="30">
          <cell r="E30">
            <v>-26.276284269363853</v>
          </cell>
        </row>
        <row r="31">
          <cell r="E31">
            <v>-12.561018039199148</v>
          </cell>
        </row>
        <row r="32">
          <cell r="E32">
            <v>-0.62601475523267047</v>
          </cell>
        </row>
        <row r="33">
          <cell r="E33">
            <v>19.730907059529681</v>
          </cell>
        </row>
        <row r="34">
          <cell r="E34">
            <v>-7.8206050979126847</v>
          </cell>
        </row>
        <row r="35">
          <cell r="E35">
            <v>4.953291651342405</v>
          </cell>
        </row>
        <row r="36">
          <cell r="E36">
            <v>-6.4792899408284015</v>
          </cell>
        </row>
        <row r="37">
          <cell r="E37">
            <v>6.6444474881675264</v>
          </cell>
        </row>
        <row r="38">
          <cell r="E38">
            <v>-15.250056630842415</v>
          </cell>
        </row>
        <row r="39">
          <cell r="E39">
            <v>-12.746546445923512</v>
          </cell>
        </row>
        <row r="40">
          <cell r="E40">
            <v>20.715708251096245</v>
          </cell>
        </row>
        <row r="41">
          <cell r="E41">
            <v>-4.428831096196868</v>
          </cell>
        </row>
        <row r="42">
          <cell r="E42">
            <v>-6.1167696332164523</v>
          </cell>
        </row>
        <row r="43">
          <cell r="E43">
            <v>-7.9496550949892093</v>
          </cell>
        </row>
        <row r="45">
          <cell r="E45">
            <v>-9.6881882565921398</v>
          </cell>
        </row>
        <row r="46">
          <cell r="E46">
            <v>4.1888506771961111</v>
          </cell>
        </row>
        <row r="47">
          <cell r="E47">
            <v>-28.312285615180048</v>
          </cell>
        </row>
        <row r="48">
          <cell r="E48">
            <v>-7.8064198052576899</v>
          </cell>
        </row>
        <row r="49">
          <cell r="E49">
            <v>-15.899878640776699</v>
          </cell>
        </row>
        <row r="50">
          <cell r="E50">
            <v>-6.2690638045367955</v>
          </cell>
        </row>
        <row r="51">
          <cell r="E51">
            <v>-13.789831444197159</v>
          </cell>
        </row>
        <row r="52">
          <cell r="E52">
            <v>1.7436549231441396</v>
          </cell>
        </row>
        <row r="53">
          <cell r="E53">
            <v>-0.45086323815109419</v>
          </cell>
        </row>
        <row r="54">
          <cell r="E54">
            <v>1.4963939886380424</v>
          </cell>
        </row>
        <row r="55">
          <cell r="E55">
            <v>-6.933170995670995</v>
          </cell>
        </row>
        <row r="56">
          <cell r="E56">
            <v>-6.729058902905277</v>
          </cell>
        </row>
        <row r="57">
          <cell r="E57">
            <v>-1.6813214479348719</v>
          </cell>
        </row>
        <row r="59">
          <cell r="E59">
            <v>-1.034209847669693</v>
          </cell>
        </row>
        <row r="60">
          <cell r="E60">
            <v>-0.56742640075973416</v>
          </cell>
        </row>
        <row r="61">
          <cell r="E61">
            <v>-4.7909743418790951</v>
          </cell>
        </row>
        <row r="62">
          <cell r="E62">
            <v>58.787090127824548</v>
          </cell>
        </row>
        <row r="63">
          <cell r="E63">
            <v>-5.2216042408968457</v>
          </cell>
        </row>
        <row r="64">
          <cell r="E64">
            <v>-4.2785447758519606</v>
          </cell>
        </row>
        <row r="65">
          <cell r="E65">
            <v>-3.4603493314553146</v>
          </cell>
        </row>
        <row r="66">
          <cell r="E66">
            <v>-6.9014478411462257</v>
          </cell>
        </row>
        <row r="67">
          <cell r="E67">
            <v>-6.0792726963762274</v>
          </cell>
        </row>
        <row r="68">
          <cell r="E68">
            <v>8.6511312055470171</v>
          </cell>
        </row>
      </sheetData>
      <sheetData sheetId="1"/>
      <sheetData sheetId="2">
        <row r="4">
          <cell r="AI4">
            <v>11003425</v>
          </cell>
          <cell r="AN4">
            <v>10806460</v>
          </cell>
        </row>
        <row r="5">
          <cell r="AI5">
            <v>3855491</v>
          </cell>
          <cell r="AN5">
            <v>3918418</v>
          </cell>
        </row>
        <row r="7">
          <cell r="AI7">
            <v>163609</v>
          </cell>
          <cell r="AN7">
            <v>163438</v>
          </cell>
        </row>
        <row r="8">
          <cell r="AI8">
            <v>97528</v>
          </cell>
          <cell r="AN8">
            <v>89252</v>
          </cell>
        </row>
        <row r="9">
          <cell r="AI9">
            <v>35935</v>
          </cell>
          <cell r="AN9">
            <v>36825</v>
          </cell>
        </row>
        <row r="10">
          <cell r="AI10">
            <v>621729</v>
          </cell>
          <cell r="AN10">
            <v>606759</v>
          </cell>
        </row>
        <row r="11">
          <cell r="AI11">
            <v>304668</v>
          </cell>
          <cell r="AN11">
            <v>324385</v>
          </cell>
        </row>
        <row r="12">
          <cell r="AI12">
            <v>145528</v>
          </cell>
          <cell r="AN12">
            <v>151684</v>
          </cell>
        </row>
        <row r="13">
          <cell r="AI13">
            <v>144826</v>
          </cell>
          <cell r="AN13">
            <v>151564</v>
          </cell>
        </row>
        <row r="14">
          <cell r="AI14">
            <v>203318</v>
          </cell>
          <cell r="AN14">
            <v>198444</v>
          </cell>
        </row>
        <row r="15">
          <cell r="AI15">
            <v>103504</v>
          </cell>
          <cell r="AN15">
            <v>100474</v>
          </cell>
        </row>
        <row r="16">
          <cell r="AI16">
            <v>327484</v>
          </cell>
          <cell r="AN16">
            <v>335752</v>
          </cell>
        </row>
        <row r="17">
          <cell r="AI17">
            <v>118323</v>
          </cell>
          <cell r="AN17">
            <v>110836</v>
          </cell>
        </row>
        <row r="18">
          <cell r="AI18">
            <v>145911</v>
          </cell>
          <cell r="AN18">
            <v>141572</v>
          </cell>
        </row>
        <row r="19">
          <cell r="AI19">
            <v>185575</v>
          </cell>
          <cell r="AN19">
            <v>191204</v>
          </cell>
        </row>
        <row r="20">
          <cell r="AI20">
            <v>880724</v>
          </cell>
          <cell r="AN20">
            <v>944097</v>
          </cell>
        </row>
        <row r="21">
          <cell r="AI21">
            <v>322641</v>
          </cell>
          <cell r="AN21">
            <v>322750</v>
          </cell>
        </row>
        <row r="22">
          <cell r="AI22">
            <v>54188</v>
          </cell>
          <cell r="AN22">
            <v>49382</v>
          </cell>
        </row>
        <row r="23">
          <cell r="AI23">
            <v>2772460</v>
          </cell>
          <cell r="AN23">
            <v>2731106</v>
          </cell>
        </row>
        <row r="25">
          <cell r="AI25">
            <v>18785</v>
          </cell>
          <cell r="AN25">
            <v>13849</v>
          </cell>
        </row>
        <row r="26">
          <cell r="AI26">
            <v>379396</v>
          </cell>
          <cell r="AN26">
            <v>331740</v>
          </cell>
        </row>
        <row r="27">
          <cell r="AI27">
            <v>1464023</v>
          </cell>
          <cell r="AN27">
            <v>1454858</v>
          </cell>
        </row>
        <row r="28">
          <cell r="AI28">
            <v>168269</v>
          </cell>
          <cell r="AN28">
            <v>201470</v>
          </cell>
        </row>
        <row r="29">
          <cell r="AI29">
            <v>40291</v>
          </cell>
          <cell r="AN29">
            <v>37140</v>
          </cell>
        </row>
        <row r="30">
          <cell r="AI30">
            <v>67975</v>
          </cell>
          <cell r="AN30">
            <v>71342</v>
          </cell>
        </row>
        <row r="31">
          <cell r="AI31">
            <v>27040</v>
          </cell>
          <cell r="AN31">
            <v>25288</v>
          </cell>
        </row>
        <row r="32">
          <cell r="AI32">
            <v>65709</v>
          </cell>
          <cell r="AN32">
            <v>70075</v>
          </cell>
        </row>
        <row r="33">
          <cell r="AI33">
            <v>79462</v>
          </cell>
          <cell r="AN33">
            <v>67344</v>
          </cell>
        </row>
        <row r="34">
          <cell r="AI34">
            <v>131314</v>
          </cell>
          <cell r="AN34">
            <v>114576</v>
          </cell>
        </row>
        <row r="35">
          <cell r="AI35">
            <v>111973</v>
          </cell>
          <cell r="AN35">
            <v>135169</v>
          </cell>
        </row>
        <row r="36">
          <cell r="AI36">
            <v>200256</v>
          </cell>
          <cell r="AN36">
            <v>191387</v>
          </cell>
        </row>
        <row r="37">
          <cell r="AI37">
            <v>17967</v>
          </cell>
          <cell r="AN37">
            <v>16868</v>
          </cell>
        </row>
        <row r="38">
          <cell r="AI38">
            <v>2405010</v>
          </cell>
          <cell r="AN38">
            <v>2213820</v>
          </cell>
        </row>
        <row r="40">
          <cell r="AI40">
            <v>446327</v>
          </cell>
          <cell r="AN40">
            <v>403086</v>
          </cell>
        </row>
        <row r="41">
          <cell r="AI41">
            <v>235530</v>
          </cell>
          <cell r="AN41">
            <v>245396</v>
          </cell>
        </row>
        <row r="42">
          <cell r="AI42">
            <v>155678</v>
          </cell>
          <cell r="AN42">
            <v>111602</v>
          </cell>
        </row>
        <row r="43">
          <cell r="AI43">
            <v>113586</v>
          </cell>
          <cell r="AN43">
            <v>104719</v>
          </cell>
        </row>
        <row r="44">
          <cell r="AI44">
            <v>329600</v>
          </cell>
          <cell r="AN44">
            <v>277194</v>
          </cell>
        </row>
        <row r="45">
          <cell r="AI45">
            <v>192118</v>
          </cell>
          <cell r="AN45">
            <v>180074</v>
          </cell>
        </row>
        <row r="46">
          <cell r="AI46">
            <v>231852</v>
          </cell>
          <cell r="AN46">
            <v>199880</v>
          </cell>
        </row>
        <row r="47">
          <cell r="AI47">
            <v>75531</v>
          </cell>
          <cell r="AN47">
            <v>76848</v>
          </cell>
        </row>
        <row r="48">
          <cell r="AI48">
            <v>27281</v>
          </cell>
          <cell r="AN48">
            <v>27158</v>
          </cell>
        </row>
        <row r="49">
          <cell r="AI49">
            <v>372295</v>
          </cell>
          <cell r="AN49">
            <v>377866</v>
          </cell>
        </row>
        <row r="50">
          <cell r="AI50">
            <v>29568</v>
          </cell>
          <cell r="AN50">
            <v>27518</v>
          </cell>
        </row>
        <row r="51">
          <cell r="AI51">
            <v>195644</v>
          </cell>
          <cell r="AN51">
            <v>182479</v>
          </cell>
        </row>
        <row r="52">
          <cell r="AI52">
            <v>1914506</v>
          </cell>
          <cell r="AN52">
            <v>1882317</v>
          </cell>
        </row>
        <row r="54">
          <cell r="AI54">
            <v>112453</v>
          </cell>
          <cell r="AN54">
            <v>111290</v>
          </cell>
        </row>
        <row r="55">
          <cell r="AI55">
            <v>42120</v>
          </cell>
          <cell r="AN55">
            <v>41881</v>
          </cell>
        </row>
        <row r="56">
          <cell r="AI56">
            <v>287979</v>
          </cell>
          <cell r="AN56">
            <v>274182</v>
          </cell>
        </row>
        <row r="57">
          <cell r="AI57">
            <v>73773</v>
          </cell>
          <cell r="AN57">
            <v>117142</v>
          </cell>
        </row>
        <row r="58">
          <cell r="AI58">
            <v>230140</v>
          </cell>
          <cell r="AN58">
            <v>218123</v>
          </cell>
        </row>
        <row r="59">
          <cell r="AI59">
            <v>697597</v>
          </cell>
          <cell r="AN59">
            <v>667750</v>
          </cell>
        </row>
        <row r="60">
          <cell r="AI60">
            <v>400422</v>
          </cell>
          <cell r="AN60">
            <v>386566</v>
          </cell>
        </row>
        <row r="61">
          <cell r="AI61">
            <v>46483</v>
          </cell>
          <cell r="AN61">
            <v>43275</v>
          </cell>
        </row>
        <row r="62">
          <cell r="AI62">
            <v>23539</v>
          </cell>
          <cell r="AN62">
            <v>22108</v>
          </cell>
        </row>
        <row r="63">
          <cell r="AI63">
            <v>55958</v>
          </cell>
          <cell r="AN63">
            <v>60799</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dtki34_7k6ZbNEUk3GaHpkkL_w4-cBMos3z57OiAK7uPFXTzE61ToDY8k-YExgi" itemId="014ZQROV7ZP76YDNWA2FFJGAMKQUB63GRC">
      <xxl21:absoluteUrl r:id="rId2"/>
    </xxl21:alternateUrls>
    <sheetNames>
      <sheetName val="TABLE 31"/>
      <sheetName val="All Men"/>
      <sheetName val="ALL"/>
      <sheetName val="Public Men"/>
      <sheetName val="All 2yr"/>
      <sheetName val="2yr Men"/>
      <sheetName val="All Undergrad "/>
      <sheetName val="Undergrad Men"/>
      <sheetName val="All Grad-Prof"/>
      <sheetName val="Grad-Prof Men"/>
    </sheetNames>
    <sheetDataSet>
      <sheetData sheetId="0">
        <row r="9">
          <cell r="E9">
            <v>-10.074350973764634</v>
          </cell>
        </row>
        <row r="10">
          <cell r="E10">
            <v>-6.7744801501757435</v>
          </cell>
        </row>
        <row r="12">
          <cell r="E12">
            <v>-7.4156064461407976</v>
          </cell>
        </row>
        <row r="13">
          <cell r="E13">
            <v>-16.40658069249654</v>
          </cell>
        </row>
        <row r="14">
          <cell r="E14">
            <v>-10.647258453612462</v>
          </cell>
        </row>
        <row r="15">
          <cell r="E15">
            <v>-9.1621750819010686</v>
          </cell>
        </row>
        <row r="16">
          <cell r="E16">
            <v>0.80935835070650908</v>
          </cell>
        </row>
        <row r="17">
          <cell r="E17">
            <v>-1.1980955713746329</v>
          </cell>
        </row>
        <row r="18">
          <cell r="E18">
            <v>-8.1204799967946784</v>
          </cell>
        </row>
        <row r="19">
          <cell r="E19">
            <v>-6.7970836731771396</v>
          </cell>
        </row>
        <row r="20">
          <cell r="E20">
            <v>-9.4853712553910707</v>
          </cell>
        </row>
        <row r="21">
          <cell r="E21">
            <v>-5.6703751308744543</v>
          </cell>
        </row>
        <row r="22">
          <cell r="E22">
            <v>-15.341160713321308</v>
          </cell>
        </row>
        <row r="23">
          <cell r="E23">
            <v>-9.8676537212149249</v>
          </cell>
        </row>
        <row r="24">
          <cell r="E24">
            <v>-9.3370261883356047</v>
          </cell>
        </row>
        <row r="25">
          <cell r="E25">
            <v>-4.6914433077962396</v>
          </cell>
        </row>
        <row r="26">
          <cell r="E26">
            <v>-5.6531697407716148</v>
          </cell>
        </row>
        <row r="27">
          <cell r="E27">
            <v>-17.658505679504007</v>
          </cell>
        </row>
        <row r="28">
          <cell r="E28">
            <v>-11.932400472999607</v>
          </cell>
        </row>
        <row r="30">
          <cell r="E30">
            <v>-34.186194803124501</v>
          </cell>
        </row>
        <row r="31">
          <cell r="E31">
            <v>-21.819486307958698</v>
          </cell>
        </row>
        <row r="32">
          <cell r="E32">
            <v>-11.163647452486526</v>
          </cell>
        </row>
        <row r="33">
          <cell r="E33">
            <v>2.0921657029209633</v>
          </cell>
        </row>
        <row r="34">
          <cell r="E34">
            <v>-22.338154269972453</v>
          </cell>
        </row>
        <row r="35">
          <cell r="E35">
            <v>-2.7892270340466379</v>
          </cell>
        </row>
        <row r="36">
          <cell r="E36">
            <v>-15.098072228302046</v>
          </cell>
        </row>
        <row r="37">
          <cell r="E37">
            <v>-7.5474319282368825</v>
          </cell>
        </row>
        <row r="38">
          <cell r="E38">
            <v>-27.20384150390791</v>
          </cell>
        </row>
        <row r="39">
          <cell r="E39">
            <v>-19.104774352696445</v>
          </cell>
        </row>
        <row r="40">
          <cell r="E40">
            <v>1.3400833829660512</v>
          </cell>
        </row>
        <row r="41">
          <cell r="E41">
            <v>-13.566567366610963</v>
          </cell>
        </row>
        <row r="42">
          <cell r="E42">
            <v>-13.320605985958862</v>
          </cell>
        </row>
        <row r="43">
          <cell r="E43">
            <v>-14.024502456065294</v>
          </cell>
        </row>
        <row r="45">
          <cell r="E45">
            <v>-19.003589308738629</v>
          </cell>
        </row>
        <row r="46">
          <cell r="E46">
            <v>-0.59895301127163547</v>
          </cell>
        </row>
        <row r="47">
          <cell r="E47">
            <v>-23.201426801085173</v>
          </cell>
        </row>
        <row r="48">
          <cell r="E48">
            <v>-13.626129697161884</v>
          </cell>
        </row>
        <row r="49">
          <cell r="E49">
            <v>-21.316097752057441</v>
          </cell>
        </row>
        <row r="50">
          <cell r="E50">
            <v>-14.45967334568109</v>
          </cell>
        </row>
        <row r="51">
          <cell r="E51">
            <v>-19.94722598866878</v>
          </cell>
        </row>
        <row r="52">
          <cell r="E52">
            <v>-3.9269436554594099</v>
          </cell>
        </row>
        <row r="53">
          <cell r="E53">
            <v>-9.0703716254377049</v>
          </cell>
        </row>
        <row r="54">
          <cell r="E54">
            <v>-6.6677948318751801</v>
          </cell>
        </row>
        <row r="55">
          <cell r="E55">
            <v>-9.150896414342629</v>
          </cell>
        </row>
        <row r="56">
          <cell r="E56">
            <v>-12.296577061395565</v>
          </cell>
        </row>
        <row r="57">
          <cell r="E57">
            <v>-8.7654573750463332</v>
          </cell>
        </row>
        <row r="59">
          <cell r="E59">
            <v>-13.67018414094855</v>
          </cell>
        </row>
        <row r="60">
          <cell r="E60">
            <v>-5.5380976516303431</v>
          </cell>
        </row>
        <row r="61">
          <cell r="E61">
            <v>-9.9733796139366095</v>
          </cell>
        </row>
        <row r="62">
          <cell r="E62">
            <v>42.061642061642061</v>
          </cell>
        </row>
        <row r="63">
          <cell r="E63">
            <v>-10.042398483776511</v>
          </cell>
        </row>
        <row r="64">
          <cell r="E64">
            <v>-10.137539781375397</v>
          </cell>
        </row>
        <row r="65">
          <cell r="E65">
            <v>-11.33307236750723</v>
          </cell>
        </row>
        <row r="66">
          <cell r="E66">
            <v>-10.334475629442919</v>
          </cell>
        </row>
        <row r="67">
          <cell r="E67">
            <v>-13.707931509545364</v>
          </cell>
        </row>
        <row r="68">
          <cell r="E68">
            <v>-3.5623208980729295</v>
          </cell>
        </row>
      </sheetData>
      <sheetData sheetId="1">
        <row r="4">
          <cell r="AI4">
            <v>8544878</v>
          </cell>
          <cell r="AN4">
            <v>7684037</v>
          </cell>
        </row>
        <row r="5">
          <cell r="AI5">
            <v>2872368</v>
          </cell>
          <cell r="AN5">
            <v>2677780</v>
          </cell>
        </row>
        <row r="7">
          <cell r="AI7">
            <v>117900</v>
          </cell>
          <cell r="AN7">
            <v>109157</v>
          </cell>
        </row>
        <row r="8">
          <cell r="AI8">
            <v>70874</v>
          </cell>
          <cell r="AN8">
            <v>59246</v>
          </cell>
        </row>
        <row r="9">
          <cell r="AI9">
            <v>24457</v>
          </cell>
          <cell r="AN9">
            <v>21853</v>
          </cell>
        </row>
        <row r="10">
          <cell r="AI10">
            <v>456038</v>
          </cell>
          <cell r="AN10">
            <v>414255</v>
          </cell>
        </row>
        <row r="11">
          <cell r="AI11">
            <v>215850</v>
          </cell>
          <cell r="AN11">
            <v>217597</v>
          </cell>
        </row>
        <row r="12">
          <cell r="AI12">
            <v>108589</v>
          </cell>
          <cell r="AN12">
            <v>107288</v>
          </cell>
        </row>
        <row r="13">
          <cell r="AI13">
            <v>99834</v>
          </cell>
          <cell r="AN13">
            <v>91727</v>
          </cell>
        </row>
        <row r="14">
          <cell r="AI14">
            <v>160613</v>
          </cell>
          <cell r="AN14">
            <v>149696</v>
          </cell>
        </row>
        <row r="15">
          <cell r="AI15">
            <v>68632</v>
          </cell>
          <cell r="AN15">
            <v>62122</v>
          </cell>
        </row>
        <row r="16">
          <cell r="AI16">
            <v>234958</v>
          </cell>
          <cell r="AN16">
            <v>221635</v>
          </cell>
        </row>
        <row r="17">
          <cell r="AI17">
            <v>92581</v>
          </cell>
          <cell r="AN17">
            <v>78378</v>
          </cell>
        </row>
        <row r="18">
          <cell r="AI18">
            <v>103743</v>
          </cell>
          <cell r="AN18">
            <v>93506</v>
          </cell>
        </row>
        <row r="19">
          <cell r="AI19">
            <v>137924</v>
          </cell>
          <cell r="AN19">
            <v>125046</v>
          </cell>
        </row>
        <row r="20">
          <cell r="AI20">
            <v>689063</v>
          </cell>
          <cell r="AN20">
            <v>656736</v>
          </cell>
        </row>
        <row r="21">
          <cell r="AI21">
            <v>247118</v>
          </cell>
          <cell r="AN21">
            <v>233148</v>
          </cell>
        </row>
        <row r="22">
          <cell r="AI22">
            <v>44194</v>
          </cell>
          <cell r="AN22">
            <v>36390</v>
          </cell>
        </row>
        <row r="23">
          <cell r="AI23">
            <v>2232560</v>
          </cell>
          <cell r="AN23">
            <v>1966162</v>
          </cell>
        </row>
        <row r="24">
          <cell r="AH24">
            <v>26.123586070268562</v>
          </cell>
          <cell r="AM24">
            <v>26.384846605276969</v>
          </cell>
        </row>
        <row r="25">
          <cell r="AI25">
            <v>12546</v>
          </cell>
          <cell r="AN25">
            <v>8257</v>
          </cell>
        </row>
        <row r="26">
          <cell r="AI26">
            <v>249488</v>
          </cell>
          <cell r="AN26">
            <v>195051</v>
          </cell>
        </row>
        <row r="27">
          <cell r="AI27">
            <v>1213340</v>
          </cell>
          <cell r="AN27">
            <v>1077887</v>
          </cell>
        </row>
        <row r="28">
          <cell r="AI28">
            <v>141289</v>
          </cell>
          <cell r="AN28">
            <v>144245</v>
          </cell>
        </row>
        <row r="29">
          <cell r="AI29">
            <v>29040</v>
          </cell>
          <cell r="AN29">
            <v>22553</v>
          </cell>
        </row>
        <row r="30">
          <cell r="AI30">
            <v>53133</v>
          </cell>
          <cell r="AN30">
            <v>51651</v>
          </cell>
        </row>
        <row r="31">
          <cell r="AI31">
            <v>23758</v>
          </cell>
          <cell r="AN31">
            <v>20171</v>
          </cell>
        </row>
        <row r="32">
          <cell r="AI32">
            <v>50388</v>
          </cell>
          <cell r="AN32">
            <v>46585</v>
          </cell>
        </row>
        <row r="33">
          <cell r="AI33">
            <v>58727</v>
          </cell>
          <cell r="AN33">
            <v>42751</v>
          </cell>
        </row>
        <row r="34">
          <cell r="AI34">
            <v>108643</v>
          </cell>
          <cell r="AN34">
            <v>87887</v>
          </cell>
        </row>
        <row r="35">
          <cell r="AI35">
            <v>110814</v>
          </cell>
          <cell r="AN35">
            <v>112299</v>
          </cell>
        </row>
        <row r="36">
          <cell r="AI36">
            <v>165156</v>
          </cell>
          <cell r="AN36">
            <v>142750</v>
          </cell>
        </row>
        <row r="37">
          <cell r="AI37">
            <v>16238</v>
          </cell>
          <cell r="AN37">
            <v>14075</v>
          </cell>
        </row>
        <row r="38">
          <cell r="AI38">
            <v>1907319</v>
          </cell>
          <cell r="AN38">
            <v>1639827</v>
          </cell>
        </row>
        <row r="39">
          <cell r="AH39">
            <v>22.498848100007855</v>
          </cell>
          <cell r="AM39">
            <v>21.185864156411085</v>
          </cell>
        </row>
        <row r="40">
          <cell r="AI40">
            <v>344356</v>
          </cell>
          <cell r="AN40">
            <v>278916</v>
          </cell>
        </row>
        <row r="41">
          <cell r="AI41">
            <v>190833</v>
          </cell>
          <cell r="AN41">
            <v>189690</v>
          </cell>
        </row>
        <row r="42">
          <cell r="AI42">
            <v>119428</v>
          </cell>
          <cell r="AN42">
            <v>91719</v>
          </cell>
        </row>
        <row r="43">
          <cell r="AI43">
            <v>94605</v>
          </cell>
          <cell r="AN43">
            <v>81714</v>
          </cell>
        </row>
        <row r="44">
          <cell r="AI44">
            <v>270603</v>
          </cell>
          <cell r="AN44">
            <v>212921</v>
          </cell>
        </row>
        <row r="45">
          <cell r="AI45">
            <v>148475</v>
          </cell>
          <cell r="AN45">
            <v>127006</v>
          </cell>
        </row>
        <row r="46">
          <cell r="AI46">
            <v>177739</v>
          </cell>
          <cell r="AN46">
            <v>142285</v>
          </cell>
        </row>
        <row r="47">
          <cell r="AI47">
            <v>60556</v>
          </cell>
          <cell r="AN47">
            <v>58178</v>
          </cell>
        </row>
        <row r="48">
          <cell r="AI48">
            <v>26559</v>
          </cell>
          <cell r="AN48">
            <v>24150</v>
          </cell>
        </row>
        <row r="49">
          <cell r="AI49">
            <v>295465</v>
          </cell>
          <cell r="AN49">
            <v>275764</v>
          </cell>
        </row>
        <row r="50">
          <cell r="AI50">
            <v>24096</v>
          </cell>
          <cell r="AN50">
            <v>21891</v>
          </cell>
        </row>
        <row r="51">
          <cell r="AI51">
            <v>154604</v>
          </cell>
          <cell r="AN51">
            <v>135593</v>
          </cell>
        </row>
        <row r="52">
          <cell r="AI52">
            <v>1494594</v>
          </cell>
          <cell r="AN52">
            <v>1363586</v>
          </cell>
        </row>
        <row r="53">
          <cell r="AH53">
            <v>17.493857112510454</v>
          </cell>
          <cell r="AM53">
            <v>17.621006253958985</v>
          </cell>
        </row>
        <row r="54">
          <cell r="AI54">
            <v>85478</v>
          </cell>
          <cell r="AN54">
            <v>73793</v>
          </cell>
        </row>
        <row r="55">
          <cell r="AI55">
            <v>29595</v>
          </cell>
          <cell r="AN55">
            <v>27956</v>
          </cell>
        </row>
        <row r="56">
          <cell r="AI56">
            <v>221259</v>
          </cell>
          <cell r="AN56">
            <v>199192</v>
          </cell>
        </row>
        <row r="57">
          <cell r="AI57">
            <v>50193</v>
          </cell>
          <cell r="AN57">
            <v>71305</v>
          </cell>
        </row>
        <row r="58">
          <cell r="AI58">
            <v>193639</v>
          </cell>
          <cell r="AN58">
            <v>174193</v>
          </cell>
        </row>
        <row r="59">
          <cell r="AI59">
            <v>542025</v>
          </cell>
          <cell r="AN59">
            <v>487077</v>
          </cell>
        </row>
        <row r="60">
          <cell r="AI60">
            <v>316772</v>
          </cell>
          <cell r="AN60">
            <v>280872</v>
          </cell>
        </row>
        <row r="61">
          <cell r="AI61">
            <v>35309</v>
          </cell>
          <cell r="AN61">
            <v>31660</v>
          </cell>
        </row>
        <row r="62">
          <cell r="AI62">
            <v>20324</v>
          </cell>
          <cell r="AN62">
            <v>17538</v>
          </cell>
        </row>
        <row r="63">
          <cell r="AI63">
            <v>38037</v>
          </cell>
          <cell r="AN63">
            <v>36682</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dtki34_7k6ZbNEUk3GaHpkkL_w4-cBMos3z57OiAK7uPFXTzE61ToDY8k-YExgi" itemId="014ZQROV7HLOHCQ2F7KJE2323GWGMIJMGP">
      <xxl21:absoluteUrl r:id="rId2"/>
    </xxl21:alternateUrls>
    <sheetNames>
      <sheetName val="TABLE 34"/>
      <sheetName val="2yr White"/>
      <sheetName val="Undergrad All Races "/>
      <sheetName val="Undergrad White"/>
      <sheetName val="Grad-Prof All Races"/>
      <sheetName val="Grad-Prof White"/>
      <sheetName val="All Races"/>
      <sheetName val="All White"/>
      <sheetName val="White Men"/>
      <sheetName val="White Women"/>
    </sheetNames>
    <sheetDataSet>
      <sheetData sheetId="0">
        <row r="8">
          <cell r="D8">
            <v>-10.348634254327138</v>
          </cell>
        </row>
        <row r="9">
          <cell r="D9">
            <v>-7.6622164779317732</v>
          </cell>
        </row>
        <row r="11">
          <cell r="D11">
            <v>-3.5287381839851375</v>
          </cell>
        </row>
        <row r="12">
          <cell r="D12">
            <v>-13.988747305137327</v>
          </cell>
        </row>
        <row r="13">
          <cell r="D13">
            <v>-6.7353237783821784</v>
          </cell>
        </row>
        <row r="14">
          <cell r="D14">
            <v>-11.946784429486589</v>
          </cell>
        </row>
        <row r="15">
          <cell r="D15">
            <v>-2.1404736059180638</v>
          </cell>
        </row>
        <row r="16">
          <cell r="D16">
            <v>-9.5361152513747669</v>
          </cell>
        </row>
        <row r="17">
          <cell r="D17">
            <v>-3.2853735477417865</v>
          </cell>
        </row>
        <row r="18">
          <cell r="D18">
            <v>-13.436828219659958</v>
          </cell>
        </row>
        <row r="19">
          <cell r="D19">
            <v>-5.4317667648439834</v>
          </cell>
        </row>
        <row r="20">
          <cell r="D20">
            <v>-3.9846003965805115</v>
          </cell>
        </row>
        <row r="21">
          <cell r="D21">
            <v>-13.297357247498365</v>
          </cell>
        </row>
        <row r="22">
          <cell r="D22">
            <v>-5.6468668407310707</v>
          </cell>
        </row>
        <row r="23">
          <cell r="D23">
            <v>-3.4092502079380949</v>
          </cell>
        </row>
        <row r="24">
          <cell r="D24">
            <v>-8.891272506945775</v>
          </cell>
        </row>
        <row r="25">
          <cell r="D25">
            <v>-5.6317775649967032</v>
          </cell>
        </row>
        <row r="26">
          <cell r="D26">
            <v>-13.410128232992827</v>
          </cell>
        </row>
        <row r="27">
          <cell r="D27">
            <v>-12.606552403305541</v>
          </cell>
        </row>
        <row r="29">
          <cell r="D29">
            <v>-30.446807202999199</v>
          </cell>
        </row>
        <row r="30">
          <cell r="D30">
            <v>-17.221930011079152</v>
          </cell>
        </row>
        <row r="31">
          <cell r="D31">
            <v>-17.655630445503864</v>
          </cell>
        </row>
        <row r="32">
          <cell r="D32">
            <v>0.99184712052760027</v>
          </cell>
        </row>
        <row r="33">
          <cell r="D33">
            <v>-21.076271186440678</v>
          </cell>
        </row>
        <row r="34">
          <cell r="D34">
            <v>8.5004331830794921</v>
          </cell>
        </row>
        <row r="35">
          <cell r="D35">
            <v>-11.447300771208226</v>
          </cell>
        </row>
        <row r="36">
          <cell r="D36">
            <v>-15.91065423417915</v>
          </cell>
        </row>
        <row r="37">
          <cell r="D37">
            <v>-28.923276170060735</v>
          </cell>
        </row>
        <row r="38">
          <cell r="D38">
            <v>-20.216482098335845</v>
          </cell>
        </row>
        <row r="39">
          <cell r="D39">
            <v>13.977385590954237</v>
          </cell>
        </row>
        <row r="40">
          <cell r="D40">
            <v>-17.536464672665961</v>
          </cell>
        </row>
        <row r="41">
          <cell r="D41">
            <v>-13.911759276352226</v>
          </cell>
        </row>
        <row r="42">
          <cell r="D42">
            <v>-13.04102483391536</v>
          </cell>
        </row>
        <row r="44">
          <cell r="D44">
            <v>-18.670224098859165</v>
          </cell>
        </row>
        <row r="45">
          <cell r="D45">
            <v>-1.3073591890821163</v>
          </cell>
        </row>
        <row r="46">
          <cell r="D46">
            <v>-24.404708843501744</v>
          </cell>
        </row>
        <row r="47">
          <cell r="D47">
            <v>-15.040217352447002</v>
          </cell>
        </row>
        <row r="48">
          <cell r="D48">
            <v>-20.020098146781304</v>
          </cell>
        </row>
        <row r="49">
          <cell r="D49">
            <v>-14.478543717281923</v>
          </cell>
        </row>
        <row r="50">
          <cell r="D50">
            <v>-16.342462660085811</v>
          </cell>
        </row>
        <row r="51">
          <cell r="D51">
            <v>-3.9251045938871827</v>
          </cell>
        </row>
        <row r="52">
          <cell r="D52">
            <v>-5.609358519512897</v>
          </cell>
        </row>
        <row r="53">
          <cell r="D53">
            <v>-4.8296551073447294</v>
          </cell>
        </row>
        <row r="54">
          <cell r="D54">
            <v>-7.8416311710076112</v>
          </cell>
        </row>
        <row r="55">
          <cell r="D55">
            <v>-12.482308049412911</v>
          </cell>
        </row>
        <row r="56">
          <cell r="D56">
            <v>-8.8565997972133985</v>
          </cell>
        </row>
        <row r="58">
          <cell r="D58">
            <v>-11.323640534955072</v>
          </cell>
        </row>
        <row r="59">
          <cell r="D59">
            <v>-4.479914773249086</v>
          </cell>
        </row>
        <row r="60">
          <cell r="D60">
            <v>-13.637812271387284</v>
          </cell>
        </row>
        <row r="61">
          <cell r="D61">
            <v>52.315477762793869</v>
          </cell>
        </row>
        <row r="62">
          <cell r="D62">
            <v>-11.858446844417973</v>
          </cell>
        </row>
        <row r="63">
          <cell r="D63">
            <v>-11.866827664568708</v>
          </cell>
        </row>
        <row r="64">
          <cell r="D64">
            <v>-10.067382515324089</v>
          </cell>
        </row>
        <row r="65">
          <cell r="D65">
            <v>-12.677963401764202</v>
          </cell>
        </row>
        <row r="66">
          <cell r="D66">
            <v>-9.8609317273901418</v>
          </cell>
        </row>
        <row r="67">
          <cell r="D67">
            <v>0.33436891158970039</v>
          </cell>
        </row>
      </sheetData>
      <sheetData sheetId="1"/>
      <sheetData sheetId="2"/>
      <sheetData sheetId="3"/>
      <sheetData sheetId="4"/>
      <sheetData sheetId="5"/>
      <sheetData sheetId="6"/>
      <sheetData sheetId="7">
        <row r="4">
          <cell r="AG4">
            <v>10104773</v>
          </cell>
          <cell r="AL4">
            <v>9059067</v>
          </cell>
        </row>
        <row r="5">
          <cell r="AG5">
            <v>3395062</v>
          </cell>
          <cell r="AL5">
            <v>3134925</v>
          </cell>
        </row>
        <row r="7">
          <cell r="AG7">
            <v>171166</v>
          </cell>
          <cell r="AL7">
            <v>165126</v>
          </cell>
        </row>
        <row r="8">
          <cell r="AG8">
            <v>114106</v>
          </cell>
          <cell r="AL8">
            <v>98144</v>
          </cell>
        </row>
        <row r="9">
          <cell r="AG9">
            <v>32723</v>
          </cell>
          <cell r="AL9">
            <v>30519</v>
          </cell>
        </row>
        <row r="10">
          <cell r="AG10">
            <v>467833</v>
          </cell>
          <cell r="AL10">
            <v>411942</v>
          </cell>
        </row>
        <row r="11">
          <cell r="AG11">
            <v>248730</v>
          </cell>
          <cell r="AL11">
            <v>243406</v>
          </cell>
        </row>
        <row r="12">
          <cell r="AG12">
            <v>196579</v>
          </cell>
          <cell r="AL12">
            <v>177833</v>
          </cell>
        </row>
        <row r="13">
          <cell r="AG13">
            <v>129970</v>
          </cell>
          <cell r="AL13">
            <v>125700</v>
          </cell>
        </row>
        <row r="14">
          <cell r="AG14">
            <v>163744</v>
          </cell>
          <cell r="AL14">
            <v>141742</v>
          </cell>
        </row>
        <row r="15">
          <cell r="AG15">
            <v>93708</v>
          </cell>
          <cell r="AL15">
            <v>88618</v>
          </cell>
        </row>
        <row r="16">
          <cell r="AG16">
            <v>319229</v>
          </cell>
          <cell r="AL16">
            <v>306509</v>
          </cell>
        </row>
        <row r="17">
          <cell r="AG17">
            <v>120821</v>
          </cell>
          <cell r="AL17">
            <v>104755</v>
          </cell>
        </row>
        <row r="18">
          <cell r="AG18">
            <v>153200</v>
          </cell>
          <cell r="AL18">
            <v>144549</v>
          </cell>
        </row>
        <row r="19">
          <cell r="AG19">
            <v>214006</v>
          </cell>
          <cell r="AL19">
            <v>206710</v>
          </cell>
        </row>
        <row r="20">
          <cell r="AG20">
            <v>589207</v>
          </cell>
          <cell r="AL20">
            <v>536819</v>
          </cell>
        </row>
        <row r="21">
          <cell r="AG21">
            <v>301823</v>
          </cell>
          <cell r="AL21">
            <v>284825</v>
          </cell>
        </row>
        <row r="22">
          <cell r="AG22">
            <v>78217</v>
          </cell>
          <cell r="AL22">
            <v>67728</v>
          </cell>
        </row>
        <row r="23">
          <cell r="AG23">
            <v>1997374</v>
          </cell>
          <cell r="AL23">
            <v>1745574</v>
          </cell>
        </row>
        <row r="25">
          <cell r="AG25">
            <v>16271</v>
          </cell>
          <cell r="AL25">
            <v>11317</v>
          </cell>
        </row>
        <row r="26">
          <cell r="AG26">
            <v>268071</v>
          </cell>
          <cell r="AL26">
            <v>221904</v>
          </cell>
        </row>
        <row r="27">
          <cell r="AG27">
            <v>760375</v>
          </cell>
          <cell r="AL27">
            <v>626126</v>
          </cell>
        </row>
        <row r="28">
          <cell r="AG28">
            <v>192570</v>
          </cell>
          <cell r="AL28">
            <v>194480</v>
          </cell>
        </row>
        <row r="29">
          <cell r="AG29">
            <v>11800</v>
          </cell>
          <cell r="AL29">
            <v>9313</v>
          </cell>
        </row>
        <row r="30">
          <cell r="AG30">
            <v>79643</v>
          </cell>
          <cell r="AL30">
            <v>86413</v>
          </cell>
        </row>
        <row r="31">
          <cell r="AG31">
            <v>38900</v>
          </cell>
          <cell r="AL31">
            <v>34447</v>
          </cell>
        </row>
        <row r="32">
          <cell r="AG32">
            <v>52336</v>
          </cell>
          <cell r="AL32">
            <v>44009</v>
          </cell>
        </row>
        <row r="33">
          <cell r="AG33">
            <v>44784</v>
          </cell>
          <cell r="AL33">
            <v>31831</v>
          </cell>
        </row>
        <row r="34">
          <cell r="AG34">
            <v>148003</v>
          </cell>
          <cell r="AL34">
            <v>118082</v>
          </cell>
        </row>
        <row r="35">
          <cell r="AG35">
            <v>157068</v>
          </cell>
          <cell r="AL35">
            <v>179022</v>
          </cell>
        </row>
        <row r="36">
          <cell r="AG36">
            <v>200468</v>
          </cell>
          <cell r="AL36">
            <v>165313</v>
          </cell>
        </row>
        <row r="37">
          <cell r="AG37">
            <v>27085</v>
          </cell>
          <cell r="AL37">
            <v>23317</v>
          </cell>
        </row>
        <row r="38">
          <cell r="AG38">
            <v>2865557</v>
          </cell>
          <cell r="AL38">
            <v>2491859</v>
          </cell>
        </row>
        <row r="40">
          <cell r="AG40">
            <v>413032</v>
          </cell>
          <cell r="AL40">
            <v>335918</v>
          </cell>
        </row>
        <row r="41">
          <cell r="AG41">
            <v>292804</v>
          </cell>
          <cell r="AL41">
            <v>288976</v>
          </cell>
        </row>
        <row r="42">
          <cell r="AG42">
            <v>190705</v>
          </cell>
          <cell r="AL42">
            <v>144164</v>
          </cell>
        </row>
        <row r="43">
          <cell r="AG43">
            <v>139865</v>
          </cell>
          <cell r="AL43">
            <v>118829</v>
          </cell>
        </row>
        <row r="44">
          <cell r="AG44">
            <v>401032</v>
          </cell>
          <cell r="AL44">
            <v>320745</v>
          </cell>
        </row>
        <row r="45">
          <cell r="AG45">
            <v>236108</v>
          </cell>
          <cell r="AL45">
            <v>201923</v>
          </cell>
        </row>
        <row r="46">
          <cell r="AG46">
            <v>278991</v>
          </cell>
          <cell r="AL46">
            <v>233397</v>
          </cell>
        </row>
        <row r="47">
          <cell r="AG47">
            <v>97042</v>
          </cell>
          <cell r="AL47">
            <v>93233</v>
          </cell>
        </row>
        <row r="48">
          <cell r="AG48">
            <v>41716</v>
          </cell>
          <cell r="AL48">
            <v>39376</v>
          </cell>
        </row>
        <row r="49">
          <cell r="AG49">
            <v>466348</v>
          </cell>
          <cell r="AL49">
            <v>443825</v>
          </cell>
        </row>
        <row r="50">
          <cell r="AG50">
            <v>42963</v>
          </cell>
          <cell r="AL50">
            <v>39594</v>
          </cell>
        </row>
        <row r="51">
          <cell r="AG51">
            <v>264951</v>
          </cell>
          <cell r="AL51">
            <v>231879</v>
          </cell>
        </row>
        <row r="52">
          <cell r="AG52">
            <v>1808798</v>
          </cell>
          <cell r="AL52">
            <v>1648600</v>
          </cell>
        </row>
        <row r="54">
          <cell r="AG54">
            <v>109841</v>
          </cell>
          <cell r="AL54">
            <v>97403</v>
          </cell>
        </row>
        <row r="55">
          <cell r="AG55">
            <v>54443</v>
          </cell>
          <cell r="AL55">
            <v>52004</v>
          </cell>
        </row>
        <row r="56">
          <cell r="AG56">
            <v>276122</v>
          </cell>
          <cell r="AL56">
            <v>238465</v>
          </cell>
        </row>
        <row r="57">
          <cell r="AG57">
            <v>71929</v>
          </cell>
          <cell r="AL57">
            <v>109559</v>
          </cell>
        </row>
        <row r="58">
          <cell r="AG58">
            <v>191391</v>
          </cell>
          <cell r="AL58">
            <v>168695</v>
          </cell>
        </row>
        <row r="59">
          <cell r="AG59">
            <v>561498</v>
          </cell>
          <cell r="AL59">
            <v>494866</v>
          </cell>
        </row>
        <row r="60">
          <cell r="AG60">
            <v>460060</v>
          </cell>
          <cell r="AL60">
            <v>413744</v>
          </cell>
        </row>
        <row r="61">
          <cell r="AG61">
            <v>50221</v>
          </cell>
          <cell r="AL61">
            <v>43854</v>
          </cell>
        </row>
        <row r="62">
          <cell r="AG62">
            <v>33293</v>
          </cell>
          <cell r="AL62">
            <v>30010</v>
          </cell>
        </row>
        <row r="63">
          <cell r="AG63">
            <v>37982</v>
          </cell>
          <cell r="AL63">
            <v>38109</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dtki34_7k6ZbNEUk3GaHpkkL_w4-cBMos3z57OiAK7uPFXTzE61ToDY8k-YExgi" itemId="014ZQROV3HMWTC33WC7JHJKLAKQ73ARYVG">
      <xxl21:absoluteUrl r:id="rId2"/>
    </xxl21:alternateUrls>
    <sheetNames>
      <sheetName val="Table 32"/>
      <sheetName val="2yr Black"/>
      <sheetName val="Undergrad All Races "/>
      <sheetName val="Undergrad Black"/>
      <sheetName val="Grad-Prof All Races"/>
      <sheetName val="Grad-Prof Black"/>
      <sheetName val="All Races"/>
      <sheetName val="All Black"/>
      <sheetName val="Black Men"/>
      <sheetName val="Black Women"/>
      <sheetName val="Black in HBI"/>
      <sheetName val="Black in PBI"/>
    </sheetNames>
    <sheetDataSet>
      <sheetData sheetId="0">
        <row r="9">
          <cell r="D9">
            <v>-10.779597395050066</v>
          </cell>
        </row>
        <row r="10">
          <cell r="D10">
            <v>-8.9385419059700162</v>
          </cell>
        </row>
        <row r="12">
          <cell r="D12">
            <v>-13.624866879659212</v>
          </cell>
        </row>
        <row r="13">
          <cell r="D13">
            <v>-21.302621696054938</v>
          </cell>
        </row>
        <row r="14">
          <cell r="D14">
            <v>-1.639614402241081</v>
          </cell>
        </row>
        <row r="15">
          <cell r="D15">
            <v>-14.062882244700425</v>
          </cell>
        </row>
        <row r="16">
          <cell r="D16">
            <v>-2.9358795123350894</v>
          </cell>
        </row>
        <row r="17">
          <cell r="D17">
            <v>-2.0997732426303855</v>
          </cell>
        </row>
        <row r="18">
          <cell r="D18">
            <v>-0.85675593510764725</v>
          </cell>
        </row>
        <row r="19">
          <cell r="D19">
            <v>-6.6409566578352441</v>
          </cell>
        </row>
        <row r="20">
          <cell r="D20">
            <v>-11.495332957464136</v>
          </cell>
        </row>
        <row r="21">
          <cell r="D21">
            <v>-10.110933274463271</v>
          </cell>
        </row>
        <row r="22">
          <cell r="D22">
            <v>-20.908404358614739</v>
          </cell>
        </row>
        <row r="23">
          <cell r="D23">
            <v>-19.115831460318468</v>
          </cell>
        </row>
        <row r="24">
          <cell r="D24">
            <v>-8.1521014009339563</v>
          </cell>
        </row>
        <row r="25">
          <cell r="D25">
            <v>-4.3204005778355841</v>
          </cell>
        </row>
        <row r="26">
          <cell r="D26">
            <v>-9.665049876452823</v>
          </cell>
        </row>
        <row r="27">
          <cell r="D27">
            <v>-18.708312998210509</v>
          </cell>
        </row>
        <row r="28">
          <cell r="D28">
            <v>-15.894268133609238</v>
          </cell>
        </row>
        <row r="30">
          <cell r="D30">
            <v>-28.618421052631575</v>
          </cell>
        </row>
        <row r="31">
          <cell r="D31">
            <v>-15.633747751974353</v>
          </cell>
        </row>
        <row r="32">
          <cell r="D32">
            <v>-24.975234475926751</v>
          </cell>
        </row>
        <row r="33">
          <cell r="D33">
            <v>69.207161125319701</v>
          </cell>
        </row>
        <row r="34">
          <cell r="D34">
            <v>-35.191637630662022</v>
          </cell>
        </row>
        <row r="35">
          <cell r="D35">
            <v>9.1878589007383109</v>
          </cell>
        </row>
        <row r="36">
          <cell r="D36">
            <v>-2.0089285714285716</v>
          </cell>
        </row>
        <row r="37">
          <cell r="D37">
            <v>-0.90637907296925202</v>
          </cell>
        </row>
        <row r="38">
          <cell r="D38">
            <v>-24.60337446487031</v>
          </cell>
        </row>
        <row r="39">
          <cell r="D39">
            <v>-25.491355105659817</v>
          </cell>
        </row>
        <row r="40">
          <cell r="D40">
            <v>15.579878900791803</v>
          </cell>
        </row>
        <row r="41">
          <cell r="D41">
            <v>-0.44392037178331134</v>
          </cell>
        </row>
        <row r="42">
          <cell r="D42">
            <v>-16.431924882629108</v>
          </cell>
        </row>
        <row r="43">
          <cell r="D43">
            <v>-17.070094693468796</v>
          </cell>
        </row>
        <row r="45">
          <cell r="D45">
            <v>-18.669907652251737</v>
          </cell>
        </row>
        <row r="46">
          <cell r="D46">
            <v>3.4980399990012732</v>
          </cell>
        </row>
        <row r="47">
          <cell r="D47">
            <v>-56.665748790370159</v>
          </cell>
        </row>
        <row r="48">
          <cell r="D48">
            <v>-14.072327044025156</v>
          </cell>
        </row>
        <row r="49">
          <cell r="D49">
            <v>-29.781104363790423</v>
          </cell>
        </row>
        <row r="50">
          <cell r="D50">
            <v>3.0988437731148051</v>
          </cell>
        </row>
        <row r="51">
          <cell r="D51">
            <v>-26.597150526533142</v>
          </cell>
        </row>
        <row r="52">
          <cell r="D52">
            <v>0.21629416005767843</v>
          </cell>
        </row>
        <row r="53">
          <cell r="D53">
            <v>-13.403199117484832</v>
          </cell>
        </row>
        <row r="54">
          <cell r="D54">
            <v>-3.2026231263383296</v>
          </cell>
        </row>
        <row r="55">
          <cell r="D55">
            <v>-24.390243902439025</v>
          </cell>
        </row>
        <row r="56">
          <cell r="D56">
            <v>-17.539374105133973</v>
          </cell>
        </row>
        <row r="57">
          <cell r="D57">
            <v>-6.3560212488062842</v>
          </cell>
        </row>
        <row r="59">
          <cell r="D59">
            <v>-2.2327325407985001</v>
          </cell>
        </row>
        <row r="60">
          <cell r="D60">
            <v>17.357512953367877</v>
          </cell>
        </row>
        <row r="61">
          <cell r="D61">
            <v>-7.7782074833220545</v>
          </cell>
        </row>
        <row r="62">
          <cell r="D62">
            <v>147.22509479489833</v>
          </cell>
        </row>
        <row r="63">
          <cell r="D63">
            <v>-11.055902833431283</v>
          </cell>
        </row>
        <row r="64">
          <cell r="D64">
            <v>-10.496508047760896</v>
          </cell>
        </row>
        <row r="65">
          <cell r="D65">
            <v>-13.03014291789631</v>
          </cell>
        </row>
        <row r="66">
          <cell r="D66">
            <v>-7.5061448288901484</v>
          </cell>
        </row>
        <row r="67">
          <cell r="D67">
            <v>9.8865478119935162</v>
          </cell>
        </row>
        <row r="68">
          <cell r="D68">
            <v>-5.3456969489787198</v>
          </cell>
        </row>
      </sheetData>
      <sheetData sheetId="1"/>
      <sheetData sheetId="2"/>
      <sheetData sheetId="3"/>
      <sheetData sheetId="4"/>
      <sheetData sheetId="5"/>
      <sheetData sheetId="6"/>
      <sheetData sheetId="7">
        <row r="4">
          <cell r="AG4">
            <v>2421083</v>
          </cell>
          <cell r="AL4">
            <v>2160100</v>
          </cell>
        </row>
        <row r="5">
          <cell r="AG5">
            <v>1301521</v>
          </cell>
          <cell r="AL5">
            <v>1185184</v>
          </cell>
        </row>
        <row r="7">
          <cell r="AG7">
            <v>75120</v>
          </cell>
          <cell r="AL7">
            <v>64885</v>
          </cell>
        </row>
        <row r="8">
          <cell r="AG8">
            <v>27959</v>
          </cell>
          <cell r="AL8">
            <v>22003</v>
          </cell>
        </row>
        <row r="9">
          <cell r="AG9">
            <v>12137</v>
          </cell>
          <cell r="AL9">
            <v>11938</v>
          </cell>
        </row>
        <row r="10">
          <cell r="AG10">
            <v>188034</v>
          </cell>
          <cell r="AL10">
            <v>161591</v>
          </cell>
        </row>
        <row r="11">
          <cell r="AG11">
            <v>163801</v>
          </cell>
          <cell r="AL11">
            <v>158992</v>
          </cell>
        </row>
        <row r="12">
          <cell r="AG12">
            <v>22050</v>
          </cell>
          <cell r="AL12">
            <v>21587</v>
          </cell>
        </row>
        <row r="13">
          <cell r="AG13">
            <v>72366</v>
          </cell>
          <cell r="AL13">
            <v>71746</v>
          </cell>
        </row>
        <row r="14">
          <cell r="AG14">
            <v>97757</v>
          </cell>
          <cell r="AL14">
            <v>91265</v>
          </cell>
        </row>
        <row r="15">
          <cell r="AG15">
            <v>63852</v>
          </cell>
          <cell r="AL15">
            <v>56512</v>
          </cell>
        </row>
        <row r="16">
          <cell r="AG16">
            <v>126833</v>
          </cell>
          <cell r="AL16">
            <v>114009</v>
          </cell>
        </row>
        <row r="17">
          <cell r="AG17">
            <v>18538</v>
          </cell>
          <cell r="AL17">
            <v>14662</v>
          </cell>
        </row>
        <row r="18">
          <cell r="AG18">
            <v>63178</v>
          </cell>
          <cell r="AL18">
            <v>51101</v>
          </cell>
        </row>
        <row r="19">
          <cell r="AG19">
            <v>59960</v>
          </cell>
          <cell r="AL19">
            <v>55072</v>
          </cell>
        </row>
        <row r="20">
          <cell r="AG20">
            <v>194519</v>
          </cell>
          <cell r="AL20">
            <v>186115</v>
          </cell>
        </row>
        <row r="21">
          <cell r="AG21">
            <v>109270</v>
          </cell>
          <cell r="AL21">
            <v>98709</v>
          </cell>
        </row>
        <row r="22">
          <cell r="AG22">
            <v>6147</v>
          </cell>
          <cell r="AL22">
            <v>4997</v>
          </cell>
        </row>
        <row r="23">
          <cell r="AG23">
            <v>292854</v>
          </cell>
          <cell r="AL23">
            <v>246307</v>
          </cell>
        </row>
        <row r="25">
          <cell r="AG25">
            <v>912</v>
          </cell>
          <cell r="AL25">
            <v>651</v>
          </cell>
        </row>
        <row r="26">
          <cell r="AG26">
            <v>63945</v>
          </cell>
          <cell r="AL26">
            <v>53948</v>
          </cell>
        </row>
        <row r="27">
          <cell r="AG27">
            <v>172619</v>
          </cell>
          <cell r="AL27">
            <v>129507</v>
          </cell>
        </row>
        <row r="28">
          <cell r="AG28">
            <v>13685</v>
          </cell>
          <cell r="AL28">
            <v>23156</v>
          </cell>
        </row>
        <row r="29">
          <cell r="AG29">
            <v>1435</v>
          </cell>
          <cell r="AL29">
            <v>930</v>
          </cell>
        </row>
        <row r="30">
          <cell r="AG30">
            <v>1219</v>
          </cell>
          <cell r="AL30">
            <v>1331</v>
          </cell>
        </row>
        <row r="31">
          <cell r="AG31">
            <v>448</v>
          </cell>
          <cell r="AL31">
            <v>439</v>
          </cell>
        </row>
        <row r="32">
          <cell r="AG32">
            <v>8716</v>
          </cell>
          <cell r="AL32">
            <v>8637</v>
          </cell>
        </row>
        <row r="33">
          <cell r="AG33">
            <v>3971</v>
          </cell>
          <cell r="AL33">
            <v>2994</v>
          </cell>
        </row>
        <row r="34">
          <cell r="AG34">
            <v>6767</v>
          </cell>
          <cell r="AL34">
            <v>5042</v>
          </cell>
        </row>
        <row r="35">
          <cell r="AG35">
            <v>4294</v>
          </cell>
          <cell r="AL35">
            <v>4963</v>
          </cell>
        </row>
        <row r="36">
          <cell r="AG36">
            <v>14417</v>
          </cell>
          <cell r="AL36">
            <v>14353</v>
          </cell>
        </row>
        <row r="37">
          <cell r="AG37">
            <v>426</v>
          </cell>
          <cell r="AL37">
            <v>356</v>
          </cell>
        </row>
        <row r="38">
          <cell r="AG38">
            <v>427379</v>
          </cell>
          <cell r="AL38">
            <v>354425</v>
          </cell>
        </row>
        <row r="40">
          <cell r="AG40">
            <v>98324</v>
          </cell>
          <cell r="AL40">
            <v>79967</v>
          </cell>
        </row>
        <row r="41">
          <cell r="AG41">
            <v>40051</v>
          </cell>
          <cell r="AL41">
            <v>41452</v>
          </cell>
        </row>
        <row r="42">
          <cell r="AG42">
            <v>25421</v>
          </cell>
          <cell r="AL42">
            <v>11016</v>
          </cell>
        </row>
        <row r="43">
          <cell r="AG43">
            <v>13992</v>
          </cell>
          <cell r="AL43">
            <v>12023</v>
          </cell>
        </row>
        <row r="44">
          <cell r="AG44">
            <v>70810</v>
          </cell>
          <cell r="AL44">
            <v>49722</v>
          </cell>
        </row>
        <row r="45">
          <cell r="AG45">
            <v>25687</v>
          </cell>
          <cell r="AL45">
            <v>26483</v>
          </cell>
        </row>
        <row r="46">
          <cell r="AG46">
            <v>48430</v>
          </cell>
          <cell r="AL46">
            <v>35549</v>
          </cell>
        </row>
        <row r="47">
          <cell r="AG47">
            <v>6935</v>
          </cell>
          <cell r="AL47">
            <v>6950</v>
          </cell>
        </row>
        <row r="48">
          <cell r="AG48">
            <v>1813</v>
          </cell>
          <cell r="AL48">
            <v>1570</v>
          </cell>
        </row>
        <row r="49">
          <cell r="AG49">
            <v>74720</v>
          </cell>
          <cell r="AL49">
            <v>72327</v>
          </cell>
        </row>
        <row r="50">
          <cell r="AG50">
            <v>1640</v>
          </cell>
          <cell r="AL50">
            <v>1240</v>
          </cell>
        </row>
        <row r="51">
          <cell r="AG51">
            <v>19556</v>
          </cell>
          <cell r="AL51">
            <v>16126</v>
          </cell>
        </row>
        <row r="52">
          <cell r="AG52">
            <v>375927</v>
          </cell>
          <cell r="AL52">
            <v>352033</v>
          </cell>
        </row>
        <row r="54">
          <cell r="AG54">
            <v>23469</v>
          </cell>
          <cell r="AL54">
            <v>22945</v>
          </cell>
        </row>
        <row r="55">
          <cell r="AG55">
            <v>2316</v>
          </cell>
          <cell r="AL55">
            <v>2718</v>
          </cell>
        </row>
        <row r="56">
          <cell r="AG56">
            <v>41372</v>
          </cell>
          <cell r="AL56">
            <v>38154</v>
          </cell>
        </row>
        <row r="57">
          <cell r="AG57">
            <v>8703</v>
          </cell>
          <cell r="AL57">
            <v>21516</v>
          </cell>
        </row>
        <row r="58">
          <cell r="AG58">
            <v>56151</v>
          </cell>
          <cell r="AL58">
            <v>49943</v>
          </cell>
        </row>
        <row r="59">
          <cell r="AG59">
            <v>159796</v>
          </cell>
          <cell r="AL59">
            <v>143023</v>
          </cell>
        </row>
        <row r="60">
          <cell r="AG60">
            <v>77597</v>
          </cell>
          <cell r="AL60">
            <v>67486</v>
          </cell>
        </row>
        <row r="61">
          <cell r="AG61">
            <v>5289</v>
          </cell>
          <cell r="AL61">
            <v>4892</v>
          </cell>
        </row>
        <row r="62">
          <cell r="AG62">
            <v>1234</v>
          </cell>
          <cell r="AL62">
            <v>1356</v>
          </cell>
        </row>
        <row r="63">
          <cell r="AG63">
            <v>23402</v>
          </cell>
          <cell r="AL63">
            <v>22151</v>
          </cell>
        </row>
      </sheetData>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bdtki34_7k6ZbNEUk3GaHpkkL_w4-cBMos3z57OiAK7uPFXTzE61ToDY8k-YExgi" itemId="014ZQROVZLYAIY4QAEGZGLKGCGU5V3AADV">
      <xxl21:absoluteUrl r:id="rId2"/>
    </xxl21:alternateUrls>
    <sheetNames>
      <sheetName val="TABLE 33"/>
      <sheetName val="Undergrad All Races "/>
      <sheetName val="Undergrad Hispanic"/>
      <sheetName val="Grad-Prof All Races"/>
      <sheetName val="Grad-Prof Hispanic"/>
      <sheetName val="All Races"/>
      <sheetName val="All Hispanic"/>
      <sheetName val="Hispanic Men"/>
      <sheetName val="Hispanic Women"/>
      <sheetName val="2yr Hispanic"/>
    </sheetNames>
    <sheetDataSet>
      <sheetData sheetId="0">
        <row r="9">
          <cell r="D9">
            <v>11.855850471613994</v>
          </cell>
        </row>
        <row r="10">
          <cell r="D10">
            <v>18.545279336636806</v>
          </cell>
        </row>
        <row r="12">
          <cell r="D12">
            <v>39.28921568627451</v>
          </cell>
        </row>
        <row r="13">
          <cell r="D13">
            <v>19.559314954051796</v>
          </cell>
        </row>
        <row r="14">
          <cell r="D14">
            <v>58.707557502738226</v>
          </cell>
        </row>
        <row r="15">
          <cell r="D15">
            <v>10.664669132694431</v>
          </cell>
        </row>
        <row r="16">
          <cell r="D16">
            <v>50.754852624011505</v>
          </cell>
        </row>
        <row r="17">
          <cell r="D17">
            <v>44.959413459020688</v>
          </cell>
        </row>
        <row r="18">
          <cell r="D18">
            <v>23.005549774540409</v>
          </cell>
        </row>
        <row r="19">
          <cell r="D19">
            <v>22.943438052024522</v>
          </cell>
        </row>
        <row r="20">
          <cell r="D20">
            <v>40.117474302496333</v>
          </cell>
        </row>
        <row r="21">
          <cell r="D21">
            <v>41.259688872025585</v>
          </cell>
        </row>
        <row r="22">
          <cell r="D22">
            <v>27.940321643092425</v>
          </cell>
        </row>
        <row r="23">
          <cell r="D23">
            <v>37.874962125037875</v>
          </cell>
        </row>
        <row r="24">
          <cell r="D24">
            <v>44.520880543865324</v>
          </cell>
        </row>
        <row r="25">
          <cell r="D25">
            <v>16.091033096944052</v>
          </cell>
        </row>
        <row r="26">
          <cell r="D26">
            <v>19.203987218009253</v>
          </cell>
        </row>
        <row r="27">
          <cell r="D27">
            <v>19.215155615696887</v>
          </cell>
        </row>
        <row r="28">
          <cell r="D28">
            <v>6.1836607094026821</v>
          </cell>
        </row>
        <row r="30">
          <cell r="D30">
            <v>-29.53074433656958</v>
          </cell>
        </row>
        <row r="31">
          <cell r="D31">
            <v>4.1625054927495704</v>
          </cell>
        </row>
        <row r="32">
          <cell r="D32">
            <v>4.4347230938266033</v>
          </cell>
        </row>
        <row r="33">
          <cell r="D33">
            <v>29.740572901509164</v>
          </cell>
        </row>
        <row r="34">
          <cell r="D34">
            <v>3.408781019907281</v>
          </cell>
        </row>
        <row r="35">
          <cell r="D35">
            <v>27.327098738581988</v>
          </cell>
        </row>
        <row r="36">
          <cell r="D36">
            <v>19.230769230769234</v>
          </cell>
        </row>
        <row r="37">
          <cell r="D37">
            <v>28.044252765797861</v>
          </cell>
        </row>
        <row r="38">
          <cell r="D38">
            <v>-12.000529459454988</v>
          </cell>
        </row>
        <row r="39">
          <cell r="D39">
            <v>14.926829268292682</v>
          </cell>
        </row>
        <row r="40">
          <cell r="D40">
            <v>30.468410112631123</v>
          </cell>
        </row>
        <row r="41">
          <cell r="D41">
            <v>19.664725696529757</v>
          </cell>
        </row>
        <row r="42">
          <cell r="D42">
            <v>8.7705559906029755</v>
          </cell>
        </row>
        <row r="43">
          <cell r="D43">
            <v>16.461454599514365</v>
          </cell>
        </row>
        <row r="45">
          <cell r="D45">
            <v>1.2110043438199289</v>
          </cell>
        </row>
        <row r="46">
          <cell r="D46">
            <v>70.166775365694591</v>
          </cell>
        </row>
        <row r="47">
          <cell r="D47">
            <v>-14.186791804967381</v>
          </cell>
        </row>
        <row r="48">
          <cell r="D48">
            <v>17.479403250946337</v>
          </cell>
        </row>
        <row r="49">
          <cell r="D49">
            <v>15.31197704996414</v>
          </cell>
        </row>
        <row r="50">
          <cell r="D50">
            <v>22.617410100216155</v>
          </cell>
        </row>
        <row r="51">
          <cell r="D51">
            <v>18.161727205757352</v>
          </cell>
        </row>
        <row r="52">
          <cell r="D52">
            <v>24.768421931069014</v>
          </cell>
        </row>
        <row r="53">
          <cell r="D53">
            <v>22.078720787207871</v>
          </cell>
        </row>
        <row r="54">
          <cell r="D54">
            <v>53.883017414744771</v>
          </cell>
        </row>
        <row r="55">
          <cell r="D55">
            <v>7.3030108904548365</v>
          </cell>
        </row>
        <row r="56">
          <cell r="D56">
            <v>29.896958534521378</v>
          </cell>
        </row>
        <row r="57">
          <cell r="D57">
            <v>9.8046448315005161</v>
          </cell>
        </row>
        <row r="59">
          <cell r="D59">
            <v>11.020988698393174</v>
          </cell>
        </row>
        <row r="60">
          <cell r="D60">
            <v>35.281023928770175</v>
          </cell>
        </row>
        <row r="61">
          <cell r="D61">
            <v>8.9209433549899657</v>
          </cell>
        </row>
        <row r="62">
          <cell r="D62">
            <v>196.92791063012743</v>
          </cell>
        </row>
        <row r="63">
          <cell r="D63">
            <v>5.34859920685685</v>
          </cell>
        </row>
        <row r="64">
          <cell r="D64">
            <v>3.7945891242084371</v>
          </cell>
        </row>
        <row r="65">
          <cell r="D65">
            <v>20.300352949318324</v>
          </cell>
        </row>
        <row r="66">
          <cell r="D66">
            <v>8.7764528950478038</v>
          </cell>
        </row>
        <row r="67">
          <cell r="D67">
            <v>20.694941236586612</v>
          </cell>
        </row>
        <row r="68">
          <cell r="D68">
            <v>49.704927707288284</v>
          </cell>
        </row>
      </sheetData>
      <sheetData sheetId="1"/>
      <sheetData sheetId="2"/>
      <sheetData sheetId="3"/>
      <sheetData sheetId="4"/>
      <sheetData sheetId="5"/>
      <sheetData sheetId="6">
        <row r="4">
          <cell r="AG4">
            <v>3112185</v>
          </cell>
          <cell r="AL4">
            <v>3481161</v>
          </cell>
        </row>
        <row r="5">
          <cell r="AG5">
            <v>1029421</v>
          </cell>
          <cell r="AL5">
            <v>1220330</v>
          </cell>
        </row>
        <row r="7">
          <cell r="AG7">
            <v>8160</v>
          </cell>
          <cell r="AL7">
            <v>11366</v>
          </cell>
        </row>
        <row r="8">
          <cell r="AG8">
            <v>9576</v>
          </cell>
          <cell r="AL8">
            <v>11449</v>
          </cell>
        </row>
        <row r="9">
          <cell r="AG9">
            <v>3652</v>
          </cell>
          <cell r="AL9">
            <v>5796</v>
          </cell>
        </row>
        <row r="10">
          <cell r="AG10">
            <v>258986</v>
          </cell>
          <cell r="AL10">
            <v>286606</v>
          </cell>
        </row>
        <row r="11">
          <cell r="AG11">
            <v>33384</v>
          </cell>
          <cell r="AL11">
            <v>50328</v>
          </cell>
        </row>
        <row r="12">
          <cell r="AG12">
            <v>7638</v>
          </cell>
          <cell r="AL12">
            <v>11072</v>
          </cell>
        </row>
        <row r="13">
          <cell r="AG13">
            <v>11532</v>
          </cell>
          <cell r="AL13">
            <v>14185</v>
          </cell>
        </row>
        <row r="14">
          <cell r="AG14">
            <v>28871</v>
          </cell>
          <cell r="AL14">
            <v>35495</v>
          </cell>
        </row>
        <row r="15">
          <cell r="AG15">
            <v>3405</v>
          </cell>
          <cell r="AL15">
            <v>4771</v>
          </cell>
        </row>
        <row r="16">
          <cell r="AG16">
            <v>36898</v>
          </cell>
          <cell r="AL16">
            <v>52122</v>
          </cell>
        </row>
        <row r="17">
          <cell r="AG17">
            <v>15483</v>
          </cell>
          <cell r="AL17">
            <v>19809</v>
          </cell>
        </row>
        <row r="18">
          <cell r="AG18">
            <v>9901</v>
          </cell>
          <cell r="AL18">
            <v>13651</v>
          </cell>
        </row>
        <row r="19">
          <cell r="AG19">
            <v>12356</v>
          </cell>
          <cell r="AL19">
            <v>17857</v>
          </cell>
        </row>
        <row r="20">
          <cell r="AG20">
            <v>545428</v>
          </cell>
          <cell r="AL20">
            <v>633193</v>
          </cell>
        </row>
        <row r="21">
          <cell r="AG21">
            <v>41934</v>
          </cell>
          <cell r="AL21">
            <v>49987</v>
          </cell>
        </row>
        <row r="22">
          <cell r="AG22">
            <v>2217</v>
          </cell>
          <cell r="AL22">
            <v>2643</v>
          </cell>
        </row>
        <row r="23">
          <cell r="AG23">
            <v>1353082</v>
          </cell>
          <cell r="AL23">
            <v>1436752</v>
          </cell>
        </row>
        <row r="25">
          <cell r="AG25">
            <v>2472</v>
          </cell>
          <cell r="AL25">
            <v>1742</v>
          </cell>
        </row>
        <row r="26">
          <cell r="AG26">
            <v>125165</v>
          </cell>
          <cell r="AL26">
            <v>130375</v>
          </cell>
        </row>
        <row r="27">
          <cell r="AG27">
            <v>984774</v>
          </cell>
          <cell r="AL27">
            <v>1028446</v>
          </cell>
        </row>
        <row r="28">
          <cell r="AG28">
            <v>48106</v>
          </cell>
          <cell r="AL28">
            <v>62413</v>
          </cell>
        </row>
        <row r="29">
          <cell r="AG29">
            <v>7334</v>
          </cell>
          <cell r="AL29">
            <v>7584</v>
          </cell>
        </row>
        <row r="30">
          <cell r="AG30">
            <v>9196</v>
          </cell>
          <cell r="AL30">
            <v>11709</v>
          </cell>
        </row>
        <row r="31">
          <cell r="AG31">
            <v>1768</v>
          </cell>
          <cell r="AL31">
            <v>2108</v>
          </cell>
        </row>
        <row r="32">
          <cell r="AG32">
            <v>26665</v>
          </cell>
          <cell r="AL32">
            <v>34143</v>
          </cell>
        </row>
        <row r="33">
          <cell r="AG33">
            <v>60439</v>
          </cell>
          <cell r="AL33">
            <v>53186</v>
          </cell>
        </row>
        <row r="34">
          <cell r="AG34">
            <v>25625</v>
          </cell>
          <cell r="AL34">
            <v>29450</v>
          </cell>
        </row>
        <row r="35">
          <cell r="AG35">
            <v>20687</v>
          </cell>
          <cell r="AL35">
            <v>26990</v>
          </cell>
        </row>
        <row r="36">
          <cell r="AG36">
            <v>38297</v>
          </cell>
          <cell r="AL36">
            <v>45828</v>
          </cell>
        </row>
        <row r="37">
          <cell r="AG37">
            <v>2554</v>
          </cell>
          <cell r="AL37">
            <v>2778</v>
          </cell>
        </row>
        <row r="38">
          <cell r="AG38">
            <v>302695</v>
          </cell>
          <cell r="AL38">
            <v>352523</v>
          </cell>
        </row>
        <row r="40">
          <cell r="AG40">
            <v>129149</v>
          </cell>
          <cell r="AL40">
            <v>130713</v>
          </cell>
        </row>
        <row r="41">
          <cell r="AG41">
            <v>21466</v>
          </cell>
          <cell r="AL41">
            <v>36528</v>
          </cell>
        </row>
        <row r="42">
          <cell r="AG42">
            <v>17474</v>
          </cell>
          <cell r="AL42">
            <v>14995</v>
          </cell>
        </row>
        <row r="43">
          <cell r="AG43">
            <v>17964</v>
          </cell>
          <cell r="AL43">
            <v>21104</v>
          </cell>
        </row>
        <row r="44">
          <cell r="AG44">
            <v>25098</v>
          </cell>
          <cell r="AL44">
            <v>28941</v>
          </cell>
        </row>
        <row r="45">
          <cell r="AG45">
            <v>15267</v>
          </cell>
          <cell r="AL45">
            <v>18720</v>
          </cell>
        </row>
        <row r="46">
          <cell r="AG46">
            <v>17647</v>
          </cell>
          <cell r="AL46">
            <v>20852</v>
          </cell>
        </row>
        <row r="47">
          <cell r="AG47">
            <v>11983</v>
          </cell>
          <cell r="AL47">
            <v>14951</v>
          </cell>
        </row>
        <row r="48">
          <cell r="AG48">
            <v>1626</v>
          </cell>
          <cell r="AL48">
            <v>1985</v>
          </cell>
        </row>
        <row r="49">
          <cell r="AG49">
            <v>23371</v>
          </cell>
          <cell r="AL49">
            <v>35964</v>
          </cell>
        </row>
        <row r="50">
          <cell r="AG50">
            <v>1561</v>
          </cell>
          <cell r="AL50">
            <v>1675</v>
          </cell>
        </row>
        <row r="51">
          <cell r="AG51">
            <v>20089</v>
          </cell>
          <cell r="AL51">
            <v>26095</v>
          </cell>
        </row>
        <row r="52">
          <cell r="AG52">
            <v>420209</v>
          </cell>
          <cell r="AL52">
            <v>461409</v>
          </cell>
        </row>
        <row r="54">
          <cell r="AG54">
            <v>26014</v>
          </cell>
          <cell r="AL54">
            <v>28881</v>
          </cell>
        </row>
        <row r="55">
          <cell r="AG55">
            <v>1797</v>
          </cell>
          <cell r="AL55">
            <v>2431</v>
          </cell>
        </row>
        <row r="56">
          <cell r="AG56">
            <v>50331</v>
          </cell>
          <cell r="AL56">
            <v>54821</v>
          </cell>
        </row>
        <row r="57">
          <cell r="AG57">
            <v>5729</v>
          </cell>
          <cell r="AL57">
            <v>17011</v>
          </cell>
        </row>
        <row r="58">
          <cell r="AG58">
            <v>78170</v>
          </cell>
          <cell r="AL58">
            <v>82351</v>
          </cell>
        </row>
        <row r="59">
          <cell r="AG59">
            <v>203553</v>
          </cell>
          <cell r="AL59">
            <v>211277</v>
          </cell>
        </row>
        <row r="60">
          <cell r="AG60">
            <v>43349</v>
          </cell>
          <cell r="AL60">
            <v>52149</v>
          </cell>
        </row>
        <row r="61">
          <cell r="AG61">
            <v>9309</v>
          </cell>
          <cell r="AL61">
            <v>10126</v>
          </cell>
        </row>
        <row r="62">
          <cell r="AG62">
            <v>1957</v>
          </cell>
          <cell r="AL62">
            <v>2362</v>
          </cell>
        </row>
        <row r="63">
          <cell r="AG63">
            <v>6778</v>
          </cell>
          <cell r="AL63">
            <v>10147</v>
          </cell>
        </row>
      </sheetData>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5"/>
      <sheetName val="ALL"/>
      <sheetName val="All 4yr"/>
      <sheetName val="4yr Public"/>
    </sheetNames>
    <sheetDataSet>
      <sheetData sheetId="0">
        <row r="9">
          <cell r="E9">
            <v>1.9047193470049133</v>
          </cell>
        </row>
        <row r="10">
          <cell r="E10">
            <v>4.055044755517323</v>
          </cell>
        </row>
        <row r="12">
          <cell r="E12">
            <v>-6.2071447601508778</v>
          </cell>
        </row>
        <row r="13">
          <cell r="E13">
            <v>-2.326112345342946</v>
          </cell>
        </row>
        <row r="14">
          <cell r="E14">
            <v>-0.12973533990659056</v>
          </cell>
        </row>
        <row r="15">
          <cell r="E15">
            <v>1.2553302472270664</v>
          </cell>
        </row>
        <row r="16">
          <cell r="E16">
            <v>13.75618525761975</v>
          </cell>
        </row>
        <row r="17">
          <cell r="E17">
            <v>9.838174149741258</v>
          </cell>
        </row>
        <row r="18">
          <cell r="E18">
            <v>4.1393565394523995</v>
          </cell>
        </row>
        <row r="19">
          <cell r="E19">
            <v>5.3774011349024189</v>
          </cell>
        </row>
        <row r="20">
          <cell r="E20">
            <v>-6.5972040420964453E-2</v>
          </cell>
        </row>
        <row r="21">
          <cell r="E21">
            <v>5.8888906184331367</v>
          </cell>
        </row>
        <row r="22">
          <cell r="E22">
            <v>-5.6194453210430133</v>
          </cell>
        </row>
        <row r="23">
          <cell r="E23">
            <v>4.5438266037035078</v>
          </cell>
        </row>
        <row r="24">
          <cell r="E24">
            <v>0.69869382333407126</v>
          </cell>
        </row>
        <row r="25">
          <cell r="E25">
            <v>7.2078695130141037</v>
          </cell>
        </row>
        <row r="26">
          <cell r="E26">
            <v>3.7388752483262939</v>
          </cell>
        </row>
        <row r="27">
          <cell r="E27">
            <v>-2.5261981277071399</v>
          </cell>
        </row>
        <row r="28">
          <cell r="E28">
            <v>2.8768227557535484</v>
          </cell>
        </row>
        <row r="30">
          <cell r="E30">
            <v>-22.751286683254371</v>
          </cell>
        </row>
        <row r="31">
          <cell r="E31">
            <v>-6.4829862992133283</v>
          </cell>
        </row>
        <row r="32">
          <cell r="E32">
            <v>3.2638874588253626</v>
          </cell>
        </row>
        <row r="33">
          <cell r="E33">
            <v>20.568798904350992</v>
          </cell>
        </row>
        <row r="34">
          <cell r="E34">
            <v>-15.733479846161529</v>
          </cell>
        </row>
        <row r="35">
          <cell r="E35">
            <v>5.2336712936773857</v>
          </cell>
        </row>
        <row r="36">
          <cell r="E36">
            <v>-7.1193631423395933</v>
          </cell>
        </row>
        <row r="37">
          <cell r="E37">
            <v>8.9418520184025745</v>
          </cell>
        </row>
        <row r="38">
          <cell r="E38">
            <v>-14.580682107406465</v>
          </cell>
        </row>
        <row r="39">
          <cell r="E39">
            <v>-4.2544175600661047</v>
          </cell>
        </row>
        <row r="40">
          <cell r="E40">
            <v>25.852461845706255</v>
          </cell>
        </row>
        <row r="41">
          <cell r="E41">
            <v>1.3707718668689746</v>
          </cell>
        </row>
        <row r="42">
          <cell r="E42">
            <v>-4.4539781591263647</v>
          </cell>
        </row>
        <row r="43">
          <cell r="E43">
            <v>-4.6758518808134859</v>
          </cell>
        </row>
        <row r="45">
          <cell r="E45">
            <v>-4.634388594676417</v>
          </cell>
        </row>
        <row r="46">
          <cell r="E46">
            <v>5.7329681747630108</v>
          </cell>
        </row>
        <row r="47">
          <cell r="E47">
            <v>-29.061728122794641</v>
          </cell>
        </row>
        <row r="48">
          <cell r="E48">
            <v>-0.99716142465575164</v>
          </cell>
        </row>
        <row r="49">
          <cell r="E49">
            <v>-7.8073058901123353</v>
          </cell>
        </row>
        <row r="50">
          <cell r="E50">
            <v>-3.3504288279981949</v>
          </cell>
        </row>
        <row r="51">
          <cell r="E51">
            <v>-8.1436368477103294</v>
          </cell>
        </row>
        <row r="52">
          <cell r="E52">
            <v>1.9520566310934735</v>
          </cell>
        </row>
        <row r="53">
          <cell r="E53">
            <v>0.22069641981363411</v>
          </cell>
        </row>
        <row r="54">
          <cell r="E54">
            <v>-1.3662790008136001</v>
          </cell>
        </row>
        <row r="55">
          <cell r="E55">
            <v>-1.4083537858109503</v>
          </cell>
        </row>
        <row r="56">
          <cell r="E56">
            <v>-3.3785309752962025</v>
          </cell>
        </row>
        <row r="57">
          <cell r="E57">
            <v>4.5106776998615494</v>
          </cell>
        </row>
        <row r="59">
          <cell r="E59">
            <v>8.6481010411736872</v>
          </cell>
        </row>
        <row r="60">
          <cell r="E60">
            <v>5.3701414640846039</v>
          </cell>
        </row>
        <row r="61">
          <cell r="E61">
            <v>2.4158664946099146</v>
          </cell>
        </row>
        <row r="62">
          <cell r="E62">
            <v>75.039317753904086</v>
          </cell>
        </row>
        <row r="63">
          <cell r="E63">
            <v>2.1550225929787974</v>
          </cell>
        </row>
        <row r="64">
          <cell r="E64">
            <v>1.6301893541391876</v>
          </cell>
        </row>
        <row r="65">
          <cell r="E65">
            <v>0.19133482691334827</v>
          </cell>
        </row>
        <row r="66">
          <cell r="E66">
            <v>-3.2827552619964386</v>
          </cell>
        </row>
        <row r="67">
          <cell r="E67">
            <v>3.680928708945145</v>
          </cell>
        </row>
        <row r="68">
          <cell r="E68">
            <v>10.034393425049133</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6"/>
      <sheetName val="ALL"/>
      <sheetName val="All 2yr"/>
      <sheetName val="2yr Men"/>
      <sheetName val="2yr Women"/>
      <sheetName val="2yr FTF"/>
      <sheetName val="2yr Public"/>
      <sheetName val="2yr White"/>
      <sheetName val="2yr Black"/>
      <sheetName val="2yr Hispanic"/>
      <sheetName val="All Undergrad "/>
      <sheetName val="Undergrad FTF"/>
    </sheetNames>
    <sheetDataSet>
      <sheetData sheetId="0">
        <row r="8">
          <cell r="E8">
            <v>-10.82875322326097</v>
          </cell>
        </row>
        <row r="9">
          <cell r="E9">
            <v>-7.1219770118916923</v>
          </cell>
        </row>
        <row r="11">
          <cell r="E11">
            <v>-10.523599872640837</v>
          </cell>
        </row>
        <row r="12">
          <cell r="E12">
            <v>-16.401508349793499</v>
          </cell>
        </row>
        <row r="13">
          <cell r="E13">
            <v>-2.3016997167138808</v>
          </cell>
        </row>
        <row r="14">
          <cell r="E14">
            <v>-9.9790606441090688</v>
          </cell>
        </row>
        <row r="15">
          <cell r="E15">
            <v>-11.573200992555831</v>
          </cell>
        </row>
        <row r="16">
          <cell r="E16">
            <v>-15.357738676067864</v>
          </cell>
        </row>
        <row r="17">
          <cell r="E17">
            <v>-11.511109986333958</v>
          </cell>
        </row>
        <row r="18">
          <cell r="E18">
            <v>-16.652872161235987</v>
          </cell>
        </row>
        <row r="19">
          <cell r="E19">
            <v>-4.912737761354725</v>
          </cell>
        </row>
        <row r="20">
          <cell r="E20">
            <v>-8.2477997026082068</v>
          </cell>
        </row>
        <row r="21">
          <cell r="E21">
            <v>-19.011253002908081</v>
          </cell>
        </row>
        <row r="22">
          <cell r="E22">
            <v>-19.169402906030637</v>
          </cell>
        </row>
        <row r="23">
          <cell r="E23">
            <v>-5.1873914122611069</v>
          </cell>
        </row>
        <row r="24">
          <cell r="E24">
            <v>5.8312251864832474</v>
          </cell>
        </row>
        <row r="25">
          <cell r="E25">
            <v>-17.23618289079716</v>
          </cell>
        </row>
        <row r="26">
          <cell r="E26">
            <v>-19.342948144436889</v>
          </cell>
        </row>
        <row r="27">
          <cell r="E27">
            <v>-6.7237405677773641</v>
          </cell>
        </row>
        <row r="29">
          <cell r="E29">
            <v>-86.197916666666657</v>
          </cell>
        </row>
        <row r="30">
          <cell r="E30">
            <v>-12.383830476693277</v>
          </cell>
        </row>
        <row r="31">
          <cell r="E31">
            <v>-3.97118813275222</v>
          </cell>
        </row>
        <row r="32">
          <cell r="E32">
            <v>-8.8604718798851199</v>
          </cell>
        </row>
        <row r="33">
          <cell r="E33">
            <v>-20.234288617278786</v>
          </cell>
        </row>
        <row r="34">
          <cell r="E34">
            <v>-6.6595138554885498</v>
          </cell>
        </row>
        <row r="35">
          <cell r="E35">
            <v>-8.9024634488283603</v>
          </cell>
        </row>
        <row r="36">
          <cell r="E36">
            <v>-7.4999592747650157</v>
          </cell>
        </row>
        <row r="37">
          <cell r="E37">
            <v>-18.306109232208389</v>
          </cell>
        </row>
        <row r="38">
          <cell r="E38">
            <v>-13.467827769714564</v>
          </cell>
        </row>
        <row r="39">
          <cell r="E39">
            <v>-25.074467693891812</v>
          </cell>
        </row>
        <row r="40">
          <cell r="E40">
            <v>-2.371520900656729</v>
          </cell>
        </row>
        <row r="41">
          <cell r="E41">
            <v>-11.117000132502982</v>
          </cell>
        </row>
        <row r="42">
          <cell r="E42">
            <v>-17.887144565481648</v>
          </cell>
        </row>
        <row r="44">
          <cell r="E44">
            <v>-20.799404481165581</v>
          </cell>
        </row>
        <row r="45">
          <cell r="E45">
            <v>-25.445987517972029</v>
          </cell>
        </row>
        <row r="46">
          <cell r="E46">
            <v>-11.65014934820881</v>
          </cell>
        </row>
        <row r="47">
          <cell r="E47">
            <v>-12.182320441988951</v>
          </cell>
        </row>
        <row r="48">
          <cell r="E48">
            <v>-26.65156444418723</v>
          </cell>
        </row>
        <row r="49">
          <cell r="E49">
            <v>-16.75158821361202</v>
          </cell>
        </row>
        <row r="50">
          <cell r="E50">
            <v>-27.156449983159312</v>
          </cell>
        </row>
        <row r="51">
          <cell r="E51">
            <v>-5.0152617985442589</v>
          </cell>
        </row>
        <row r="52">
          <cell r="E52">
            <v>-13.445884835694905</v>
          </cell>
        </row>
        <row r="53">
          <cell r="E53">
            <v>-6.9718350698807292</v>
          </cell>
        </row>
        <row r="54">
          <cell r="E54">
            <v>-13.582867065406134</v>
          </cell>
        </row>
        <row r="55">
          <cell r="E55">
            <v>-14.715576076986459</v>
          </cell>
        </row>
        <row r="56">
          <cell r="E56">
            <v>-20.406433526280011</v>
          </cell>
        </row>
        <row r="58">
          <cell r="E58">
            <v>-30.291660876681025</v>
          </cell>
        </row>
        <row r="59">
          <cell r="E59">
            <v>-15.625734292025001</v>
          </cell>
        </row>
        <row r="60">
          <cell r="E60">
            <v>-24.904960339218484</v>
          </cell>
        </row>
        <row r="61">
          <cell r="E61">
            <v>-32.340960824248235</v>
          </cell>
        </row>
        <row r="62">
          <cell r="E62">
            <v>-16.753923649168627</v>
          </cell>
        </row>
        <row r="63">
          <cell r="E63">
            <v>-17.757629244790799</v>
          </cell>
        </row>
        <row r="64">
          <cell r="E64">
            <v>-21.600126796519888</v>
          </cell>
        </row>
        <row r="65">
          <cell r="E65">
            <v>-15.826354469321483</v>
          </cell>
        </row>
        <row r="66">
          <cell r="E66">
            <v>-44.412981921150077</v>
          </cell>
        </row>
        <row r="67">
          <cell r="E67">
            <v>-25.948103792415168</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7"/>
      <sheetName val="All PBI"/>
      <sheetName val="All HBI"/>
    </sheetNames>
    <sheetDataSet>
      <sheetData sheetId="0">
        <row r="7">
          <cell r="D7">
            <v>-23.068153177862449</v>
          </cell>
          <cell r="F7">
            <v>-1.4502703166566548</v>
          </cell>
        </row>
        <row r="8">
          <cell r="D8">
            <v>-14.718972368909711</v>
          </cell>
          <cell r="F8">
            <v>-1.1818001281470019</v>
          </cell>
        </row>
        <row r="10">
          <cell r="D10">
            <v>-19.279339956221587</v>
          </cell>
          <cell r="F10">
            <v>-9.0973059911540002</v>
          </cell>
        </row>
        <row r="11">
          <cell r="D11">
            <v>-7.4046184738955825</v>
          </cell>
          <cell r="F11">
            <v>-3.1036056595162025</v>
          </cell>
        </row>
        <row r="12">
          <cell r="D12">
            <v>9.2983939137785292</v>
          </cell>
          <cell r="F12">
            <v>8.4375710711848981</v>
          </cell>
        </row>
        <row r="13">
          <cell r="D13">
            <v>-6.9520484267504079</v>
          </cell>
          <cell r="F13">
            <v>-0.19710906701708278</v>
          </cell>
        </row>
        <row r="14">
          <cell r="D14">
            <v>-25.05340178202632</v>
          </cell>
          <cell r="F14">
            <v>6.3285024154589378</v>
          </cell>
        </row>
        <row r="15">
          <cell r="D15">
            <v>10.338433008808529</v>
          </cell>
          <cell r="F15">
            <v>25.593667546174142</v>
          </cell>
        </row>
        <row r="16">
          <cell r="D16">
            <v>-12.455883332223481</v>
          </cell>
          <cell r="F16">
            <v>13.790181908796411</v>
          </cell>
        </row>
        <row r="17">
          <cell r="D17">
            <v>-12.375046663071881</v>
          </cell>
          <cell r="F17">
            <v>-6.0610430185051669</v>
          </cell>
        </row>
        <row r="18">
          <cell r="D18">
            <v>-0.83117012779552712</v>
          </cell>
          <cell r="F18">
            <v>-17.248534523006693</v>
          </cell>
        </row>
        <row r="19">
          <cell r="D19">
            <v>-8.3895354308478947</v>
          </cell>
          <cell r="F19">
            <v>4.1888581167447807</v>
          </cell>
        </row>
        <row r="20">
          <cell r="D20">
            <v>-11.76470588235294</v>
          </cell>
          <cell r="F20">
            <v>-11.76470588235294</v>
          </cell>
        </row>
        <row r="21">
          <cell r="D21">
            <v>-41.33916990920882</v>
          </cell>
          <cell r="F21">
            <v>-19.54294720252167</v>
          </cell>
        </row>
        <row r="22">
          <cell r="D22">
            <v>-16.755548934902428</v>
          </cell>
          <cell r="F22">
            <v>-6.4962312533996425</v>
          </cell>
        </row>
        <row r="23">
          <cell r="D23">
            <v>-14.508777604610815</v>
          </cell>
          <cell r="F23">
            <v>8.1821252034017995</v>
          </cell>
        </row>
        <row r="24">
          <cell r="D24">
            <v>-8.3540382691749215</v>
          </cell>
          <cell r="F24">
            <v>-8.6021505376344098</v>
          </cell>
        </row>
        <row r="25">
          <cell r="D25" t="str">
            <v>NA</v>
          </cell>
          <cell r="F25">
            <v>20.553181920395772</v>
          </cell>
        </row>
        <row r="26">
          <cell r="D26">
            <v>-97.20158255331468</v>
          </cell>
          <cell r="F26" t="str">
            <v>NA</v>
          </cell>
        </row>
        <row r="28">
          <cell r="D28" t="str">
            <v>NA</v>
          </cell>
          <cell r="F28" t="str">
            <v>NA</v>
          </cell>
        </row>
        <row r="29">
          <cell r="D29" t="str">
            <v>NA</v>
          </cell>
          <cell r="F29" t="str">
            <v>NA</v>
          </cell>
        </row>
        <row r="30">
          <cell r="D30">
            <v>-97.15043726048934</v>
          </cell>
          <cell r="F30" t="str">
            <v>NA</v>
          </cell>
        </row>
        <row r="31">
          <cell r="D31" t="str">
            <v>NA</v>
          </cell>
          <cell r="F31" t="str">
            <v>NA</v>
          </cell>
        </row>
        <row r="32">
          <cell r="D32" t="str">
            <v>NA</v>
          </cell>
          <cell r="F32" t="str">
            <v>NA</v>
          </cell>
        </row>
        <row r="33">
          <cell r="D33" t="str">
            <v>NA</v>
          </cell>
          <cell r="F33" t="str">
            <v>NA</v>
          </cell>
        </row>
        <row r="34">
          <cell r="D34" t="str">
            <v>NA</v>
          </cell>
          <cell r="F34" t="str">
            <v>NA</v>
          </cell>
        </row>
        <row r="35">
          <cell r="D35" t="str">
            <v>NA</v>
          </cell>
          <cell r="F35" t="str">
            <v>NA</v>
          </cell>
        </row>
        <row r="36">
          <cell r="D36" t="str">
            <v>NA</v>
          </cell>
          <cell r="F36" t="str">
            <v>NA</v>
          </cell>
        </row>
        <row r="37">
          <cell r="D37" t="str">
            <v>NA</v>
          </cell>
          <cell r="F37" t="str">
            <v>NA</v>
          </cell>
        </row>
        <row r="38">
          <cell r="D38" t="str">
            <v>NA</v>
          </cell>
          <cell r="F38" t="str">
            <v>NA</v>
          </cell>
        </row>
        <row r="39">
          <cell r="D39">
            <v>-100</v>
          </cell>
          <cell r="F39" t="str">
            <v>NA</v>
          </cell>
        </row>
        <row r="40">
          <cell r="D40" t="str">
            <v>NA</v>
          </cell>
          <cell r="F40" t="str">
            <v>NA</v>
          </cell>
        </row>
        <row r="41">
          <cell r="D41">
            <v>-43.790539029299936</v>
          </cell>
          <cell r="F41">
            <v>1.9892884468247896</v>
          </cell>
        </row>
        <row r="43">
          <cell r="D43">
            <v>-52.393564565664533</v>
          </cell>
          <cell r="F43" t="str">
            <v>NA</v>
          </cell>
        </row>
        <row r="44">
          <cell r="D44">
            <v>-70.390592188156248</v>
          </cell>
          <cell r="F44" t="str">
            <v>NA</v>
          </cell>
        </row>
        <row r="45">
          <cell r="D45" t="str">
            <v>NA</v>
          </cell>
          <cell r="F45" t="str">
            <v>NA</v>
          </cell>
        </row>
        <row r="46">
          <cell r="D46" t="str">
            <v>NA</v>
          </cell>
          <cell r="F46" t="str">
            <v>NA</v>
          </cell>
        </row>
        <row r="47">
          <cell r="D47">
            <v>-21.579032869442791</v>
          </cell>
          <cell r="F47" t="str">
            <v>NA</v>
          </cell>
        </row>
        <row r="48">
          <cell r="D48">
            <v>-100</v>
          </cell>
          <cell r="F48" t="str">
            <v>NA</v>
          </cell>
        </row>
        <row r="49">
          <cell r="D49">
            <v>-46.854377474703035</v>
          </cell>
          <cell r="F49">
            <v>-7.5278599044803274</v>
          </cell>
        </row>
        <row r="50">
          <cell r="D50" t="str">
            <v>NA</v>
          </cell>
          <cell r="F50" t="str">
            <v>NA</v>
          </cell>
        </row>
        <row r="51">
          <cell r="D51" t="str">
            <v>NA</v>
          </cell>
          <cell r="F51" t="str">
            <v>NA</v>
          </cell>
        </row>
        <row r="52">
          <cell r="D52">
            <v>-33.992140545538604</v>
          </cell>
          <cell r="F52">
            <v>21.562207670720298</v>
          </cell>
        </row>
        <row r="53">
          <cell r="D53" t="str">
            <v>NA</v>
          </cell>
          <cell r="F53" t="str">
            <v>NA</v>
          </cell>
        </row>
        <row r="54">
          <cell r="D54">
            <v>-100</v>
          </cell>
          <cell r="F54" t="str">
            <v>NA</v>
          </cell>
        </row>
        <row r="55">
          <cell r="D55">
            <v>-53.535673643422022</v>
          </cell>
          <cell r="F55">
            <v>0.56318197817669835</v>
          </cell>
        </row>
        <row r="57">
          <cell r="D57">
            <v>-100</v>
          </cell>
          <cell r="F57" t="str">
            <v>NA</v>
          </cell>
        </row>
        <row r="58">
          <cell r="D58" t="str">
            <v>NA</v>
          </cell>
          <cell r="F58" t="str">
            <v>NA</v>
          </cell>
        </row>
        <row r="59">
          <cell r="D59">
            <v>-59.418181818181814</v>
          </cell>
          <cell r="F59" t="str">
            <v>NA</v>
          </cell>
        </row>
        <row r="60">
          <cell r="D60" t="str">
            <v>NA</v>
          </cell>
          <cell r="F60" t="str">
            <v>NA</v>
          </cell>
        </row>
        <row r="61">
          <cell r="D61">
            <v>-20.391631213940205</v>
          </cell>
          <cell r="F61" t="str">
            <v>NA</v>
          </cell>
        </row>
        <row r="62">
          <cell r="D62">
            <v>-49.250772549705559</v>
          </cell>
          <cell r="F62" t="str">
            <v>NA</v>
          </cell>
        </row>
        <row r="63">
          <cell r="D63">
            <v>-73.462072528820997</v>
          </cell>
          <cell r="F63">
            <v>0.56318197817669835</v>
          </cell>
        </row>
        <row r="64">
          <cell r="D64" t="str">
            <v>NA</v>
          </cell>
          <cell r="F64" t="str">
            <v>NA</v>
          </cell>
        </row>
        <row r="65">
          <cell r="D65" t="str">
            <v>NA</v>
          </cell>
          <cell r="F65" t="str">
            <v>NA</v>
          </cell>
        </row>
        <row r="66">
          <cell r="D66">
            <v>-14.845140619437522</v>
          </cell>
          <cell r="F66">
            <v>-8.0767188744358904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R71"/>
  <sheetViews>
    <sheetView showGridLines="0" view="pageBreakPreview" zoomScale="80" zoomScaleNormal="80" zoomScaleSheetLayoutView="80" workbookViewId="0">
      <selection activeCell="J71" sqref="J71"/>
    </sheetView>
  </sheetViews>
  <sheetFormatPr defaultColWidth="9.85546875" defaultRowHeight="12.6"/>
  <cols>
    <col min="1" max="1" width="7.140625" style="1" customWidth="1"/>
    <col min="2" max="2" width="12.85546875" style="1" customWidth="1"/>
    <col min="3" max="3" width="10.85546875" style="1" customWidth="1"/>
    <col min="4" max="4" width="14.85546875" style="1" customWidth="1"/>
    <col min="5" max="5" width="13" style="1" customWidth="1"/>
    <col min="6" max="6" width="9.140625" style="1" customWidth="1"/>
    <col min="7" max="7" width="10" style="1" customWidth="1"/>
    <col min="8" max="8" width="14.85546875" style="1" customWidth="1"/>
    <col min="9" max="9" width="15.140625" style="1" customWidth="1"/>
    <col min="10" max="10" width="10.5703125" style="1" customWidth="1"/>
    <col min="11" max="11" width="11.140625" style="1" customWidth="1"/>
    <col min="12" max="14" width="11.5703125" style="1" customWidth="1"/>
    <col min="15" max="15" width="2.140625" style="1" customWidth="1"/>
    <col min="16" max="18" width="10.85546875" style="1" customWidth="1"/>
    <col min="19" max="16384" width="9.85546875" style="1"/>
  </cols>
  <sheetData>
    <row r="1" spans="1:18">
      <c r="A1" s="3" t="s">
        <v>0</v>
      </c>
      <c r="B1" s="3"/>
      <c r="C1" s="2"/>
      <c r="D1" s="2"/>
      <c r="E1" s="2"/>
      <c r="F1" s="2"/>
      <c r="G1" s="2"/>
      <c r="H1" s="2"/>
      <c r="I1" s="2"/>
    </row>
    <row r="2" spans="1:18" ht="14.45">
      <c r="A2" s="3" t="s">
        <v>1</v>
      </c>
      <c r="B2" s="3"/>
      <c r="C2" s="2"/>
      <c r="D2" s="2"/>
      <c r="E2" s="2"/>
    </row>
    <row r="3" spans="1:18" ht="12.95">
      <c r="A3" s="12"/>
      <c r="B3" s="4"/>
      <c r="C3" s="6"/>
      <c r="D3" s="6"/>
      <c r="E3" s="6"/>
      <c r="F3" s="6"/>
      <c r="G3" s="10"/>
      <c r="H3" s="10"/>
      <c r="I3" s="10"/>
      <c r="L3" s="150" t="s">
        <v>2</v>
      </c>
      <c r="M3" s="151"/>
      <c r="N3" s="152"/>
      <c r="P3" s="150" t="s">
        <v>3</v>
      </c>
      <c r="Q3" s="151"/>
      <c r="R3" s="152"/>
    </row>
    <row r="4" spans="1:18" ht="12.75" customHeight="1">
      <c r="A4" s="2"/>
      <c r="B4" s="2"/>
      <c r="C4" s="160" t="s">
        <v>2</v>
      </c>
      <c r="D4" s="161"/>
      <c r="E4" s="161"/>
      <c r="F4" s="162"/>
      <c r="G4" s="163" t="s">
        <v>3</v>
      </c>
      <c r="H4" s="161"/>
      <c r="I4" s="161"/>
      <c r="J4" s="161"/>
    </row>
    <row r="5" spans="1:18" s="34" customFormat="1" ht="40.5" customHeight="1">
      <c r="A5" s="33"/>
      <c r="B5" s="33"/>
      <c r="C5" s="35" t="s">
        <v>4</v>
      </c>
      <c r="D5" s="36" t="s">
        <v>5</v>
      </c>
      <c r="E5" s="36" t="s">
        <v>6</v>
      </c>
      <c r="F5" s="71" t="s">
        <v>7</v>
      </c>
      <c r="G5" s="35" t="s">
        <v>4</v>
      </c>
      <c r="H5" s="36" t="s">
        <v>5</v>
      </c>
      <c r="I5" s="36" t="s">
        <v>6</v>
      </c>
      <c r="J5" s="65" t="s">
        <v>7</v>
      </c>
    </row>
    <row r="6" spans="1:18" ht="12.75">
      <c r="A6" s="13" t="s">
        <v>8</v>
      </c>
      <c r="B6" s="13"/>
      <c r="C6" s="25">
        <f>(('[1]Undergrad FTF'!AH4-'[1]Undergrad FTF'!AC4)/'[1]Undergrad FTF'!AC4)*100</f>
        <v>-9.7414002445110608</v>
      </c>
      <c r="D6" s="25">
        <f>(('[1]All Undergrad '!AO4-'[1]All Undergrad '!AJ4)/'[1]All Undergrad '!AJ4)*100</f>
        <v>-7.3037246106113871</v>
      </c>
      <c r="E6" s="25">
        <f>(('[1]All Grad-Prof'!AN4-'[1]All Grad-Prof'!AI4)/'[1]All Grad-Prof'!AI4)*100</f>
        <v>5.9372697041941525</v>
      </c>
      <c r="F6" s="72">
        <f>(('[1]All PT'!AN4-'[1]All PT'!AI4)/'[1]All PT'!AI4)*100</f>
        <v>-3.5243861122948208</v>
      </c>
      <c r="G6" s="58">
        <f>'[1]Undergrad FTF'!AH4-'[1]Undergrad FTF'!AC4</f>
        <v>-279201</v>
      </c>
      <c r="H6" s="14">
        <f>'[1]All Undergrad '!AO4-'[1]All Undergrad '!AJ4</f>
        <v>-1223691</v>
      </c>
      <c r="I6" s="14">
        <f>'[1]All Grad-Prof'!AN4-'[1]All Grad-Prof'!AI4</f>
        <v>165885</v>
      </c>
      <c r="J6" s="66">
        <f>'[1]All PT'!AN4-'[1]All PT'!AI4</f>
        <v>-263087</v>
      </c>
    </row>
    <row r="7" spans="1:18" ht="12.75">
      <c r="A7" s="14" t="s">
        <v>9</v>
      </c>
      <c r="B7" s="14"/>
      <c r="C7" s="60">
        <f>(('[1]Undergrad FTF'!AH5-'[1]Undergrad FTF'!AC5)/'[1]Undergrad FTF'!AC5)*100</f>
        <v>-8.5287554076124223</v>
      </c>
      <c r="D7" s="60">
        <f>(('[1]All Undergrad '!AO5-'[1]All Undergrad '!AJ5)/'[1]All Undergrad '!AJ5)*100</f>
        <v>-4.0985696368234565</v>
      </c>
      <c r="E7" s="60">
        <f>(('[1]All Grad-Prof'!AN5-'[1]All Grad-Prof'!AI5)/'[1]All Grad-Prof'!AI5)*100</f>
        <v>12.062083113218234</v>
      </c>
      <c r="F7" s="73">
        <f>(('[1]All PT'!AN5-'[1]All PT'!AI5)/'[1]All PT'!AI5)*100</f>
        <v>-4.0264044170642208E-2</v>
      </c>
      <c r="G7" s="61">
        <f>'[1]Undergrad FTF'!AH5-'[1]Undergrad FTF'!AC5</f>
        <v>-88933</v>
      </c>
      <c r="H7" s="62">
        <f>'[1]All Undergrad '!AO5-'[1]All Undergrad '!AJ5</f>
        <v>-239204</v>
      </c>
      <c r="I7" s="62">
        <f>'[1]All Grad-Prof'!AN5-'[1]All Grad-Prof'!AI5</f>
        <v>107543</v>
      </c>
      <c r="J7" s="67">
        <f>'[1]All PT'!AN5-'[1]All PT'!AI5</f>
        <v>-1062</v>
      </c>
    </row>
    <row r="8" spans="1:18" ht="12.75">
      <c r="A8" s="14" t="s">
        <v>10</v>
      </c>
      <c r="B8" s="14"/>
      <c r="C8" s="57"/>
      <c r="D8" s="57"/>
      <c r="E8" s="57"/>
      <c r="F8" s="72"/>
      <c r="G8" s="20">
        <f>(G7/G$6)*100</f>
        <v>31.852679610746382</v>
      </c>
      <c r="H8" s="20">
        <f>(H7/H$6)*100</f>
        <v>19.547745304983039</v>
      </c>
      <c r="I8" s="20">
        <f>(I7/I$6)*100</f>
        <v>64.829852005907711</v>
      </c>
      <c r="J8" s="68">
        <f>(J7/J$6)*100</f>
        <v>0.4036687483608084</v>
      </c>
    </row>
    <row r="9" spans="1:18" ht="12.75">
      <c r="A9" s="15" t="s">
        <v>11</v>
      </c>
      <c r="B9" s="15"/>
      <c r="C9" s="74">
        <f>(('[1]Undergrad FTF'!AH7-'[1]Undergrad FTF'!AC7)/'[1]Undergrad FTF'!AC7)*100</f>
        <v>-13.303943474847516</v>
      </c>
      <c r="D9" s="74">
        <f>(('[1]All Undergrad '!AO7-'[1]All Undergrad '!AJ7)/'[1]All Undergrad '!AJ7)*100</f>
        <v>-6.8020975267352082</v>
      </c>
      <c r="E9" s="74">
        <f>(('[1]All Grad-Prof'!AN7-'[1]All Grad-Prof'!AI7)/'[1]All Grad-Prof'!AI7)*100</f>
        <v>19.227345558127116</v>
      </c>
      <c r="F9" s="75">
        <f>(('[1]All PT'!AN7-'[1]All PT'!AI7)/'[1]All PT'!AI7)*100</f>
        <v>3.5962557643334025</v>
      </c>
      <c r="G9" s="59">
        <f>'[1]Undergrad FTF'!AH7-'[1]Undergrad FTF'!AC7</f>
        <v>-6609</v>
      </c>
      <c r="H9" s="15">
        <f>'[1]All Undergrad '!AO7-'[1]All Undergrad '!AJ7</f>
        <v>-16474</v>
      </c>
      <c r="I9" s="15">
        <f>'[1]All Grad-Prof'!AN7-'[1]All Grad-Prof'!AI7</f>
        <v>7560</v>
      </c>
      <c r="J9" s="69">
        <f>'[1]All PT'!AN7-'[1]All PT'!AI7</f>
        <v>3135</v>
      </c>
    </row>
    <row r="10" spans="1:18" ht="12.75">
      <c r="A10" s="15" t="s">
        <v>12</v>
      </c>
      <c r="B10" s="15"/>
      <c r="C10" s="74">
        <f>(('[1]Undergrad FTF'!AH8-'[1]Undergrad FTF'!AC8)/'[1]Undergrad FTF'!AC8)*100</f>
        <v>-13.148094055790857</v>
      </c>
      <c r="D10" s="74">
        <f>(('[1]All Undergrad '!AO8-'[1]All Undergrad '!AJ8)/'[1]All Undergrad '!AJ8)*100</f>
        <v>-13.954114243423266</v>
      </c>
      <c r="E10" s="74">
        <f>(('[1]All Grad-Prof'!AN8-'[1]All Grad-Prof'!AI8)/'[1]All Grad-Prof'!AI8)*100</f>
        <v>4.2282014970665589</v>
      </c>
      <c r="F10" s="75">
        <f>(('[1]All PT'!AN8-'[1]All PT'!AI8)/'[1]All PT'!AI8)*100</f>
        <v>-12.477422036092774</v>
      </c>
      <c r="G10" s="59">
        <f>'[1]Undergrad FTF'!AH8-'[1]Undergrad FTF'!AC8</f>
        <v>-3601</v>
      </c>
      <c r="H10" s="15">
        <f>'[1]All Undergrad '!AO8-'[1]All Undergrad '!AJ8</f>
        <v>-20740</v>
      </c>
      <c r="I10" s="15">
        <f>'[1]All Grad-Prof'!AN8-'[1]All Grad-Prof'!AI8</f>
        <v>836</v>
      </c>
      <c r="J10" s="69">
        <f>'[1]All PT'!AN8-'[1]All PT'!AI8</f>
        <v>-7806</v>
      </c>
    </row>
    <row r="11" spans="1:18" ht="12.75">
      <c r="A11" s="15" t="s">
        <v>13</v>
      </c>
      <c r="B11" s="15"/>
      <c r="C11" s="74">
        <f>(('[1]Undergrad FTF'!AH9-'[1]Undergrad FTF'!AC9)/'[1]Undergrad FTF'!AC9)*100</f>
        <v>-6.4371257485029938</v>
      </c>
      <c r="D11" s="74">
        <f>(('[1]All Undergrad '!AO9-'[1]All Undergrad '!AJ9)/'[1]All Undergrad '!AJ9)*100</f>
        <v>-0.40224255434442796</v>
      </c>
      <c r="E11" s="74">
        <f>(('[1]All Grad-Prof'!AN9-'[1]All Grad-Prof'!AI9)/'[1]All Grad-Prof'!AI9)*100</f>
        <v>-12.255257432922408</v>
      </c>
      <c r="F11" s="75">
        <f>(('[1]All PT'!AN9-'[1]All PT'!AI9)/'[1]All PT'!AI9)*100</f>
        <v>1.5619530976548828</v>
      </c>
      <c r="G11" s="59">
        <f>'[1]Undergrad FTF'!AH9-'[1]Undergrad FTF'!AC9</f>
        <v>-602</v>
      </c>
      <c r="H11" s="15">
        <f>'[1]All Undergrad '!AO9-'[1]All Undergrad '!AJ9</f>
        <v>-193</v>
      </c>
      <c r="I11" s="15">
        <f>'[1]All Grad-Prof'!AN9-'[1]All Grad-Prof'!AI9</f>
        <v>-1521</v>
      </c>
      <c r="J11" s="69">
        <f>'[1]All PT'!AN9-'[1]All PT'!AI9</f>
        <v>357</v>
      </c>
    </row>
    <row r="12" spans="1:18" ht="13.5" customHeight="1">
      <c r="A12" s="15" t="s">
        <v>14</v>
      </c>
      <c r="B12" s="15"/>
      <c r="C12" s="74">
        <f>(('[1]Undergrad FTF'!AH10-'[1]Undergrad FTF'!AC10)/'[1]Undergrad FTF'!AC10)*100</f>
        <v>-10.193992051493057</v>
      </c>
      <c r="D12" s="74">
        <f>(('[1]All Undergrad '!AO10-'[1]All Undergrad '!AJ10)/'[1]All Undergrad '!AJ10)*100</f>
        <v>-6.4881053677640024</v>
      </c>
      <c r="E12" s="74">
        <f>(('[1]All Grad-Prof'!AN10-'[1]All Grad-Prof'!AI10)/'[1]All Grad-Prof'!AI10)*100</f>
        <v>3.9817206437512418</v>
      </c>
      <c r="F12" s="75">
        <f>(('[1]All PT'!AN10-'[1]All PT'!AI10)/'[1]All PT'!AI10)*100</f>
        <v>-9.9971512595502432</v>
      </c>
      <c r="G12" s="59">
        <f>'[1]Undergrad FTF'!AH10-'[1]Undergrad FTF'!AC10</f>
        <v>-15980</v>
      </c>
      <c r="H12" s="15">
        <f>'[1]All Undergrad '!AO10-'[1]All Undergrad '!AJ10</f>
        <v>-61763</v>
      </c>
      <c r="I12" s="15">
        <f>'[1]All Grad-Prof'!AN10-'[1]All Grad-Prof'!AI10</f>
        <v>5010</v>
      </c>
      <c r="J12" s="69">
        <f>'[1]All PT'!AN10-'[1]All PT'!AI10</f>
        <v>-46674</v>
      </c>
    </row>
    <row r="13" spans="1:18" ht="12.75">
      <c r="A13" s="14" t="s">
        <v>15</v>
      </c>
      <c r="B13" s="14"/>
      <c r="C13" s="57">
        <f>(('[1]Undergrad FTF'!AH11-'[1]Undergrad FTF'!AC11)/'[1]Undergrad FTF'!AC11)*100</f>
        <v>-3.1419918380710716</v>
      </c>
      <c r="D13" s="57">
        <f>(('[1]All Undergrad '!AO11-'[1]All Undergrad '!AJ11)/'[1]All Undergrad '!AJ11)*100</f>
        <v>1.3106978460280099</v>
      </c>
      <c r="E13" s="57">
        <f>(('[1]All Grad-Prof'!AN11-'[1]All Grad-Prof'!AI11)/'[1]All Grad-Prof'!AI11)*100</f>
        <v>22.048013596770765</v>
      </c>
      <c r="F13" s="72">
        <f>(('[1]All PT'!AN11-'[1]All PT'!AI11)/'[1]All PT'!AI11)*100</f>
        <v>14.019689242082789</v>
      </c>
      <c r="G13" s="58">
        <f>'[1]Undergrad FTF'!AH11-'[1]Undergrad FTF'!AC11</f>
        <v>-2687</v>
      </c>
      <c r="H13" s="14">
        <f>'[1]All Undergrad '!AO11-'[1]All Undergrad '!AJ11</f>
        <v>5897</v>
      </c>
      <c r="I13" s="14">
        <f>'[1]All Grad-Prof'!AN11-'[1]All Grad-Prof'!AI11</f>
        <v>15567</v>
      </c>
      <c r="J13" s="66">
        <f>'[1]All PT'!AN11-'[1]All PT'!AI11</f>
        <v>26004</v>
      </c>
    </row>
    <row r="14" spans="1:18" ht="12.75">
      <c r="A14" s="14" t="s">
        <v>16</v>
      </c>
      <c r="B14" s="14"/>
      <c r="C14" s="57">
        <f>(('[1]Undergrad FTF'!AH12-'[1]Undergrad FTF'!AC12)/'[1]Undergrad FTF'!AC12)*100</f>
        <v>-5.2806509080273338</v>
      </c>
      <c r="D14" s="57">
        <f>(('[1]All Undergrad '!AO12-'[1]All Undergrad '!AJ12)/'[1]All Undergrad '!AJ12)*100</f>
        <v>-7.1269386455632873</v>
      </c>
      <c r="E14" s="57">
        <f>(('[1]All Grad-Prof'!AN12-'[1]All Grad-Prof'!AI12)/'[1]All Grad-Prof'!AI12)*100</f>
        <v>59.932256840015185</v>
      </c>
      <c r="F14" s="72">
        <f>(('[1]All PT'!AN12-'[1]All PT'!AI12)/'[1]All PT'!AI12)*100</f>
        <v>11.907135277661661</v>
      </c>
      <c r="G14" s="58">
        <f>'[1]Undergrad FTF'!AH12-'[1]Undergrad FTF'!AC12</f>
        <v>-1986</v>
      </c>
      <c r="H14" s="14">
        <f>'[1]All Undergrad '!AO12-'[1]All Undergrad '!AJ12</f>
        <v>-15670</v>
      </c>
      <c r="I14" s="14">
        <f>'[1]All Grad-Prof'!AN12-'[1]All Grad-Prof'!AI12</f>
        <v>20525</v>
      </c>
      <c r="J14" s="66">
        <f>'[1]All PT'!AN12-'[1]All PT'!AI12</f>
        <v>11109</v>
      </c>
    </row>
    <row r="15" spans="1:18" ht="12.75">
      <c r="A15" s="14" t="s">
        <v>17</v>
      </c>
      <c r="B15" s="14"/>
      <c r="C15" s="57">
        <f>(('[1]Undergrad FTF'!AH13-'[1]Undergrad FTF'!AC13)/'[1]Undergrad FTF'!AC13)*100</f>
        <v>-4.7356991264004735</v>
      </c>
      <c r="D15" s="57">
        <f>(('[1]All Undergrad '!AO13-'[1]All Undergrad '!AJ13)/'[1]All Undergrad '!AJ13)*100</f>
        <v>-4.239795465274435</v>
      </c>
      <c r="E15" s="57">
        <f>(('[1]All Grad-Prof'!AN13-'[1]All Grad-Prof'!AI13)/'[1]All Grad-Prof'!AI13)*100</f>
        <v>25.078961935462864</v>
      </c>
      <c r="F15" s="72">
        <f>(('[1]All PT'!AN13-'[1]All PT'!AI13)/'[1]All PT'!AI13)*100</f>
        <v>1.9447533360291143</v>
      </c>
      <c r="G15" s="58">
        <f>'[1]Undergrad FTF'!AH13-'[1]Undergrad FTF'!AC13</f>
        <v>-1919</v>
      </c>
      <c r="H15" s="14">
        <f>'[1]All Undergrad '!AO13-'[1]All Undergrad '!AJ13</f>
        <v>-9071</v>
      </c>
      <c r="I15" s="14">
        <f>'[1]All Grad-Prof'!AN13-'[1]All Grad-Prof'!AI13</f>
        <v>7702</v>
      </c>
      <c r="J15" s="66">
        <f>'[1]All PT'!AN13-'[1]All PT'!AI13</f>
        <v>1539</v>
      </c>
    </row>
    <row r="16" spans="1:18" ht="12.75">
      <c r="A16" s="14" t="s">
        <v>18</v>
      </c>
      <c r="B16" s="14"/>
      <c r="C16" s="57">
        <f>(('[1]Undergrad FTF'!AH14-'[1]Undergrad FTF'!AC14)/'[1]Undergrad FTF'!AC14)*100</f>
        <v>-10.10076130765786</v>
      </c>
      <c r="D16" s="57">
        <f>(('[1]All Undergrad '!AO14-'[1]All Undergrad '!AJ14)/'[1]All Undergrad '!AJ14)*100</f>
        <v>-6.0744609141479815</v>
      </c>
      <c r="E16" s="57">
        <f>(('[1]All Grad-Prof'!AN14-'[1]All Grad-Prof'!AI14)/'[1]All Grad-Prof'!AI14)*100</f>
        <v>2.9233684270511304</v>
      </c>
      <c r="F16" s="72">
        <f>(('[1]All PT'!AN14-'[1]All PT'!AI14)/'[1]All PT'!AI14)*100</f>
        <v>-1.2529832935560858</v>
      </c>
      <c r="G16" s="58">
        <f>'[1]Undergrad FTF'!AH14-'[1]Undergrad FTF'!AC14</f>
        <v>-4511</v>
      </c>
      <c r="H16" s="14">
        <f>'[1]All Undergrad '!AO14-'[1]All Undergrad '!AJ14</f>
        <v>-17843</v>
      </c>
      <c r="I16" s="14">
        <f>'[1]All Grad-Prof'!AN14-'[1]All Grad-Prof'!AI14</f>
        <v>2052</v>
      </c>
      <c r="J16" s="66">
        <f>'[1]All PT'!AN14-'[1]All PT'!AI14</f>
        <v>-2163</v>
      </c>
    </row>
    <row r="17" spans="1:10" ht="12.75">
      <c r="A17" s="15" t="s">
        <v>19</v>
      </c>
      <c r="B17" s="15"/>
      <c r="C17" s="74">
        <f>(('[1]Undergrad FTF'!AH15-'[1]Undergrad FTF'!AC15)/'[1]Undergrad FTF'!AC15)*100</f>
        <v>-21.549005337214943</v>
      </c>
      <c r="D17" s="74">
        <f>(('[1]All Undergrad '!AO15-'[1]All Undergrad '!AJ15)/'[1]All Undergrad '!AJ15)*100</f>
        <v>-8.2710687506600493</v>
      </c>
      <c r="E17" s="74">
        <f>(('[1]All Grad-Prof'!AN15-'[1]All Grad-Prof'!AI15)/'[1]All Grad-Prof'!AI15)*100</f>
        <v>14.496898022489338</v>
      </c>
      <c r="F17" s="75">
        <f>(('[1]All PT'!AN15-'[1]All PT'!AI15)/'[1]All PT'!AI15)*100</f>
        <v>9.5772436563459635</v>
      </c>
      <c r="G17" s="59">
        <f>'[1]Undergrad FTF'!AH15-'[1]Undergrad FTF'!AC15</f>
        <v>-7106</v>
      </c>
      <c r="H17" s="15">
        <f>'[1]All Undergrad '!AO15-'[1]All Undergrad '!AJ15</f>
        <v>-12531</v>
      </c>
      <c r="I17" s="15">
        <f>'[1]All Grad-Prof'!AN15-'[1]All Grad-Prof'!AI15</f>
        <v>2991</v>
      </c>
      <c r="J17" s="69">
        <f>'[1]All PT'!AN15-'[1]All PT'!AI15</f>
        <v>4148</v>
      </c>
    </row>
    <row r="18" spans="1:10" ht="12.75">
      <c r="A18" s="15" t="s">
        <v>20</v>
      </c>
      <c r="B18" s="15"/>
      <c r="C18" s="74">
        <f>(('[1]Undergrad FTF'!AH16-'[1]Undergrad FTF'!AC16)/'[1]Undergrad FTF'!AC16)*100</f>
        <v>-9.1975724881995955</v>
      </c>
      <c r="D18" s="74">
        <f>(('[1]All Undergrad '!AO16-'[1]All Undergrad '!AJ16)/'[1]All Undergrad '!AJ16)*100</f>
        <v>-2.1788518405220758</v>
      </c>
      <c r="E18" s="74">
        <f>(('[1]All Grad-Prof'!AN16-'[1]All Grad-Prof'!AI16)/'[1]All Grad-Prof'!AI16)*100</f>
        <v>7.8080785662764249</v>
      </c>
      <c r="F18" s="75">
        <f>(('[1]All PT'!AN16-'[1]All PT'!AI16)/'[1]All PT'!AI16)*100</f>
        <v>5.2100998680987374</v>
      </c>
      <c r="G18" s="59">
        <f>'[1]Undergrad FTF'!AH16-'[1]Undergrad FTF'!AC16</f>
        <v>-8184</v>
      </c>
      <c r="H18" s="15">
        <f>'[1]All Undergrad '!AO16-'[1]All Undergrad '!AJ16</f>
        <v>-10684</v>
      </c>
      <c r="I18" s="15">
        <f>'[1]All Grad-Prof'!AN16-'[1]All Grad-Prof'!AI16</f>
        <v>5629</v>
      </c>
      <c r="J18" s="69">
        <f>'[1]All PT'!AN16-'[1]All PT'!AI16</f>
        <v>10507</v>
      </c>
    </row>
    <row r="19" spans="1:10" ht="12.75">
      <c r="A19" s="15" t="s">
        <v>21</v>
      </c>
      <c r="B19" s="15"/>
      <c r="C19" s="74">
        <f>(('[1]Undergrad FTF'!AH17-'[1]Undergrad FTF'!AC17)/'[1]Undergrad FTF'!AC17)*100</f>
        <v>-11.130722559293988</v>
      </c>
      <c r="D19" s="74">
        <f>(('[1]All Undergrad '!AO17-'[1]All Undergrad '!AJ17)/'[1]All Undergrad '!AJ17)*100</f>
        <v>-12.177066022057712</v>
      </c>
      <c r="E19" s="74">
        <f>(('[1]All Grad-Prof'!AN17-'[1]All Grad-Prof'!AI17)/'[1]All Grad-Prof'!AI17)*100</f>
        <v>3.4334428280932272</v>
      </c>
      <c r="F19" s="75">
        <f>(('[1]All PT'!AN17-'[1]All PT'!AI17)/'[1]All PT'!AI17)*100</f>
        <v>-6.5033116192864355</v>
      </c>
      <c r="G19" s="59">
        <f>'[1]Undergrad FTF'!AH17-'[1]Undergrad FTF'!AC17</f>
        <v>-4036</v>
      </c>
      <c r="H19" s="15">
        <f>'[1]All Undergrad '!AO17-'[1]All Undergrad '!AJ17</f>
        <v>-22568</v>
      </c>
      <c r="I19" s="15">
        <f>'[1]All Grad-Prof'!AN17-'[1]All Grad-Prof'!AI17</f>
        <v>878</v>
      </c>
      <c r="J19" s="69">
        <f>'[1]All PT'!AN17-'[1]All PT'!AI17</f>
        <v>-4772</v>
      </c>
    </row>
    <row r="20" spans="1:10" ht="12.75">
      <c r="A20" s="15" t="s">
        <v>22</v>
      </c>
      <c r="B20" s="15"/>
      <c r="C20" s="74">
        <f>(('[1]Undergrad FTF'!AH18-'[1]Undergrad FTF'!AC18)/'[1]Undergrad FTF'!AC18)*100</f>
        <v>-10.401475694444445</v>
      </c>
      <c r="D20" s="74">
        <f>(('[1]All Undergrad '!AO18-'[1]All Undergrad '!AJ18)/'[1]All Undergrad '!AJ18)*100</f>
        <v>-8.0766307506594543</v>
      </c>
      <c r="E20" s="74">
        <f>(('[1]All Grad-Prof'!AN18-'[1]All Grad-Prof'!AI18)/'[1]All Grad-Prof'!AI18)*100</f>
        <v>13.427493842364532</v>
      </c>
      <c r="F20" s="75">
        <f>(('[1]All PT'!AN18-'[1]All PT'!AI18)/'[1]All PT'!AI18)*100</f>
        <v>-6.4414951526776925</v>
      </c>
      <c r="G20" s="59">
        <f>'[1]Undergrad FTF'!AH18-'[1]Undergrad FTF'!AC18</f>
        <v>-4793</v>
      </c>
      <c r="H20" s="15">
        <f>'[1]All Undergrad '!AO18-'[1]All Undergrad '!AJ18</f>
        <v>-18065</v>
      </c>
      <c r="I20" s="15">
        <f>'[1]All Grad-Prof'!AN18-'[1]All Grad-Prof'!AI18</f>
        <v>3489</v>
      </c>
      <c r="J20" s="69">
        <f>'[1]All PT'!AN18-'[1]All PT'!AI18</f>
        <v>-4970</v>
      </c>
    </row>
    <row r="21" spans="1:10" ht="12.75">
      <c r="A21" s="14" t="s">
        <v>23</v>
      </c>
      <c r="B21" s="14"/>
      <c r="C21" s="57">
        <f>(('[1]Undergrad FTF'!AH19-'[1]Undergrad FTF'!AC19)/'[1]Undergrad FTF'!AC19)*100</f>
        <v>-6.2804921162412501</v>
      </c>
      <c r="D21" s="57">
        <f>(('[1]All Undergrad '!AO19-'[1]All Undergrad '!AJ19)/'[1]All Undergrad '!AJ19)*100</f>
        <v>-4.4712156908089673</v>
      </c>
      <c r="E21" s="57">
        <f>(('[1]All Grad-Prof'!AN19-'[1]All Grad-Prof'!AI19)/'[1]All Grad-Prof'!AI19)*100</f>
        <v>10.962332356527133</v>
      </c>
      <c r="F21" s="72">
        <f>(('[1]All PT'!AN19-'[1]All PT'!AI19)/'[1]All PT'!AI19)*100</f>
        <v>5.4328312461686661</v>
      </c>
      <c r="G21" s="58">
        <f>'[1]Undergrad FTF'!AH19-'[1]Undergrad FTF'!AC19</f>
        <v>-3553</v>
      </c>
      <c r="H21" s="14">
        <f>'[1]All Undergrad '!AO19-'[1]All Undergrad '!AJ19</f>
        <v>-12374</v>
      </c>
      <c r="I21" s="14">
        <f>'[1]All Grad-Prof'!AN19-'[1]All Grad-Prof'!AI19</f>
        <v>5125</v>
      </c>
      <c r="J21" s="66">
        <f>'[1]All PT'!AN19-'[1]All PT'!AI19</f>
        <v>4963</v>
      </c>
    </row>
    <row r="22" spans="1:10" ht="12.75">
      <c r="A22" s="14" t="s">
        <v>24</v>
      </c>
      <c r="B22" s="14"/>
      <c r="C22" s="57">
        <f>(('[1]Undergrad FTF'!AH20-'[1]Undergrad FTF'!AC20)/'[1]Undergrad FTF'!AC20)*100</f>
        <v>-6.2571840312923541</v>
      </c>
      <c r="D22" s="57">
        <f>(('[1]All Undergrad '!AO20-'[1]All Undergrad '!AJ20)/'[1]All Undergrad '!AJ20)*100</f>
        <v>1.3634451606457252</v>
      </c>
      <c r="E22" s="57">
        <f>(('[1]All Grad-Prof'!AN20-'[1]All Grad-Prof'!AI20)/'[1]All Grad-Prof'!AI20)*100</f>
        <v>6.4768268109025344</v>
      </c>
      <c r="F22" s="72">
        <f>(('[1]All PT'!AN20-'[1]All PT'!AI20)/'[1]All PT'!AI20)*100</f>
        <v>2.8624900664779238</v>
      </c>
      <c r="G22" s="58">
        <f>'[1]Undergrad FTF'!AH20-'[1]Undergrad FTF'!AC20</f>
        <v>-14589</v>
      </c>
      <c r="H22" s="14">
        <f>'[1]All Undergrad '!AO20-'[1]All Undergrad '!AJ20</f>
        <v>18832</v>
      </c>
      <c r="I22" s="14">
        <f>'[1]All Grad-Prof'!AN20-'[1]All Grad-Prof'!AI20</f>
        <v>12214</v>
      </c>
      <c r="J22" s="66">
        <f>'[1]All PT'!AN20-'[1]All PT'!AI20</f>
        <v>21000</v>
      </c>
    </row>
    <row r="23" spans="1:10" ht="12.75">
      <c r="A23" s="14" t="s">
        <v>25</v>
      </c>
      <c r="B23" s="14"/>
      <c r="C23" s="57">
        <f>(('[1]Undergrad FTF'!AH21-'[1]Undergrad FTF'!AC21)/'[1]Undergrad FTF'!AC21)*100</f>
        <v>-8.2355430007839825</v>
      </c>
      <c r="D23" s="57">
        <f>(('[1]All Undergrad '!AO21-'[1]All Undergrad '!AJ21)/'[1]All Undergrad '!AJ21)*100</f>
        <v>-7.1927709827788222</v>
      </c>
      <c r="E23" s="57">
        <f>(('[1]All Grad-Prof'!AN21-'[1]All Grad-Prof'!AI21)/'[1]All Grad-Prof'!AI21)*100</f>
        <v>21.287029938987892</v>
      </c>
      <c r="F23" s="72">
        <f>(('[1]All PT'!AN21-'[1]All PT'!AI21)/'[1]All PT'!AI21)*100</f>
        <v>-6.5387563692113444</v>
      </c>
      <c r="G23" s="58">
        <f>'[1]Undergrad FTF'!AH21-'[1]Undergrad FTF'!AC21</f>
        <v>-6618</v>
      </c>
      <c r="H23" s="14">
        <f>'[1]All Undergrad '!AO21-'[1]All Undergrad '!AJ21</f>
        <v>-34132</v>
      </c>
      <c r="I23" s="14">
        <f>'[1]All Grad-Prof'!AN21-'[1]All Grad-Prof'!AI21</f>
        <v>20271</v>
      </c>
      <c r="J23" s="66">
        <f>'[1]All PT'!AN21-'[1]All PT'!AI21</f>
        <v>-14501</v>
      </c>
    </row>
    <row r="24" spans="1:10" ht="12.75">
      <c r="A24" s="13" t="s">
        <v>26</v>
      </c>
      <c r="B24" s="13"/>
      <c r="C24" s="57">
        <f>(('[1]Undergrad FTF'!AH22-'[1]Undergrad FTF'!AC22)/'[1]Undergrad FTF'!AC22)*100</f>
        <v>-12.79483228635771</v>
      </c>
      <c r="D24" s="57">
        <f>(('[1]All Undergrad '!AO22-'[1]All Undergrad '!AJ22)/'[1]All Undergrad '!AJ22)*100</f>
        <v>-13.957084179217222</v>
      </c>
      <c r="E24" s="57">
        <f>(('[1]All Grad-Prof'!AN22-'[1]All Grad-Prof'!AI22)/'[1]All Grad-Prof'!AI22)*100</f>
        <v>-5.7475472250695558</v>
      </c>
      <c r="F24" s="72">
        <f>(('[1]All PT'!AN22-'[1]All PT'!AI22)/'[1]All PT'!AI22)*100</f>
        <v>-11.602559039570334</v>
      </c>
      <c r="G24" s="58">
        <f>'[1]Undergrad FTF'!AH22-'[1]Undergrad FTF'!AC22</f>
        <v>-2159</v>
      </c>
      <c r="H24" s="14">
        <f>'[1]All Undergrad '!AO22-'[1]All Undergrad '!AJ22</f>
        <v>-11825</v>
      </c>
      <c r="I24" s="14">
        <f>'[1]All Grad-Prof'!AN22-'[1]All Grad-Prof'!AI22</f>
        <v>-785</v>
      </c>
      <c r="J24" s="66">
        <f>'[1]All PT'!AN22-'[1]All PT'!AI22</f>
        <v>-2938</v>
      </c>
    </row>
    <row r="25" spans="1:10" ht="12.75">
      <c r="A25" s="14" t="s">
        <v>27</v>
      </c>
      <c r="B25" s="14"/>
      <c r="C25" s="60">
        <f>(('[1]Undergrad FTF'!AH23-'[1]Undergrad FTF'!AC23)/'[1]Undergrad FTF'!AC23)*100</f>
        <v>-9.9301234974770534</v>
      </c>
      <c r="D25" s="60">
        <f>(('[1]All Undergrad '!AO23-'[1]All Undergrad '!AJ23)/'[1]All Undergrad '!AJ23)*100</f>
        <v>-7.5466032548276445</v>
      </c>
      <c r="E25" s="60">
        <f>(('[1]All Grad-Prof'!AN23-'[1]All Grad-Prof'!AI23)/'[1]All Grad-Prof'!AI23)*100</f>
        <v>5.1168103339041409</v>
      </c>
      <c r="F25" s="73">
        <f>(('[1]All PT'!AN23-'[1]All PT'!AI23)/'[1]All PT'!AI23)*100</f>
        <v>-4.1229774753725925</v>
      </c>
      <c r="G25" s="61">
        <f>'[1]Undergrad FTF'!AH23-'[1]Undergrad FTF'!AC23</f>
        <v>-66891</v>
      </c>
      <c r="H25" s="62">
        <f>'[1]All Undergrad '!AO23-'[1]All Undergrad '!AJ23</f>
        <v>-336019</v>
      </c>
      <c r="I25" s="62">
        <f>'[1]All Grad-Prof'!AN23-'[1]All Grad-Prof'!AI23</f>
        <v>28267</v>
      </c>
      <c r="J25" s="67">
        <f>'[1]All PT'!AN23-'[1]All PT'!AI23</f>
        <v>-86821</v>
      </c>
    </row>
    <row r="26" spans="1:10" ht="12.75">
      <c r="A26" s="14" t="s">
        <v>10</v>
      </c>
      <c r="B26" s="14"/>
      <c r="C26" s="57"/>
      <c r="D26" s="57"/>
      <c r="E26" s="57"/>
      <c r="F26" s="72"/>
      <c r="G26" s="20">
        <f>(G25/G$6)*100</f>
        <v>23.958008746387012</v>
      </c>
      <c r="H26" s="20">
        <f>(H25/H$6)*100</f>
        <v>27.459464848560629</v>
      </c>
      <c r="I26" s="20">
        <f>(I25/I$6)*100</f>
        <v>17.040118154142931</v>
      </c>
      <c r="J26" s="68">
        <f>(J25/J$6)*100</f>
        <v>33.000870434495056</v>
      </c>
    </row>
    <row r="27" spans="1:10" ht="12.75">
      <c r="A27" s="15" t="s">
        <v>28</v>
      </c>
      <c r="B27" s="15"/>
      <c r="C27" s="74">
        <f>(('[1]Undergrad FTF'!AH25-'[1]Undergrad FTF'!AC25)/'[1]Undergrad FTF'!AC25)*100</f>
        <v>-41.182599635321701</v>
      </c>
      <c r="D27" s="74">
        <f>(('[1]All Undergrad '!AO25-'[1]All Undergrad '!AJ25)/'[1]All Undergrad '!AJ25)*100</f>
        <v>-30.351936693044561</v>
      </c>
      <c r="E27" s="74">
        <f>(('[1]All Grad-Prof'!AN25-'[1]All Grad-Prof'!AI25)/'[1]All Grad-Prof'!AI25)*100</f>
        <v>-19.055180627233028</v>
      </c>
      <c r="F27" s="75">
        <f>(('[1]All PT'!AN25-'[1]All PT'!AI25)/'[1]All PT'!AI25)*100</f>
        <v>-20.370143399926459</v>
      </c>
      <c r="G27" s="59">
        <f>'[1]Undergrad FTF'!AH25-'[1]Undergrad FTF'!AC25</f>
        <v>-1581</v>
      </c>
      <c r="H27" s="15">
        <f>'[1]All Undergrad '!AO25-'[1]All Undergrad '!AJ25</f>
        <v>-8745</v>
      </c>
      <c r="I27" s="15">
        <f>'[1]All Grad-Prof'!AN25-'[1]All Grad-Prof'!AI25</f>
        <v>-480</v>
      </c>
      <c r="J27" s="69">
        <f>'[1]All PT'!AN25-'[1]All PT'!AI25</f>
        <v>-3324</v>
      </c>
    </row>
    <row r="28" spans="1:10" ht="12.75">
      <c r="A28" s="15" t="s">
        <v>29</v>
      </c>
      <c r="B28" s="15"/>
      <c r="C28" s="74">
        <f>(('[1]Undergrad FTF'!AH26-'[1]Undergrad FTF'!AC26)/'[1]Undergrad FTF'!AC26)*100</f>
        <v>-17.271144315628113</v>
      </c>
      <c r="D28" s="74">
        <f>(('[1]All Undergrad '!AO26-'[1]All Undergrad '!AJ26)/'[1]All Undergrad '!AJ26)*100</f>
        <v>-18.595493081352938</v>
      </c>
      <c r="E28" s="74">
        <f>(('[1]All Grad-Prof'!AN26-'[1]All Grad-Prof'!AI26)/'[1]All Grad-Prof'!AI26)*100</f>
        <v>-3.0633268838571355</v>
      </c>
      <c r="F28" s="75">
        <f>(('[1]All PT'!AN26-'[1]All PT'!AI26)/'[1]All PT'!AI26)*100</f>
        <v>-3.2016985138004244</v>
      </c>
      <c r="G28" s="59">
        <f>'[1]Undergrad FTF'!AH26-'[1]Undergrad FTF'!AC26</f>
        <v>-11605</v>
      </c>
      <c r="H28" s="15">
        <f>'[1]All Undergrad '!AO26-'[1]All Undergrad '!AJ26</f>
        <v>-99164</v>
      </c>
      <c r="I28" s="15">
        <f>'[1]All Grad-Prof'!AN26-'[1]All Grad-Prof'!AI26</f>
        <v>-2929</v>
      </c>
      <c r="J28" s="69">
        <f>'[1]All PT'!AN26-'[1]All PT'!AI26</f>
        <v>-7540</v>
      </c>
    </row>
    <row r="29" spans="1:10" ht="12.75">
      <c r="A29" s="15" t="s">
        <v>30</v>
      </c>
      <c r="B29" s="15"/>
      <c r="C29" s="74">
        <f>(('[1]Undergrad FTF'!AH27-'[1]Undergrad FTF'!AC27)/'[1]Undergrad FTF'!AC27)*100</f>
        <v>-13.243406230501945</v>
      </c>
      <c r="D29" s="74">
        <f>(('[1]All Undergrad '!AO27-'[1]All Undergrad '!AJ27)/'[1]All Undergrad '!AJ27)*100</f>
        <v>-6.9473662363538242</v>
      </c>
      <c r="E29" s="74">
        <f>(('[1]All Grad-Prof'!AN27-'[1]All Grad-Prof'!AI27)/'[1]All Grad-Prof'!AI27)*100</f>
        <v>8.4808564729388696</v>
      </c>
      <c r="F29" s="75">
        <f>(('[1]All PT'!AN27-'[1]All PT'!AI27)/'[1]All PT'!AI27)*100</f>
        <v>-5.2720779866872798</v>
      </c>
      <c r="G29" s="59">
        <f>'[1]Undergrad FTF'!AH27-'[1]Undergrad FTF'!AC27</f>
        <v>-50729</v>
      </c>
      <c r="H29" s="15">
        <f>'[1]All Undergrad '!AO27-'[1]All Undergrad '!AJ27</f>
        <v>-167369</v>
      </c>
      <c r="I29" s="15">
        <f>'[1]All Grad-Prof'!AN27-'[1]All Grad-Prof'!AI27</f>
        <v>22751</v>
      </c>
      <c r="J29" s="69">
        <f>'[1]All PT'!AN27-'[1]All PT'!AI27</f>
        <v>-63054</v>
      </c>
    </row>
    <row r="30" spans="1:10" ht="12.75">
      <c r="A30" s="15" t="s">
        <v>31</v>
      </c>
      <c r="B30" s="15"/>
      <c r="C30" s="74">
        <f>(('[1]Undergrad FTF'!AH28-'[1]Undergrad FTF'!AC28)/'[1]Undergrad FTF'!AC28)*100</f>
        <v>3.0004777830864788</v>
      </c>
      <c r="D30" s="74">
        <f>(('[1]All Undergrad '!AO28-'[1]All Undergrad '!AJ28)/'[1]All Undergrad '!AJ28)*100</f>
        <v>10.487257178891674</v>
      </c>
      <c r="E30" s="74">
        <f>(('[1]All Grad-Prof'!AN28-'[1]All Grad-Prof'!AI28)/'[1]All Grad-Prof'!AI28)*100</f>
        <v>17.94908062234795</v>
      </c>
      <c r="F30" s="75">
        <f>(('[1]All PT'!AN28-'[1]All PT'!AI28)/'[1]All PT'!AI28)*100</f>
        <v>15.370381985824499</v>
      </c>
      <c r="G30" s="59">
        <f>'[1]Undergrad FTF'!AH28-'[1]Undergrad FTF'!AC28</f>
        <v>1256</v>
      </c>
      <c r="H30" s="15">
        <f>'[1]All Undergrad '!AO28-'[1]All Undergrad '!AJ28</f>
        <v>27274</v>
      </c>
      <c r="I30" s="15">
        <f>'[1]All Grad-Prof'!AN28-'[1]All Grad-Prof'!AI28</f>
        <v>8883</v>
      </c>
      <c r="J30" s="69">
        <f>'[1]All PT'!AN28-'[1]All PT'!AI28</f>
        <v>19604</v>
      </c>
    </row>
    <row r="31" spans="1:10" ht="12.75">
      <c r="A31" s="14" t="s">
        <v>32</v>
      </c>
      <c r="B31" s="14"/>
      <c r="C31" s="57">
        <f>(('[1]Undergrad FTF'!AH29-'[1]Undergrad FTF'!AC29)/'[1]Undergrad FTF'!AC29)*100</f>
        <v>-7.8409219297254547</v>
      </c>
      <c r="D31" s="57">
        <f>(('[1]All Undergrad '!AO29-'[1]All Undergrad '!AJ29)/'[1]All Undergrad '!AJ29)*100</f>
        <v>-13.189714173972558</v>
      </c>
      <c r="E31" s="57">
        <f>(('[1]All Grad-Prof'!AN29-'[1]All Grad-Prof'!AI29)/'[1]All Grad-Prof'!AI29)*100</f>
        <v>-19.38480853735091</v>
      </c>
      <c r="F31" s="72">
        <f>(('[1]All PT'!AN29-'[1]All PT'!AI29)/'[1]All PT'!AI29)*100</f>
        <v>-5.7616746062102298</v>
      </c>
      <c r="G31" s="58">
        <f>'[1]Undergrad FTF'!AH29-'[1]Undergrad FTF'!AC29</f>
        <v>-694</v>
      </c>
      <c r="H31" s="14">
        <f>'[1]All Undergrad '!AO29-'[1]All Undergrad '!AJ29</f>
        <v>-8094</v>
      </c>
      <c r="I31" s="14">
        <f>'[1]All Grad-Prof'!AN29-'[1]All Grad-Prof'!AI29</f>
        <v>-1544</v>
      </c>
      <c r="J31" s="66">
        <f>'[1]All PT'!AN29-'[1]All PT'!AI29</f>
        <v>-1657</v>
      </c>
    </row>
    <row r="32" spans="1:10" ht="12.75">
      <c r="A32" s="14" t="s">
        <v>33</v>
      </c>
      <c r="B32" s="14"/>
      <c r="C32" s="57">
        <f>(('[1]Undergrad FTF'!AH30-'[1]Undergrad FTF'!AC30)/'[1]Undergrad FTF'!AC30)*100</f>
        <v>10.197651102835865</v>
      </c>
      <c r="D32" s="57">
        <f>(('[1]All Undergrad '!AO30-'[1]All Undergrad '!AJ30)/'[1]All Undergrad '!AJ30)*100</f>
        <v>0.96517254777295047</v>
      </c>
      <c r="E32" s="57">
        <f>(('[1]All Grad-Prof'!AN30-'[1]All Grad-Prof'!AI30)/'[1]All Grad-Prof'!AI30)*100</f>
        <v>10.071210579857578</v>
      </c>
      <c r="F32" s="72">
        <f>(('[1]All PT'!AN30-'[1]All PT'!AI30)/'[1]All PT'!AI30)*100</f>
        <v>4.0592503427291264</v>
      </c>
      <c r="G32" s="58">
        <f>'[1]Undergrad FTF'!AH30-'[1]Undergrad FTF'!AC30</f>
        <v>1424</v>
      </c>
      <c r="H32" s="14">
        <f>'[1]All Undergrad '!AO30-'[1]All Undergrad '!AJ30</f>
        <v>1093</v>
      </c>
      <c r="I32" s="14">
        <f>'[1]All Grad-Prof'!AN30-'[1]All Grad-Prof'!AI30</f>
        <v>792</v>
      </c>
      <c r="J32" s="66">
        <f>'[1]All PT'!AN30-'[1]All PT'!AI30</f>
        <v>2428</v>
      </c>
    </row>
    <row r="33" spans="1:10" ht="12.75">
      <c r="A33" s="14" t="s">
        <v>34</v>
      </c>
      <c r="B33" s="14"/>
      <c r="C33" s="57">
        <f>(('[1]Undergrad FTF'!AH31-'[1]Undergrad FTF'!AC31)/'[1]Undergrad FTF'!AC31)*100</f>
        <v>-10.892673448394103</v>
      </c>
      <c r="D33" s="57">
        <f>(('[1]All Undergrad '!AO31-'[1]All Undergrad '!AJ31)/'[1]All Undergrad '!AJ31)*100</f>
        <v>-14.064602960969044</v>
      </c>
      <c r="E33" s="57">
        <f>(('[1]All Grad-Prof'!AN31-'[1]All Grad-Prof'!AI31)/'[1]All Grad-Prof'!AI31)*100</f>
        <v>24.091293322062555</v>
      </c>
      <c r="F33" s="72">
        <f>(('[1]All PT'!AN31-'[1]All PT'!AI31)/'[1]All PT'!AI31)*100</f>
        <v>0.26364543252102035</v>
      </c>
      <c r="G33" s="58">
        <f>'[1]Undergrad FTF'!AH31-'[1]Undergrad FTF'!AC31</f>
        <v>-953</v>
      </c>
      <c r="H33" s="14">
        <f>'[1]All Undergrad '!AO31-'[1]All Undergrad '!AJ31</f>
        <v>-6479</v>
      </c>
      <c r="I33" s="14">
        <f>'[1]All Grad-Prof'!AN31-'[1]All Grad-Prof'!AI31</f>
        <v>1140</v>
      </c>
      <c r="J33" s="66">
        <f>'[1]All PT'!AN31-'[1]All PT'!AI31</f>
        <v>37</v>
      </c>
    </row>
    <row r="34" spans="1:10" ht="12.75">
      <c r="A34" s="14" t="s">
        <v>35</v>
      </c>
      <c r="B34" s="14"/>
      <c r="C34" s="57">
        <f>(('[1]Undergrad FTF'!AH32-'[1]Undergrad FTF'!AC32)/'[1]Undergrad FTF'!AC32)*100</f>
        <v>-1.6962995539360433</v>
      </c>
      <c r="D34" s="57">
        <f>(('[1]All Undergrad '!AO32-'[1]All Undergrad '!AJ32)/'[1]All Undergrad '!AJ32)*100</f>
        <v>-0.44162112150780708</v>
      </c>
      <c r="E34" s="57">
        <f>(('[1]All Grad-Prof'!AN32-'[1]All Grad-Prof'!AI32)/'[1]All Grad-Prof'!AI32)*100</f>
        <v>9.1151385927505331</v>
      </c>
      <c r="F34" s="72">
        <f>(('[1]All PT'!AN32-'[1]All PT'!AI32)/'[1]All PT'!AI32)*100</f>
        <v>-2.0408926101745597</v>
      </c>
      <c r="G34" s="58">
        <f>'[1]Undergrad FTF'!AH32-'[1]Undergrad FTF'!AC32</f>
        <v>-270</v>
      </c>
      <c r="H34" s="14">
        <f>'[1]All Undergrad '!AO32-'[1]All Undergrad '!AJ32</f>
        <v>-463</v>
      </c>
      <c r="I34" s="14">
        <f>'[1]All Grad-Prof'!AN32-'[1]All Grad-Prof'!AI32</f>
        <v>1026</v>
      </c>
      <c r="J34" s="66">
        <f>'[1]All PT'!AN32-'[1]All PT'!AI32</f>
        <v>-1092</v>
      </c>
    </row>
    <row r="35" spans="1:10" ht="12.75">
      <c r="A35" s="15" t="s">
        <v>36</v>
      </c>
      <c r="B35" s="15"/>
      <c r="C35" s="74">
        <f>(('[1]Undergrad FTF'!AH33-'[1]Undergrad FTF'!AC33)/'[1]Undergrad FTF'!AC33)*100</f>
        <v>-14.912891986062718</v>
      </c>
      <c r="D35" s="74">
        <f>(('[1]All Undergrad '!AO33-'[1]All Undergrad '!AJ33)/'[1]All Undergrad '!AJ33)*100</f>
        <v>-22.84459530110113</v>
      </c>
      <c r="E35" s="74">
        <f>(('[1]All Grad-Prof'!AN33-'[1]All Grad-Prof'!AI33)/'[1]All Grad-Prof'!AI33)*100</f>
        <v>2.2219016015005049</v>
      </c>
      <c r="F35" s="75">
        <f>(('[1]All PT'!AN33-'[1]All PT'!AI33)/'[1]All PT'!AI33)*100</f>
        <v>-16.487200023731127</v>
      </c>
      <c r="G35" s="59">
        <f>'[1]Undergrad FTF'!AH33-'[1]Undergrad FTF'!AC33</f>
        <v>-2568</v>
      </c>
      <c r="H35" s="15">
        <f>'[1]All Undergrad '!AO33-'[1]All Undergrad '!AJ33</f>
        <v>-28402</v>
      </c>
      <c r="I35" s="15">
        <f>'[1]All Grad-Prof'!AN33-'[1]All Grad-Prof'!AI33</f>
        <v>308</v>
      </c>
      <c r="J35" s="69">
        <f>'[1]All PT'!AN33-'[1]All PT'!AI33</f>
        <v>-11116</v>
      </c>
    </row>
    <row r="36" spans="1:10" ht="12.75">
      <c r="A36" s="15" t="s">
        <v>37</v>
      </c>
      <c r="B36" s="15"/>
      <c r="C36" s="74">
        <f>(('[1]Undergrad FTF'!AH34-'[1]Undergrad FTF'!AC34)/'[1]Undergrad FTF'!AC34)*100</f>
        <v>-8.6700501008523645</v>
      </c>
      <c r="D36" s="74">
        <f>(('[1]All Undergrad '!AO34-'[1]All Undergrad '!AJ34)/'[1]All Undergrad '!AJ34)*100</f>
        <v>-15.552605826898297</v>
      </c>
      <c r="E36" s="74">
        <f>(('[1]All Grad-Prof'!AN34-'[1]All Grad-Prof'!AI34)/'[1]All Grad-Prof'!AI34)*100</f>
        <v>-16.072759803190699</v>
      </c>
      <c r="F36" s="75">
        <f>(('[1]All PT'!AN34-'[1]All PT'!AI34)/'[1]All PT'!AI34)*100</f>
        <v>-12.018768975986752</v>
      </c>
      <c r="G36" s="59">
        <f>'[1]Undergrad FTF'!AH34-'[1]Undergrad FTF'!AC34</f>
        <v>-2665</v>
      </c>
      <c r="H36" s="15">
        <f>'[1]All Undergrad '!AO34-'[1]All Undergrad '!AJ34</f>
        <v>-32104</v>
      </c>
      <c r="I36" s="15">
        <f>'[1]All Grad-Prof'!AN34-'[1]All Grad-Prof'!AI34</f>
        <v>-5390</v>
      </c>
      <c r="J36" s="69">
        <f>'[1]All PT'!AN34-'[1]All PT'!AI34</f>
        <v>-10886</v>
      </c>
    </row>
    <row r="37" spans="1:10" ht="12.75">
      <c r="A37" s="15" t="s">
        <v>38</v>
      </c>
      <c r="B37" s="15"/>
      <c r="C37" s="74">
        <f>(('[1]Undergrad FTF'!AH35-'[1]Undergrad FTF'!AC35)/'[1]Undergrad FTF'!AC35)*100</f>
        <v>18.972203213086974</v>
      </c>
      <c r="D37" s="74">
        <f>(('[1]All Undergrad '!AO35-'[1]All Undergrad '!AJ35)/'[1]All Undergrad '!AJ35)*100</f>
        <v>11.49597215704677</v>
      </c>
      <c r="E37" s="74">
        <f>(('[1]All Grad-Prof'!AN35-'[1]All Grad-Prof'!AI35)/'[1]All Grad-Prof'!AI35)*100</f>
        <v>6.3862500686398329</v>
      </c>
      <c r="F37" s="75">
        <f>(('[1]All PT'!AN35-'[1]All PT'!AI35)/'[1]All PT'!AI35)*100</f>
        <v>10.415690317742994</v>
      </c>
      <c r="G37" s="59">
        <f>'[1]Undergrad FTF'!AH35-'[1]Undergrad FTF'!AC35</f>
        <v>5822</v>
      </c>
      <c r="H37" s="15">
        <f>'[1]All Undergrad '!AO35-'[1]All Undergrad '!AJ35</f>
        <v>23518</v>
      </c>
      <c r="I37" s="15">
        <f>'[1]All Grad-Prof'!AN35-'[1]All Grad-Prof'!AI35</f>
        <v>1163</v>
      </c>
      <c r="J37" s="69">
        <f>'[1]All PT'!AN35-'[1]All PT'!AI35</f>
        <v>8890</v>
      </c>
    </row>
    <row r="38" spans="1:10" ht="12.75">
      <c r="A38" s="15" t="s">
        <v>39</v>
      </c>
      <c r="B38" s="15"/>
      <c r="C38" s="74">
        <f>(('[1]Undergrad FTF'!AH36-'[1]Undergrad FTF'!AC36)/'[1]Undergrad FTF'!AC36)*100</f>
        <v>-8.0340958135520069</v>
      </c>
      <c r="D38" s="74">
        <f>(('[1]All Undergrad '!AO36-'[1]All Undergrad '!AJ36)/'[1]All Undergrad '!AJ36)*100</f>
        <v>-10.318857500767727</v>
      </c>
      <c r="E38" s="74">
        <f>(('[1]All Grad-Prof'!AN36-'[1]All Grad-Prof'!AI36)/'[1]All Grad-Prof'!AI36)*100</f>
        <v>7.2920945261370784</v>
      </c>
      <c r="F38" s="75">
        <f>(('[1]All PT'!AN36-'[1]All PT'!AI36)/'[1]All PT'!AI36)*100</f>
        <v>-15.361036307116818</v>
      </c>
      <c r="G38" s="59">
        <f>'[1]Undergrad FTF'!AH36-'[1]Undergrad FTF'!AC36</f>
        <v>-3723</v>
      </c>
      <c r="H38" s="15">
        <f>'[1]All Undergrad '!AO36-'[1]All Undergrad '!AJ36</f>
        <v>-33938</v>
      </c>
      <c r="I38" s="15">
        <f>'[1]All Grad-Prof'!AN36-'[1]All Grad-Prof'!AI36</f>
        <v>2663</v>
      </c>
      <c r="J38" s="69">
        <f>'[1]All PT'!AN36-'[1]All PT'!AI36</f>
        <v>-17740</v>
      </c>
    </row>
    <row r="39" spans="1:10" ht="12.75">
      <c r="A39" s="16" t="s">
        <v>40</v>
      </c>
      <c r="B39" s="16"/>
      <c r="C39" s="74">
        <f>(('[1]Undergrad FTF'!AH37-'[1]Undergrad FTF'!AC37)/'[1]Undergrad FTF'!AC37)*100</f>
        <v>-11.616743471582183</v>
      </c>
      <c r="D39" s="74">
        <f>(('[1]All Undergrad '!AO37-'[1]All Undergrad '!AJ37)/'[1]All Undergrad '!AJ37)*100</f>
        <v>-9.9550661350547429</v>
      </c>
      <c r="E39" s="74">
        <f>(('[1]All Grad-Prof'!AN37-'[1]All Grad-Prof'!AI37)/'[1]All Grad-Prof'!AI37)*100</f>
        <v>-4.4563964656165957</v>
      </c>
      <c r="F39" s="75">
        <f>(('[1]All PT'!AN37-'[1]All PT'!AI37)/'[1]All PT'!AI37)*100</f>
        <v>-8.8600232648313302</v>
      </c>
      <c r="G39" s="59">
        <f>'[1]Undergrad FTF'!AH37-'[1]Undergrad FTF'!AC37</f>
        <v>-605</v>
      </c>
      <c r="H39" s="15">
        <f>'[1]All Undergrad '!AO37-'[1]All Undergrad '!AJ37</f>
        <v>-3146</v>
      </c>
      <c r="I39" s="15">
        <f>'[1]All Grad-Prof'!AN37-'[1]All Grad-Prof'!AI37</f>
        <v>-116</v>
      </c>
      <c r="J39" s="69">
        <f>'[1]All PT'!AN37-'[1]All PT'!AI37</f>
        <v>-1371</v>
      </c>
    </row>
    <row r="40" spans="1:10" ht="12.75">
      <c r="A40" s="14" t="s">
        <v>41</v>
      </c>
      <c r="B40" s="14"/>
      <c r="C40" s="60">
        <f>(('[1]Undergrad FTF'!AH38-'[1]Undergrad FTF'!AC38)/'[1]Undergrad FTF'!AC38)*100</f>
        <v>-10.472052397419764</v>
      </c>
      <c r="D40" s="60">
        <f>(('[1]All Undergrad '!AO38-'[1]All Undergrad '!AJ38)/'[1]All Undergrad '!AJ38)*100</f>
        <v>-12.296627860702767</v>
      </c>
      <c r="E40" s="60">
        <f>(('[1]All Grad-Prof'!AN38-'[1]All Grad-Prof'!AI38)/'[1]All Grad-Prof'!AI38)*100</f>
        <v>-1.3019065551463473</v>
      </c>
      <c r="F40" s="73">
        <f>(('[1]All PT'!AN38-'[1]All PT'!AI38)/'[1]All PT'!AI38)*100</f>
        <v>-9.965853373455321</v>
      </c>
      <c r="G40" s="61">
        <f>'[1]Undergrad FTF'!AH38-'[1]Undergrad FTF'!AC38</f>
        <v>-63411</v>
      </c>
      <c r="H40" s="62">
        <f>'[1]All Undergrad '!AO38-'[1]All Undergrad '!AJ38</f>
        <v>-450205</v>
      </c>
      <c r="I40" s="62">
        <f>'[1]All Grad-Prof'!AN38-'[1]All Grad-Prof'!AI38</f>
        <v>-8477</v>
      </c>
      <c r="J40" s="67">
        <f>'[1]All PT'!AN38-'[1]All PT'!AI38</f>
        <v>-167116</v>
      </c>
    </row>
    <row r="41" spans="1:10" ht="12.75">
      <c r="A41" s="14" t="s">
        <v>10</v>
      </c>
      <c r="B41" s="14"/>
      <c r="C41" s="57"/>
      <c r="D41" s="57"/>
      <c r="E41" s="57"/>
      <c r="F41" s="72"/>
      <c r="G41" s="20">
        <f>(G40/G$6)*100</f>
        <v>22.711594872511203</v>
      </c>
      <c r="H41" s="20">
        <f>(H40/H$6)*100</f>
        <v>36.790742107280352</v>
      </c>
      <c r="I41" s="20">
        <f>(I40/I$6)*100</f>
        <v>-5.1101666817373479</v>
      </c>
      <c r="J41" s="68">
        <f>(J40/J$6)*100</f>
        <v>63.521192609288946</v>
      </c>
    </row>
    <row r="42" spans="1:10" ht="12.75">
      <c r="A42" s="15" t="s">
        <v>42</v>
      </c>
      <c r="B42" s="15"/>
      <c r="C42" s="74">
        <f>(('[1]Undergrad FTF'!AH40-'[1]Undergrad FTF'!AC40)/'[1]Undergrad FTF'!AC40)*100</f>
        <v>-12.054829079594668</v>
      </c>
      <c r="D42" s="74">
        <f>(('[1]All Undergrad '!AO40-'[1]All Undergrad '!AJ40)/'[1]All Undergrad '!AJ40)*100</f>
        <v>-17.971531082915369</v>
      </c>
      <c r="E42" s="74">
        <f>(('[1]All Grad-Prof'!AN40-'[1]All Grad-Prof'!AI40)/'[1]All Grad-Prof'!AI40)*100</f>
        <v>4.235891437837263</v>
      </c>
      <c r="F42" s="75">
        <f>(('[1]All PT'!AN40-'[1]All PT'!AI40)/'[1]All PT'!AI40)*100</f>
        <v>-15.811160395421561</v>
      </c>
      <c r="G42" s="59">
        <f>'[1]Undergrad FTF'!AH40-'[1]Undergrad FTF'!AC40</f>
        <v>-11468</v>
      </c>
      <c r="H42" s="15">
        <f>'[1]All Undergrad '!AO40-'[1]All Undergrad '!AJ40</f>
        <v>-115055</v>
      </c>
      <c r="I42" s="15">
        <f>'[1]All Grad-Prof'!AN40-'[1]All Grad-Prof'!AI40</f>
        <v>6374</v>
      </c>
      <c r="J42" s="69">
        <f>'[1]All PT'!AN40-'[1]All PT'!AI40</f>
        <v>-52685</v>
      </c>
    </row>
    <row r="43" spans="1:10" ht="12.75">
      <c r="A43" s="15" t="s">
        <v>43</v>
      </c>
      <c r="B43" s="15"/>
      <c r="C43" s="74">
        <f>(('[1]Undergrad FTF'!AH41-'[1]Undergrad FTF'!AC41)/'[1]Undergrad FTF'!AC41)*100</f>
        <v>-7.0531824782187806</v>
      </c>
      <c r="D43" s="74">
        <f>(('[1]All Undergrad '!AO41-'[1]All Undergrad '!AJ41)/'[1]All Undergrad '!AJ41)*100</f>
        <v>-1.511380041657751</v>
      </c>
      <c r="E43" s="74">
        <f>(('[1]All Grad-Prof'!AN41-'[1]All Grad-Prof'!AI41)/'[1]All Grad-Prof'!AI41)*100</f>
        <v>25.020992232873834</v>
      </c>
      <c r="F43" s="75">
        <f>(('[1]All PT'!AN41-'[1]All PT'!AI41)/'[1]All PT'!AI41)*100</f>
        <v>14.518376646963643</v>
      </c>
      <c r="G43" s="59">
        <f>'[1]Undergrad FTF'!AH41-'[1]Undergrad FTF'!AC41</f>
        <v>-4663</v>
      </c>
      <c r="H43" s="15">
        <f>'[1]All Undergrad '!AO41-'[1]All Undergrad '!AJ41</f>
        <v>-5580</v>
      </c>
      <c r="I43" s="15">
        <f>'[1]All Grad-Prof'!AN41-'[1]All Grad-Prof'!AI41</f>
        <v>14303</v>
      </c>
      <c r="J43" s="69">
        <f>'[1]All PT'!AN41-'[1]All PT'!AI41</f>
        <v>21983</v>
      </c>
    </row>
    <row r="44" spans="1:10" ht="12.75">
      <c r="A44" s="15" t="s">
        <v>44</v>
      </c>
      <c r="B44" s="15"/>
      <c r="C44" s="74">
        <f>(('[1]Undergrad FTF'!AH42-'[1]Undergrad FTF'!AC42)/'[1]Undergrad FTF'!AC42)*100</f>
        <v>-12.652623104790017</v>
      </c>
      <c r="D44" s="74">
        <f>(('[1]All Undergrad '!AO42-'[1]All Undergrad '!AJ42)/'[1]All Undergrad '!AJ42)*100</f>
        <v>-26.027796060958941</v>
      </c>
      <c r="E44" s="74">
        <f>(('[1]All Grad-Prof'!AN42-'[1]All Grad-Prof'!AI42)/'[1]All Grad-Prof'!AI42)*100</f>
        <v>-26.502861342993651</v>
      </c>
      <c r="F44" s="75">
        <f>(('[1]All PT'!AN42-'[1]All PT'!AI42)/'[1]All PT'!AI42)*100</f>
        <v>-37.679572415591188</v>
      </c>
      <c r="G44" s="59">
        <f>'[1]Undergrad FTF'!AH42-'[1]Undergrad FTF'!AC42</f>
        <v>-4715</v>
      </c>
      <c r="H44" s="15">
        <f>'[1]All Undergrad '!AO42-'[1]All Undergrad '!AJ42</f>
        <v>-61689</v>
      </c>
      <c r="I44" s="15">
        <f>'[1]All Grad-Prof'!AN42-'[1]All Grad-Prof'!AI42</f>
        <v>-10096</v>
      </c>
      <c r="J44" s="69">
        <f>'[1]All PT'!AN42-'[1]All PT'!AI42</f>
        <v>-43356</v>
      </c>
    </row>
    <row r="45" spans="1:10" ht="12.75">
      <c r="A45" s="15" t="s">
        <v>45</v>
      </c>
      <c r="B45" s="15"/>
      <c r="C45" s="74">
        <f>(('[1]Undergrad FTF'!AH43-'[1]Undergrad FTF'!AC43)/'[1]Undergrad FTF'!AC43)*100</f>
        <v>-11.270171785528371</v>
      </c>
      <c r="D45" s="74">
        <f>(('[1]All Undergrad '!AO43-'[1]All Undergrad '!AJ43)/'[1]All Undergrad '!AJ43)*100</f>
        <v>-12.474688559228772</v>
      </c>
      <c r="E45" s="74">
        <f>(('[1]All Grad-Prof'!AN43-'[1]All Grad-Prof'!AI43)/'[1]All Grad-Prof'!AI43)*100</f>
        <v>3.4511434511434516</v>
      </c>
      <c r="F45" s="75">
        <f>(('[1]All PT'!AN43-'[1]All PT'!AI43)/'[1]All PT'!AI43)*100</f>
        <v>-7.4850154679040992</v>
      </c>
      <c r="G45" s="59">
        <f>'[1]Undergrad FTF'!AH43-'[1]Undergrad FTF'!AC43</f>
        <v>-3464</v>
      </c>
      <c r="H45" s="15">
        <f>'[1]All Undergrad '!AO43-'[1]All Undergrad '!AJ43</f>
        <v>-22671</v>
      </c>
      <c r="I45" s="15">
        <f>'[1]All Grad-Prof'!AN43-'[1]All Grad-Prof'!AI43</f>
        <v>913</v>
      </c>
      <c r="J45" s="69">
        <f>'[1]All PT'!AN43-'[1]All PT'!AI43</f>
        <v>-6194</v>
      </c>
    </row>
    <row r="46" spans="1:10" ht="12.75">
      <c r="A46" s="14" t="s">
        <v>46</v>
      </c>
      <c r="B46" s="14"/>
      <c r="C46" s="57">
        <f>(('[1]Undergrad FTF'!AH44-'[1]Undergrad FTF'!AC44)/'[1]Undergrad FTF'!AC44)*100</f>
        <v>-18.077767672958764</v>
      </c>
      <c r="D46" s="57">
        <f>(('[1]All Undergrad '!AO44-'[1]All Undergrad '!AJ44)/'[1]All Undergrad '!AJ44)*100</f>
        <v>-19.571977495763974</v>
      </c>
      <c r="E46" s="57">
        <f>(('[1]All Grad-Prof'!AN44-'[1]All Grad-Prof'!AI44)/'[1]All Grad-Prof'!AI44)*100</f>
        <v>-10.822500562869568</v>
      </c>
      <c r="F46" s="72">
        <f>(('[1]All PT'!AN44-'[1]All PT'!AI44)/'[1]All PT'!AI44)*100</f>
        <v>-24.983362933023045</v>
      </c>
      <c r="G46" s="58">
        <f>'[1]Undergrad FTF'!AH44-'[1]Undergrad FTF'!AC44</f>
        <v>-16300</v>
      </c>
      <c r="H46" s="14">
        <f>'[1]All Undergrad '!AO44-'[1]All Undergrad '!AJ44</f>
        <v>-100955</v>
      </c>
      <c r="I46" s="14">
        <f>'[1]All Grad-Prof'!AN44-'[1]All Grad-Prof'!AI44</f>
        <v>-9133</v>
      </c>
      <c r="J46" s="66">
        <f>'[1]All PT'!AN44-'[1]All PT'!AI44</f>
        <v>-61193</v>
      </c>
    </row>
    <row r="47" spans="1:10" ht="12.75">
      <c r="A47" s="14" t="s">
        <v>47</v>
      </c>
      <c r="B47" s="14"/>
      <c r="C47" s="57">
        <f>(('[1]Undergrad FTF'!AH45-'[1]Undergrad FTF'!AC45)/'[1]Undergrad FTF'!AC45)*100</f>
        <v>-13.214578850462521</v>
      </c>
      <c r="D47" s="57">
        <f>(('[1]All Undergrad '!AO45-'[1]All Undergrad '!AJ45)/'[1]All Undergrad '!AJ45)*100</f>
        <v>-10.640330124544516</v>
      </c>
      <c r="E47" s="57">
        <f>(('[1]All Grad-Prof'!AN45-'[1]All Grad-Prof'!AI45)/'[1]All Grad-Prof'!AI45)*100</f>
        <v>-4.7628283873192387</v>
      </c>
      <c r="F47" s="72">
        <f>(('[1]All PT'!AN45-'[1]All PT'!AI45)/'[1]All PT'!AI45)*100</f>
        <v>-8.5722769839143069</v>
      </c>
      <c r="G47" s="58">
        <f>'[1]Undergrad FTF'!AH45-'[1]Undergrad FTF'!AC45</f>
        <v>-5957</v>
      </c>
      <c r="H47" s="14">
        <f>'[1]All Undergrad '!AO45-'[1]All Undergrad '!AJ45</f>
        <v>-31303</v>
      </c>
      <c r="I47" s="14">
        <f>'[1]All Grad-Prof'!AN45-'[1]All Grad-Prof'!AI45</f>
        <v>-2210</v>
      </c>
      <c r="J47" s="66">
        <f>'[1]All PT'!AN45-'[1]All PT'!AI45</f>
        <v>-11836</v>
      </c>
    </row>
    <row r="48" spans="1:10" ht="12.75">
      <c r="A48" s="14" t="s">
        <v>48</v>
      </c>
      <c r="B48" s="14"/>
      <c r="C48" s="57">
        <f>(('[1]Undergrad FTF'!AH46-'[1]Undergrad FTF'!AC46)/'[1]Undergrad FTF'!AC46)*100</f>
        <v>-16.279154919263298</v>
      </c>
      <c r="D48" s="57">
        <f>(('[1]All Undergrad '!AO46-'[1]All Undergrad '!AJ46)/'[1]All Undergrad '!AJ46)*100</f>
        <v>-19.12168316413625</v>
      </c>
      <c r="E48" s="57">
        <f>(('[1]All Grad-Prof'!AN46-'[1]All Grad-Prof'!AI46)/'[1]All Grad-Prof'!AI46)*100</f>
        <v>-5.158603011855174</v>
      </c>
      <c r="F48" s="72">
        <f>(('[1]All PT'!AN46-'[1]All PT'!AI46)/'[1]All PT'!AI46)*100</f>
        <v>-14.363474353014102</v>
      </c>
      <c r="G48" s="58">
        <f>'[1]Undergrad FTF'!AH46-'[1]Undergrad FTF'!AC46</f>
        <v>-8892</v>
      </c>
      <c r="H48" s="14">
        <f>'[1]All Undergrad '!AO46-'[1]All Undergrad '!AJ46</f>
        <v>-63401</v>
      </c>
      <c r="I48" s="14">
        <f>'[1]All Grad-Prof'!AN46-'[1]All Grad-Prof'!AI46</f>
        <v>-4025</v>
      </c>
      <c r="J48" s="66">
        <f>'[1]All PT'!AN46-'[1]All PT'!AI46</f>
        <v>-22245</v>
      </c>
    </row>
    <row r="49" spans="1:10" ht="12.75">
      <c r="A49" s="14" t="s">
        <v>49</v>
      </c>
      <c r="B49" s="14"/>
      <c r="C49" s="57">
        <f>(('[1]Undergrad FTF'!AH47-'[1]Undergrad FTF'!AC47)/'[1]Undergrad FTF'!AC47)*100</f>
        <v>-0.46984688519153167</v>
      </c>
      <c r="D49" s="57">
        <f>(('[1]All Undergrad '!AO47-'[1]All Undergrad '!AJ47)/'[1]All Undergrad '!AJ47)*100</f>
        <v>-1.1050775548685963</v>
      </c>
      <c r="E49" s="57">
        <f>(('[1]All Grad-Prof'!AN47-'[1]All Grad-Prof'!AI47)/'[1]All Grad-Prof'!AI47)*100</f>
        <v>0.6129257506400807</v>
      </c>
      <c r="F49" s="72">
        <f>(('[1]All PT'!AN47-'[1]All PT'!AI47)/'[1]All PT'!AI47)*100</f>
        <v>3.020573697773647</v>
      </c>
      <c r="G49" s="58">
        <f>'[1]Undergrad FTF'!AH47-'[1]Undergrad FTF'!AC47</f>
        <v>-85</v>
      </c>
      <c r="H49" s="14">
        <f>'[1]All Undergrad '!AO47-'[1]All Undergrad '!AJ47</f>
        <v>-1219</v>
      </c>
      <c r="I49" s="14">
        <f>'[1]All Grad-Prof'!AN47-'[1]All Grad-Prof'!AI47</f>
        <v>158</v>
      </c>
      <c r="J49" s="66">
        <f>'[1]All PT'!AN47-'[1]All PT'!AI47</f>
        <v>1430</v>
      </c>
    </row>
    <row r="50" spans="1:10" ht="12.75">
      <c r="A50" s="15" t="s">
        <v>50</v>
      </c>
      <c r="B50" s="15"/>
      <c r="C50" s="74">
        <f>(('[1]Undergrad FTF'!AH48-'[1]Undergrad FTF'!AC48)/'[1]Undergrad FTF'!AC48)*100</f>
        <v>-6.5419474785033698</v>
      </c>
      <c r="D50" s="74">
        <f>(('[1]All Undergrad '!AO48-'[1]All Undergrad '!AJ48)/'[1]All Undergrad '!AJ48)*100</f>
        <v>-7.4590973504530425</v>
      </c>
      <c r="E50" s="74">
        <f>(('[1]All Grad-Prof'!AN48-'[1]All Grad-Prof'!AI48)/'[1]All Grad-Prof'!AI48)*100</f>
        <v>12.964492155243601</v>
      </c>
      <c r="F50" s="75">
        <f>(('[1]All PT'!AN48-'[1]All PT'!AI48)/'[1]All PT'!AI48)*100</f>
        <v>7.5473998658781936</v>
      </c>
      <c r="G50" s="59">
        <f>'[1]Undergrad FTF'!AH48-'[1]Undergrad FTF'!AC48</f>
        <v>-563</v>
      </c>
      <c r="H50" s="15">
        <f>'[1]All Undergrad '!AO48-'[1]All Undergrad '!AJ48</f>
        <v>-3474</v>
      </c>
      <c r="I50" s="15">
        <f>'[1]All Grad-Prof'!AN48-'[1]All Grad-Prof'!AI48</f>
        <v>942</v>
      </c>
      <c r="J50" s="69">
        <f>'[1]All PT'!AN48-'[1]All PT'!AI48</f>
        <v>1238</v>
      </c>
    </row>
    <row r="51" spans="1:10" ht="12.75">
      <c r="A51" s="15" t="s">
        <v>51</v>
      </c>
      <c r="B51" s="15"/>
      <c r="C51" s="74">
        <f>(('[1]Undergrad FTF'!AH49-'[1]Undergrad FTF'!AC49)/'[1]Undergrad FTF'!AC49)*100</f>
        <v>-3.6515648851153832</v>
      </c>
      <c r="D51" s="74">
        <f>(('[1]All Undergrad '!AO49-'[1]All Undergrad '!AJ49)/'[1]All Undergrad '!AJ49)*100</f>
        <v>-1.5060084454251639</v>
      </c>
      <c r="E51" s="74">
        <f>(('[1]All Grad-Prof'!AN49-'[1]All Grad-Prof'!AI49)/'[1]All Grad-Prof'!AI49)*100</f>
        <v>-6.0117691303674539</v>
      </c>
      <c r="F51" s="75">
        <f>(('[1]All PT'!AN49-'[1]All PT'!AI49)/'[1]All PT'!AI49)*100</f>
        <v>6.905129879253205</v>
      </c>
      <c r="G51" s="59">
        <f>'[1]Undergrad FTF'!AH49-'[1]Undergrad FTF'!AC49</f>
        <v>-3660</v>
      </c>
      <c r="H51" s="15">
        <f>'[1]All Undergrad '!AO49-'[1]All Undergrad '!AJ49</f>
        <v>-8695</v>
      </c>
      <c r="I51" s="15">
        <f>'[1]All Grad-Prof'!AN49-'[1]All Grad-Prof'!AI49</f>
        <v>-5435</v>
      </c>
      <c r="J51" s="69">
        <f>'[1]All PT'!AN49-'[1]All PT'!AI49</f>
        <v>16710</v>
      </c>
    </row>
    <row r="52" spans="1:10" ht="12.75">
      <c r="A52" s="15" t="s">
        <v>52</v>
      </c>
      <c r="B52" s="15"/>
      <c r="C52" s="74">
        <f>(('[1]Undergrad FTF'!AH50-'[1]Undergrad FTF'!AC50)/'[1]Undergrad FTF'!AC50)*100</f>
        <v>-6.3023722412368697</v>
      </c>
      <c r="D52" s="74">
        <f>(('[1]All Undergrad '!AO50-'[1]All Undergrad '!AJ50)/'[1]All Undergrad '!AJ50)*100</f>
        <v>-8.9784865994328484</v>
      </c>
      <c r="E52" s="74">
        <f>(('[1]All Grad-Prof'!AN50-'[1]All Grad-Prof'!AI50)/'[1]All Grad-Prof'!AI50)*100</f>
        <v>-0.65059884666568091</v>
      </c>
      <c r="F52" s="75">
        <f>(('[1]All PT'!AN50-'[1]All PT'!AI50)/'[1]All PT'!AI50)*100</f>
        <v>-7.8664487046118792</v>
      </c>
      <c r="G52" s="59">
        <f>'[1]Undergrad FTF'!AH50-'[1]Undergrad FTF'!AC50</f>
        <v>-534</v>
      </c>
      <c r="H52" s="15">
        <f>'[1]All Undergrad '!AO50-'[1]All Undergrad '!AJ50</f>
        <v>-4211</v>
      </c>
      <c r="I52" s="15">
        <f>'[1]All Grad-Prof'!AN50-'[1]All Grad-Prof'!AI50</f>
        <v>-44</v>
      </c>
      <c r="J52" s="69">
        <f>'[1]All PT'!AN50-'[1]All PT'!AI50</f>
        <v>-1588</v>
      </c>
    </row>
    <row r="53" spans="1:10" ht="12.75">
      <c r="A53" s="15" t="s">
        <v>53</v>
      </c>
      <c r="B53" s="15"/>
      <c r="C53" s="74">
        <f>(('[1]Undergrad FTF'!AH51-'[1]Undergrad FTF'!AC51)/'[1]Undergrad FTF'!AC51)*100</f>
        <v>-6.0964852096524416</v>
      </c>
      <c r="D53" s="74">
        <f>(('[1]All Undergrad '!AO51-'[1]All Undergrad '!AJ51)/'[1]All Undergrad '!AJ51)*100</f>
        <v>-10.295705074707662</v>
      </c>
      <c r="E53" s="74">
        <f>(('[1]All Grad-Prof'!AN51-'[1]All Grad-Prof'!AI51)/'[1]All Grad-Prof'!AI51)*100</f>
        <v>-0.56133316626989094</v>
      </c>
      <c r="F53" s="75">
        <f>(('[1]All PT'!AN51-'[1]All PT'!AI51)/'[1]All PT'!AI51)*100</f>
        <v>-7.1803665202014786</v>
      </c>
      <c r="G53" s="59">
        <f>'[1]Undergrad FTF'!AH51-'[1]Undergrad FTF'!AC51</f>
        <v>-3110</v>
      </c>
      <c r="H53" s="15">
        <f>'[1]All Undergrad '!AO51-'[1]All Undergrad '!AJ51</f>
        <v>-31952</v>
      </c>
      <c r="I53" s="15">
        <f>'[1]All Grad-Prof'!AN51-'[1]All Grad-Prof'!AI51</f>
        <v>-224</v>
      </c>
      <c r="J53" s="69">
        <f>'[1]All PT'!AN51-'[1]All PT'!AI51</f>
        <v>-9380</v>
      </c>
    </row>
    <row r="54" spans="1:10" ht="12.75">
      <c r="A54" s="17" t="s">
        <v>54</v>
      </c>
      <c r="B54" s="17"/>
      <c r="C54" s="60">
        <f>(('[1]Undergrad FTF'!AH52-'[1]Undergrad FTF'!AC52)/'[1]Undergrad FTF'!AC52)*100</f>
        <v>-10.950415160728252</v>
      </c>
      <c r="D54" s="60">
        <f>(('[1]All Undergrad '!AO52-'[1]All Undergrad '!AJ52)/'[1]All Undergrad '!AJ52)*100</f>
        <v>-7.2622257568412136</v>
      </c>
      <c r="E54" s="60">
        <f>(('[1]All Grad-Prof'!AN52-'[1]All Grad-Prof'!AI52)/'[1]All Grad-Prof'!AI52)*100</f>
        <v>5.6125788658574729</v>
      </c>
      <c r="F54" s="73">
        <f>(('[1]All PT'!AN52-'[1]All PT'!AI52)/'[1]All PT'!AI52)*100</f>
        <v>-1.2486986560666289</v>
      </c>
      <c r="G54" s="61">
        <f>'[1]Undergrad FTF'!AH52-'[1]Undergrad FTF'!AC52</f>
        <v>-58384</v>
      </c>
      <c r="H54" s="62">
        <f>'[1]All Undergrad '!AO52-'[1]All Undergrad '!AJ52</f>
        <v>-199981</v>
      </c>
      <c r="I54" s="62">
        <f>'[1]All Grad-Prof'!AN52-'[1]All Grad-Prof'!AI52</f>
        <v>36784</v>
      </c>
      <c r="J54" s="67">
        <f>'[1]All PT'!AN52-'[1]All PT'!AI52</f>
        <v>-12666</v>
      </c>
    </row>
    <row r="55" spans="1:10" ht="12.75">
      <c r="A55" s="14" t="s">
        <v>10</v>
      </c>
      <c r="B55" s="14"/>
      <c r="C55" s="57"/>
      <c r="D55" s="57"/>
      <c r="E55" s="57"/>
      <c r="F55" s="72"/>
      <c r="G55" s="20">
        <f>(G54/G$6)*100</f>
        <v>20.911099888610714</v>
      </c>
      <c r="H55" s="20">
        <f>(H54/H$6)*100</f>
        <v>16.342442659135354</v>
      </c>
      <c r="I55" s="20">
        <f>(I54/I$6)*100</f>
        <v>22.174397926274224</v>
      </c>
      <c r="J55" s="68">
        <f>(J54/J$6)*100</f>
        <v>4.8143769931619573</v>
      </c>
    </row>
    <row r="56" spans="1:10" ht="12.75">
      <c r="A56" s="15" t="s">
        <v>55</v>
      </c>
      <c r="B56" s="15"/>
      <c r="C56" s="74">
        <f>(('[1]Undergrad FTF'!AH54-'[1]Undergrad FTF'!AC54)/'[1]Undergrad FTF'!AC54)*100</f>
        <v>-3.4840764331210194</v>
      </c>
      <c r="D56" s="74">
        <f>(('[1]All Undergrad '!AO54-'[1]All Undergrad '!AJ54)/'[1]All Undergrad '!AJ54)*100</f>
        <v>-7.9969502367905578</v>
      </c>
      <c r="E56" s="74">
        <f>(('[1]All Grad-Prof'!AN54-'[1]All Grad-Prof'!AI54)/'[1]All Grad-Prof'!AI54)*100</f>
        <v>0.14478105280410852</v>
      </c>
      <c r="F56" s="75">
        <f>(('[1]All PT'!AN54-'[1]All PT'!AI54)/'[1]All PT'!AI54)*100</f>
        <v>-12.339305597732563</v>
      </c>
      <c r="G56" s="59">
        <f>'[1]Undergrad FTF'!AH54-'[1]Undergrad FTF'!AC54</f>
        <v>-1094</v>
      </c>
      <c r="H56" s="15">
        <f>'[1]All Undergrad '!AO54-'[1]All Undergrad '!AJ54</f>
        <v>-12901</v>
      </c>
      <c r="I56" s="15">
        <f>'[1]All Grad-Prof'!AN54-'[1]All Grad-Prof'!AI54</f>
        <v>53</v>
      </c>
      <c r="J56" s="69">
        <f>'[1]All PT'!AN54-'[1]All PT'!AI54</f>
        <v>-8533</v>
      </c>
    </row>
    <row r="57" spans="1:10" ht="12.75">
      <c r="A57" s="15" t="s">
        <v>56</v>
      </c>
      <c r="B57" s="15"/>
      <c r="C57" s="74">
        <f>(('[1]Undergrad FTF'!AH55-'[1]Undergrad FTF'!AC55)/'[1]Undergrad FTF'!AC55)*100</f>
        <v>-6.384290243043325</v>
      </c>
      <c r="D57" s="74">
        <f>(('[1]All Undergrad '!AO55-'[1]All Undergrad '!AJ55)/'[1]All Undergrad '!AJ55)*100</f>
        <v>-3.2595424752602491</v>
      </c>
      <c r="E57" s="74">
        <f>(('[1]All Grad-Prof'!AN55-'[1]All Grad-Prof'!AI55)/'[1]All Grad-Prof'!AI55)*100</f>
        <v>1.5950142600612653</v>
      </c>
      <c r="F57" s="75">
        <f>(('[1]All PT'!AN55-'[1]All PT'!AI55)/'[1]All PT'!AI55)*100</f>
        <v>5.2695626521129881</v>
      </c>
      <c r="G57" s="59">
        <f>'[1]Undergrad FTF'!AH55-'[1]Undergrad FTF'!AC55</f>
        <v>-725</v>
      </c>
      <c r="H57" s="15">
        <f>'[1]All Undergrad '!AO55-'[1]All Undergrad '!AJ55</f>
        <v>-2029</v>
      </c>
      <c r="I57" s="15">
        <f>'[1]All Grad-Prof'!AN55-'[1]All Grad-Prof'!AI55</f>
        <v>151</v>
      </c>
      <c r="J57" s="69">
        <f>'[1]All PT'!AN55-'[1]All PT'!AI55</f>
        <v>1429</v>
      </c>
    </row>
    <row r="58" spans="1:10" ht="12.75">
      <c r="A58" s="15" t="s">
        <v>57</v>
      </c>
      <c r="B58" s="15"/>
      <c r="C58" s="74">
        <f>(('[1]Undergrad FTF'!AH56-'[1]Undergrad FTF'!AC56)/'[1]Undergrad FTF'!AC56)*100</f>
        <v>-13.299690927491042</v>
      </c>
      <c r="D58" s="74">
        <f>(('[1]All Undergrad '!AO56-'[1]All Undergrad '!AJ56)/'[1]All Undergrad '!AJ56)*100</f>
        <v>-11.734979146435096</v>
      </c>
      <c r="E58" s="74">
        <f>(('[1]All Grad-Prof'!AN56-'[1]All Grad-Prof'!AI56)/'[1]All Grad-Prof'!AI56)*100</f>
        <v>5.9073692604159751</v>
      </c>
      <c r="F58" s="75">
        <f>(('[1]All PT'!AN56-'[1]All PT'!AI56)/'[1]All PT'!AI56)*100</f>
        <v>-9.1112428071651159</v>
      </c>
      <c r="G58" s="59">
        <f>'[1]Undergrad FTF'!AH56-'[1]Undergrad FTF'!AC56</f>
        <v>-9725</v>
      </c>
      <c r="H58" s="15">
        <f>'[1]All Undergrad '!AO56-'[1]All Undergrad '!AJ56</f>
        <v>-43865</v>
      </c>
      <c r="I58" s="15">
        <f>'[1]All Grad-Prof'!AN56-'[1]All Grad-Prof'!AI56</f>
        <v>8001</v>
      </c>
      <c r="J58" s="69">
        <f>'[1]All PT'!AN56-'[1]All PT'!AI56</f>
        <v>-14298</v>
      </c>
    </row>
    <row r="59" spans="1:10" ht="12.75">
      <c r="A59" s="15" t="s">
        <v>58</v>
      </c>
      <c r="B59" s="15"/>
      <c r="C59" s="74">
        <f>(('[1]Undergrad FTF'!AH57-'[1]Undergrad FTF'!AC57)/'[1]Undergrad FTF'!AC57)*100</f>
        <v>17.19171400700063</v>
      </c>
      <c r="D59" s="74">
        <f>(('[1]All Undergrad '!AO57-'[1]All Undergrad '!AJ57)/'[1]All Undergrad '!AJ57)*100</f>
        <v>59.156163367101911</v>
      </c>
      <c r="E59" s="74">
        <f>(('[1]All Grad-Prof'!AN57-'[1]All Grad-Prof'!AI57)/'[1]All Grad-Prof'!AI57)*100</f>
        <v>26.287454052649167</v>
      </c>
      <c r="F59" s="75">
        <f>(('[1]All PT'!AN57-'[1]All PT'!AI57)/'[1]All PT'!AI57)*100</f>
        <v>99.420181427101838</v>
      </c>
      <c r="G59" s="59">
        <f>'[1]Undergrad FTF'!AH57-'[1]Undergrad FTF'!AC57</f>
        <v>2996</v>
      </c>
      <c r="H59" s="15">
        <f>'[1]All Undergrad '!AO57-'[1]All Undergrad '!AJ57</f>
        <v>57401</v>
      </c>
      <c r="I59" s="15">
        <f>'[1]All Grad-Prof'!AN57-'[1]All Grad-Prof'!AI57</f>
        <v>7080</v>
      </c>
      <c r="J59" s="69">
        <f>'[1]All PT'!AN57-'[1]All PT'!AI57</f>
        <v>53155</v>
      </c>
    </row>
    <row r="60" spans="1:10" ht="12.75">
      <c r="A60" s="14" t="s">
        <v>59</v>
      </c>
      <c r="B60" s="14"/>
      <c r="C60" s="57">
        <f>(('[1]Undergrad FTF'!AH58-'[1]Undergrad FTF'!AC58)/'[1]Undergrad FTF'!AC58)*100</f>
        <v>-14.450557028364774</v>
      </c>
      <c r="D60" s="57">
        <f>(('[1]All Undergrad '!AO58-'[1]All Undergrad '!AJ58)/'[1]All Undergrad '!AJ58)*100</f>
        <v>-9.0422356074301788</v>
      </c>
      <c r="E60" s="57">
        <f>(('[1]All Grad-Prof'!AN58-'[1]All Grad-Prof'!AI58)/'[1]All Grad-Prof'!AI58)*100</f>
        <v>1.7242462311557789</v>
      </c>
      <c r="F60" s="72">
        <f>(('[1]All PT'!AN58-'[1]All PT'!AI58)/'[1]All PT'!AI58)*100</f>
        <v>-11.02010879530591</v>
      </c>
      <c r="G60" s="58">
        <f>'[1]Undergrad FTF'!AH58-'[1]Undergrad FTF'!AC58</f>
        <v>-9430</v>
      </c>
      <c r="H60" s="14">
        <f>'[1]All Undergrad '!AO58-'[1]All Undergrad '!AJ58</f>
        <v>-32561</v>
      </c>
      <c r="I60" s="14">
        <f>'[1]All Grad-Prof'!AN58-'[1]All Grad-Prof'!AI58</f>
        <v>1098</v>
      </c>
      <c r="J60" s="66">
        <f>'[1]All PT'!AN58-'[1]All PT'!AI58</f>
        <v>-16227</v>
      </c>
    </row>
    <row r="61" spans="1:10" ht="12.75">
      <c r="A61" s="14" t="s">
        <v>60</v>
      </c>
      <c r="B61" s="14"/>
      <c r="C61" s="57">
        <f>(('[1]Undergrad FTF'!AH59-'[1]Undergrad FTF'!AC59)/'[1]Undergrad FTF'!AC59)*100</f>
        <v>-10.146159438884613</v>
      </c>
      <c r="D61" s="57">
        <f>(('[1]All Undergrad '!AO59-'[1]All Undergrad '!AJ59)/'[1]All Undergrad '!AJ59)*100</f>
        <v>-9.2320282560144467</v>
      </c>
      <c r="E61" s="57">
        <f>(('[1]All Grad-Prof'!AN59-'[1]All Grad-Prof'!AI59)/'[1]All Grad-Prof'!AI59)*100</f>
        <v>3.4399042571379725</v>
      </c>
      <c r="F61" s="72">
        <f>(('[1]All PT'!AN59-'[1]All PT'!AI59)/'[1]All PT'!AI59)*100</f>
        <v>-6.4389742082445443</v>
      </c>
      <c r="G61" s="58">
        <f>'[1]Undergrad FTF'!AH59-'[1]Undergrad FTF'!AC59</f>
        <v>-18979</v>
      </c>
      <c r="H61" s="14">
        <f>'[1]All Undergrad '!AO59-'[1]All Undergrad '!AJ59</f>
        <v>-92843</v>
      </c>
      <c r="I61" s="14">
        <f>'[1]All Grad-Prof'!AN59-'[1]All Grad-Prof'!AI59</f>
        <v>8048</v>
      </c>
      <c r="J61" s="66">
        <f>'[1]All PT'!AN59-'[1]All PT'!AI59</f>
        <v>-21907</v>
      </c>
    </row>
    <row r="62" spans="1:10" ht="12.75">
      <c r="A62" s="14" t="s">
        <v>61</v>
      </c>
      <c r="B62" s="14"/>
      <c r="C62" s="57">
        <f>(('[1]Undergrad FTF'!AH60-'[1]Undergrad FTF'!AC60)/'[1]Undergrad FTF'!AC60)*100</f>
        <v>-15.883526126844835</v>
      </c>
      <c r="D62" s="57">
        <f>(('[1]All Undergrad '!AO60-'[1]All Undergrad '!AJ60)/'[1]All Undergrad '!AJ60)*100</f>
        <v>-10.625496126789479</v>
      </c>
      <c r="E62" s="57">
        <f>(('[1]All Grad-Prof'!AN60-'[1]All Grad-Prof'!AI60)/'[1]All Grad-Prof'!AI60)*100</f>
        <v>9.3113533233835355</v>
      </c>
      <c r="F62" s="72">
        <f>(('[1]All PT'!AN60-'[1]All PT'!AI60)/'[1]All PT'!AI60)*100</f>
        <v>-1.0614649918635197</v>
      </c>
      <c r="G62" s="58">
        <f>'[1]Undergrad FTF'!AH60-'[1]Undergrad FTF'!AC60</f>
        <v>-19910</v>
      </c>
      <c r="H62" s="14">
        <f>'[1]All Undergrad '!AO60-'[1]All Undergrad '!AJ60</f>
        <v>-62109</v>
      </c>
      <c r="I62" s="14">
        <f>'[1]All Grad-Prof'!AN60-'[1]All Grad-Prof'!AI60</f>
        <v>12353</v>
      </c>
      <c r="J62" s="66">
        <f>'[1]All PT'!AN60-'[1]All PT'!AI60</f>
        <v>-1996</v>
      </c>
    </row>
    <row r="63" spans="1:10" ht="12.75">
      <c r="A63" s="14" t="s">
        <v>62</v>
      </c>
      <c r="B63" s="14"/>
      <c r="C63" s="57">
        <f>(('[1]Undergrad FTF'!AH61-'[1]Undergrad FTF'!AC61)/'[1]Undergrad FTF'!AC61)*100</f>
        <v>-3.0064662355842944</v>
      </c>
      <c r="D63" s="57">
        <f>(('[1]All Undergrad '!AO61-'[1]All Undergrad '!AJ61)/'[1]All Undergrad '!AJ61)*100</f>
        <v>-10.341846977470444</v>
      </c>
      <c r="E63" s="57">
        <f>(('[1]All Grad-Prof'!AN61-'[1]All Grad-Prof'!AI61)/'[1]All Grad-Prof'!AI61)*100</f>
        <v>5.5743243243243246</v>
      </c>
      <c r="F63" s="72">
        <f>(('[1]All PT'!AN61-'[1]All PT'!AI61)/'[1]All PT'!AI61)*100</f>
        <v>-18.260997933274282</v>
      </c>
      <c r="G63" s="58">
        <f>'[1]Undergrad FTF'!AH61-'[1]Undergrad FTF'!AC61</f>
        <v>-451</v>
      </c>
      <c r="H63" s="14">
        <f>'[1]All Undergrad '!AO61-'[1]All Undergrad '!AJ61</f>
        <v>-7418</v>
      </c>
      <c r="I63" s="14">
        <f>'[1]All Grad-Prof'!AN61-'[1]All Grad-Prof'!AI61</f>
        <v>561</v>
      </c>
      <c r="J63" s="66">
        <f>'[1]All PT'!AN61-'[1]All PT'!AI61</f>
        <v>-3711</v>
      </c>
    </row>
    <row r="64" spans="1:10" ht="12.75">
      <c r="A64" s="13" t="s">
        <v>63</v>
      </c>
      <c r="B64" s="14"/>
      <c r="C64" s="57">
        <f>(('[1]Undergrad FTF'!AH62-'[1]Undergrad FTF'!AC62)/'[1]Undergrad FTF'!AC62)*100</f>
        <v>-14.809669352597943</v>
      </c>
      <c r="D64" s="57">
        <f>(('[1]All Undergrad '!AO62-'[1]All Undergrad '!AJ62)/'[1]All Undergrad '!AJ62)*100</f>
        <v>-9.802659802659802</v>
      </c>
      <c r="E64" s="57">
        <f>(('[1]All Grad-Prof'!AN62-'[1]All Grad-Prof'!AI62)/'[1]All Grad-Prof'!AI62)*100</f>
        <v>-8.5427135678391952</v>
      </c>
      <c r="F64" s="72">
        <f>(('[1]All PT'!AN62-'[1]All PT'!AI62)/'[1]All PT'!AI62)*100</f>
        <v>-4.8838191803971274</v>
      </c>
      <c r="G64" s="58">
        <f>'[1]Undergrad FTF'!AH62-'[1]Undergrad FTF'!AC62</f>
        <v>-1066</v>
      </c>
      <c r="H64" s="14">
        <f>'[1]All Undergrad '!AO62-'[1]All Undergrad '!AJ62</f>
        <v>-3656</v>
      </c>
      <c r="I64" s="14">
        <f>'[1]All Grad-Prof'!AN62-'[1]All Grad-Prof'!AI62</f>
        <v>-561</v>
      </c>
      <c r="J64" s="66">
        <f>'[1]All PT'!AN62-'[1]All PT'!AI62</f>
        <v>-578</v>
      </c>
    </row>
    <row r="65" spans="1:14" ht="12.75">
      <c r="A65" s="18" t="s">
        <v>64</v>
      </c>
      <c r="B65" s="63"/>
      <c r="C65" s="76">
        <f>(('[1]Undergrad FTF'!AH63-'[1]Undergrad FTF'!AC63)/'[1]Undergrad FTF'!AC63)*100</f>
        <v>-14.284424379232505</v>
      </c>
      <c r="D65" s="76">
        <f>(('[1]All Undergrad '!AO63-'[1]All Undergrad '!AJ63)/'[1]All Undergrad '!AJ63)*100</f>
        <v>3.398346322743997</v>
      </c>
      <c r="E65" s="76">
        <f>(('[1]All Grad-Prof'!AN63-'[1]All Grad-Prof'!AI63)/'[1]All Grad-Prof'!AI63)*100</f>
        <v>4.0698878939250935</v>
      </c>
      <c r="F65" s="77">
        <f>(('[1]All PT'!AN63-'[1]All PT'!AI63)/'[1]All PT'!AI63)*100</f>
        <v>15.17602598952463</v>
      </c>
      <c r="G65" s="64">
        <f>'[1]Undergrad FTF'!AH63-'[1]Undergrad FTF'!AC63</f>
        <v>-1582</v>
      </c>
      <c r="H65" s="63">
        <f>'[1]All Undergrad '!AO63-'[1]All Undergrad '!AJ63</f>
        <v>1718</v>
      </c>
      <c r="I65" s="63">
        <f>'[1]All Grad-Prof'!AN63-'[1]All Grad-Prof'!AI63</f>
        <v>1768</v>
      </c>
      <c r="J65" s="70">
        <f>'[1]All PT'!AN63-'[1]All PT'!AI63</f>
        <v>4578</v>
      </c>
    </row>
    <row r="66" spans="1:14" s="9" customFormat="1" ht="33.75" customHeight="1">
      <c r="A66" s="153" t="s">
        <v>65</v>
      </c>
      <c r="B66" s="154"/>
      <c r="C66" s="154"/>
      <c r="D66" s="154"/>
      <c r="E66" s="154"/>
      <c r="F66" s="154"/>
      <c r="G66" s="155"/>
      <c r="H66" s="155"/>
      <c r="I66" s="155"/>
      <c r="J66" s="155"/>
      <c r="K66" s="7"/>
      <c r="L66" s="7"/>
      <c r="M66" s="7"/>
      <c r="N66" s="7"/>
    </row>
    <row r="67" spans="1:14" s="5" customFormat="1" ht="50.25" customHeight="1">
      <c r="A67" s="158"/>
      <c r="B67" s="159"/>
      <c r="C67" s="159"/>
      <c r="D67" s="159"/>
      <c r="E67" s="159"/>
      <c r="F67" s="159"/>
      <c r="G67" s="155"/>
      <c r="H67" s="155"/>
      <c r="I67" s="155"/>
      <c r="J67" s="155"/>
    </row>
    <row r="68" spans="1:14" s="23" customFormat="1" ht="34.5" customHeight="1">
      <c r="A68" s="158"/>
      <c r="B68" s="159"/>
      <c r="C68" s="159"/>
      <c r="D68" s="159"/>
      <c r="E68" s="159"/>
      <c r="F68" s="159"/>
      <c r="G68" s="155"/>
      <c r="H68" s="155"/>
      <c r="I68" s="155"/>
      <c r="J68" s="155"/>
      <c r="K68" s="158"/>
      <c r="L68" s="159"/>
      <c r="M68" s="159"/>
      <c r="N68" s="159"/>
    </row>
    <row r="69" spans="1:14" ht="18" customHeight="1">
      <c r="A69" s="5" t="s">
        <v>66</v>
      </c>
      <c r="B69" s="156" t="s">
        <v>67</v>
      </c>
      <c r="C69" s="157"/>
      <c r="D69" s="157"/>
      <c r="E69" s="157"/>
      <c r="F69" s="157"/>
      <c r="G69" s="155"/>
      <c r="H69" s="155"/>
      <c r="I69" s="155"/>
      <c r="J69" s="155"/>
    </row>
    <row r="70" spans="1:14">
      <c r="A70" s="2"/>
      <c r="C70" s="2"/>
      <c r="D70" s="2"/>
      <c r="E70" s="2"/>
      <c r="F70" s="2"/>
      <c r="G70" s="2"/>
      <c r="H70" s="2"/>
      <c r="I70" s="2"/>
      <c r="J70" s="29" t="s">
        <v>68</v>
      </c>
    </row>
    <row r="71" spans="1:14">
      <c r="A71" s="10"/>
      <c r="B71" s="2"/>
      <c r="C71" s="2"/>
      <c r="D71" s="2"/>
      <c r="E71" s="2"/>
      <c r="F71" s="2"/>
      <c r="G71" s="2"/>
      <c r="H71" s="2"/>
      <c r="I71" s="2"/>
    </row>
  </sheetData>
  <mergeCells count="9">
    <mergeCell ref="L3:N3"/>
    <mergeCell ref="P3:R3"/>
    <mergeCell ref="A66:J66"/>
    <mergeCell ref="B69:J69"/>
    <mergeCell ref="A67:J67"/>
    <mergeCell ref="A68:J68"/>
    <mergeCell ref="K68:N68"/>
    <mergeCell ref="C4:F4"/>
    <mergeCell ref="G4:J4"/>
  </mergeCells>
  <pageMargins left="0.7" right="0.7" top="0.75" bottom="0.75" header="0.3" footer="0.3"/>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tabColor indexed="16"/>
  </sheetPr>
  <dimension ref="A1:W73"/>
  <sheetViews>
    <sheetView showGridLines="0" view="pageBreakPreview" zoomScale="80" zoomScaleNormal="80" zoomScaleSheetLayoutView="80" workbookViewId="0">
      <selection activeCell="N72" sqref="N72"/>
    </sheetView>
  </sheetViews>
  <sheetFormatPr defaultColWidth="9.85546875" defaultRowHeight="12.75"/>
  <cols>
    <col min="1" max="1" width="7.42578125" style="1" customWidth="1"/>
    <col min="2" max="2" width="12.140625" style="1" customWidth="1"/>
    <col min="3" max="3" width="8" style="79" customWidth="1"/>
    <col min="4" max="4" width="6.85546875" style="79" customWidth="1"/>
    <col min="5" max="5" width="7.140625" style="79" customWidth="1"/>
    <col min="6" max="6" width="6.85546875" style="79" customWidth="1"/>
    <col min="7" max="7" width="8" style="79" customWidth="1"/>
    <col min="8" max="8" width="9.140625" style="79" customWidth="1"/>
    <col min="9" max="9" width="10.140625" style="79" bestFit="1" customWidth="1"/>
    <col min="10" max="10" width="9.85546875" style="79" customWidth="1"/>
    <col min="11" max="11" width="10.42578125" style="79" customWidth="1"/>
    <col min="12" max="12" width="8.5703125" style="79" customWidth="1"/>
    <col min="13" max="13" width="9" style="79" bestFit="1" customWidth="1"/>
    <col min="14" max="14" width="9" style="79" customWidth="1"/>
    <col min="15" max="16" width="10.5703125" style="1" bestFit="1" customWidth="1"/>
    <col min="17" max="17" width="10.5703125" style="1" customWidth="1"/>
    <col min="18" max="19" width="11.5703125" style="1" customWidth="1"/>
    <col min="20" max="20" width="2.140625" style="1" customWidth="1"/>
    <col min="21" max="23" width="15" style="1" customWidth="1"/>
    <col min="24" max="26" width="9.85546875" style="1"/>
    <col min="27" max="27" width="9.85546875" style="1" bestFit="1" customWidth="1"/>
    <col min="28" max="16384" width="9.85546875" style="1"/>
  </cols>
  <sheetData>
    <row r="1" spans="1:23">
      <c r="A1" s="3" t="s">
        <v>69</v>
      </c>
      <c r="B1" s="3"/>
      <c r="C1" s="78"/>
      <c r="D1" s="78"/>
      <c r="E1" s="78"/>
      <c r="F1" s="78"/>
      <c r="G1" s="78"/>
      <c r="H1" s="78"/>
      <c r="I1" s="78"/>
      <c r="J1" s="78"/>
      <c r="K1" s="78"/>
      <c r="L1" s="78"/>
      <c r="M1" s="78"/>
    </row>
    <row r="2" spans="1:23">
      <c r="A2" s="3" t="s">
        <v>70</v>
      </c>
      <c r="B2" s="3"/>
      <c r="C2" s="78"/>
      <c r="D2" s="78"/>
      <c r="E2" s="78"/>
      <c r="F2" s="78"/>
    </row>
    <row r="3" spans="1:23">
      <c r="A3" s="4"/>
      <c r="B3" s="4"/>
      <c r="C3" s="80"/>
      <c r="D3" s="80"/>
      <c r="E3" s="80"/>
      <c r="F3" s="80"/>
      <c r="G3" s="80"/>
      <c r="H3" s="114"/>
      <c r="I3" s="81"/>
      <c r="J3" s="81"/>
      <c r="K3" s="81"/>
      <c r="L3" s="81"/>
      <c r="M3" s="81"/>
      <c r="P3" s="11" t="s">
        <v>2</v>
      </c>
      <c r="Q3" s="24"/>
      <c r="R3" s="21"/>
      <c r="S3" s="22"/>
      <c r="U3" s="11" t="s">
        <v>3</v>
      </c>
      <c r="V3" s="21"/>
      <c r="W3" s="22"/>
    </row>
    <row r="4" spans="1:23" ht="12.75" customHeight="1">
      <c r="A4" s="2"/>
      <c r="B4" s="2"/>
      <c r="C4" s="164" t="s">
        <v>2</v>
      </c>
      <c r="D4" s="165"/>
      <c r="E4" s="165"/>
      <c r="F4" s="165"/>
      <c r="G4" s="165"/>
      <c r="H4" s="166"/>
      <c r="I4" s="164" t="s">
        <v>3</v>
      </c>
      <c r="J4" s="165"/>
      <c r="K4" s="165"/>
      <c r="L4" s="165"/>
      <c r="M4" s="165"/>
      <c r="N4" s="165"/>
    </row>
    <row r="5" spans="1:23" s="8" customFormat="1" ht="18.75" customHeight="1">
      <c r="A5" s="19"/>
      <c r="B5" s="19"/>
      <c r="C5" s="102" t="s">
        <v>71</v>
      </c>
      <c r="D5" s="103" t="s">
        <v>72</v>
      </c>
      <c r="E5" s="104" t="s">
        <v>73</v>
      </c>
      <c r="F5" s="103" t="s">
        <v>74</v>
      </c>
      <c r="G5" s="103" t="s">
        <v>75</v>
      </c>
      <c r="H5" s="105" t="s">
        <v>76</v>
      </c>
      <c r="I5" s="108" t="s">
        <v>71</v>
      </c>
      <c r="J5" s="103" t="s">
        <v>72</v>
      </c>
      <c r="K5" s="104" t="s">
        <v>73</v>
      </c>
      <c r="L5" s="103" t="s">
        <v>74</v>
      </c>
      <c r="M5" s="103" t="s">
        <v>75</v>
      </c>
      <c r="N5" s="103" t="s">
        <v>76</v>
      </c>
    </row>
    <row r="6" spans="1:23">
      <c r="A6" s="13" t="s">
        <v>8</v>
      </c>
      <c r="B6" s="13"/>
      <c r="C6" s="98">
        <f>+'[2]TABLE 30'!E9</f>
        <v>-1.7900335577331603</v>
      </c>
      <c r="D6" s="98">
        <f>+'[3]TABLE 31'!E9</f>
        <v>-10.074350973764634</v>
      </c>
      <c r="E6" s="99">
        <f>+'[4]TABLE 34'!$D$8</f>
        <v>-10.348634254327138</v>
      </c>
      <c r="F6" s="98">
        <f>+'[5]Table 32'!$D$9</f>
        <v>-10.779597395050066</v>
      </c>
      <c r="G6" s="98">
        <f>+'[6]TABLE 33'!$D$9</f>
        <v>11.855850471613994</v>
      </c>
      <c r="H6" s="106">
        <f>+('[1]All Other Races'!AL4-'[1]All Other Races'!AG4)/'[1]All Other Races'!AG4*100</f>
        <v>5.6405954192805963</v>
      </c>
      <c r="I6" s="101">
        <f>+'[2]All Women'!$AN4-'[2]All Women'!$AI4</f>
        <v>-196965</v>
      </c>
      <c r="J6" s="101">
        <f>+'[3]All Men'!$AN4-'[3]All Men'!$AI4</f>
        <v>-860841</v>
      </c>
      <c r="K6" s="100">
        <f>+'[4]All White'!$AL4-'[4]All White'!$AG4</f>
        <v>-1045706</v>
      </c>
      <c r="L6" s="101">
        <f>+'[5]All Black'!$AL4-'[5]All Black'!$AG4</f>
        <v>-260983</v>
      </c>
      <c r="M6" s="119">
        <f>+'[6]All Hispanic'!AL4-'[6]All Hispanic'!AG4</f>
        <v>368976</v>
      </c>
      <c r="N6" s="119">
        <f>+('[1]All Other Races'!AL4-'[1]All Other Races'!AG4)</f>
        <v>75976</v>
      </c>
      <c r="O6" s="8"/>
      <c r="P6" s="8"/>
      <c r="Q6" s="8"/>
    </row>
    <row r="7" spans="1:23">
      <c r="A7" s="14" t="s">
        <v>9</v>
      </c>
      <c r="B7" s="14"/>
      <c r="C7" s="82">
        <f>+'[2]TABLE 30'!E10</f>
        <v>1.632139719688102</v>
      </c>
      <c r="D7" s="107">
        <f>+'[3]TABLE 31'!E10</f>
        <v>-6.7744801501757435</v>
      </c>
      <c r="E7" s="82">
        <f>+'[4]TABLE 34'!D9</f>
        <v>-7.6622164779317732</v>
      </c>
      <c r="F7" s="82">
        <f>+'[5]Table 32'!D10</f>
        <v>-8.9385419059700162</v>
      </c>
      <c r="G7" s="82">
        <f>+'[6]TABLE 33'!D10</f>
        <v>18.545279336636806</v>
      </c>
      <c r="H7" s="107">
        <f>+('[1]All Other Races'!AL5-'[1]All Other Races'!AG5)/'[1]All Other Races'!AG5*100</f>
        <v>13.736459420020362</v>
      </c>
      <c r="I7" s="84">
        <f>+'[2]All Women'!$AN5-'[2]All Women'!$AI5</f>
        <v>62927</v>
      </c>
      <c r="J7" s="84">
        <f>+'[3]All Men'!$AN5-'[3]All Men'!$AI5</f>
        <v>-194588</v>
      </c>
      <c r="K7" s="83">
        <f>+'[4]All White'!$AL5-'[4]All White'!$AG5</f>
        <v>-260137</v>
      </c>
      <c r="L7" s="84">
        <f>+'[5]All Black'!$AL5-'[5]All Black'!$AG5</f>
        <v>-116337</v>
      </c>
      <c r="M7" s="119">
        <f>+'[6]All Hispanic'!AL5-'[6]All Hispanic'!AG5</f>
        <v>190909</v>
      </c>
      <c r="N7" s="119">
        <f>+('[1]All Other Races'!AL5-'[1]All Other Races'!AG5)</f>
        <v>43584</v>
      </c>
      <c r="O7" s="8"/>
      <c r="P7" s="8"/>
      <c r="Q7" s="8"/>
    </row>
    <row r="8" spans="1:23">
      <c r="A8" s="14" t="s">
        <v>10</v>
      </c>
      <c r="B8" s="14"/>
      <c r="C8" s="82"/>
      <c r="D8" s="82"/>
      <c r="E8" s="86"/>
      <c r="F8" s="82"/>
      <c r="G8" s="82"/>
      <c r="H8" s="107"/>
      <c r="I8" s="82">
        <f>(I7/I$6)*100</f>
        <v>-31.948315690604929</v>
      </c>
      <c r="J8" s="82">
        <f t="shared" ref="J8:N8" si="0">(J7/J$6)*100</f>
        <v>22.604406620967172</v>
      </c>
      <c r="K8" s="86">
        <f t="shared" si="0"/>
        <v>24.876686181393239</v>
      </c>
      <c r="L8" s="82">
        <f t="shared" si="0"/>
        <v>44.576466666411221</v>
      </c>
      <c r="M8" s="82">
        <f t="shared" si="0"/>
        <v>51.740221586227833</v>
      </c>
      <c r="N8" s="82">
        <f t="shared" si="0"/>
        <v>57.365483837001165</v>
      </c>
      <c r="O8" s="8"/>
      <c r="P8" s="8"/>
      <c r="Q8" s="8"/>
    </row>
    <row r="9" spans="1:23">
      <c r="A9" s="15" t="s">
        <v>11</v>
      </c>
      <c r="B9" s="15"/>
      <c r="C9" s="87">
        <f>+'[2]TABLE 30'!E12</f>
        <v>-0.10451747764487283</v>
      </c>
      <c r="D9" s="87">
        <f>+'[3]TABLE 31'!E12</f>
        <v>-7.4156064461407976</v>
      </c>
      <c r="E9" s="88">
        <f>+'[4]TABLE 34'!D11</f>
        <v>-3.5287381839851375</v>
      </c>
      <c r="F9" s="87">
        <f>+'[5]Table 32'!D12</f>
        <v>-13.624866879659212</v>
      </c>
      <c r="G9" s="87">
        <f>+'[6]TABLE 33'!D12</f>
        <v>39.28921568627451</v>
      </c>
      <c r="H9" s="115">
        <f>+('[1]All Other Races'!AL7-'[1]All Other Races'!AG7)/'[1]All Other Races'!AG7*100</f>
        <v>1.7704169046259279</v>
      </c>
      <c r="I9" s="89">
        <f>+'[2]All Women'!$AN7-'[2]All Women'!$AI7</f>
        <v>-171</v>
      </c>
      <c r="J9" s="90">
        <f>+'[3]All Men'!$AN7-'[3]All Men'!$AI7</f>
        <v>-8743</v>
      </c>
      <c r="K9" s="89">
        <f>+'[4]All White'!$AL7-'[4]All White'!$AG7</f>
        <v>-6040</v>
      </c>
      <c r="L9" s="89">
        <f>+'[5]All Black'!$AL7-'[5]All Black'!$AG7</f>
        <v>-10235</v>
      </c>
      <c r="M9" s="89">
        <f>'[6]All Hispanic'!$AL7-'[6]All Hispanic'!$AG7</f>
        <v>3206</v>
      </c>
      <c r="N9" s="89">
        <f>+('[1]All Other Races'!AL7-'[1]All Other Races'!AG7)</f>
        <v>124</v>
      </c>
      <c r="O9" s="8"/>
      <c r="P9" s="8"/>
      <c r="Q9" s="8"/>
    </row>
    <row r="10" spans="1:23">
      <c r="A10" s="15" t="s">
        <v>12</v>
      </c>
      <c r="B10" s="15"/>
      <c r="C10" s="87">
        <f>+'[2]TABLE 30'!E13</f>
        <v>-8.4857681896481001</v>
      </c>
      <c r="D10" s="87">
        <f>+'[3]TABLE 31'!E13</f>
        <v>-16.40658069249654</v>
      </c>
      <c r="E10" s="88">
        <f>+'[4]TABLE 34'!D12</f>
        <v>-13.988747305137327</v>
      </c>
      <c r="F10" s="87">
        <f>+'[5]Table 32'!D13</f>
        <v>-21.302621696054938</v>
      </c>
      <c r="G10" s="87">
        <f>+'[6]TABLE 33'!D13</f>
        <v>19.559314954051796</v>
      </c>
      <c r="H10" s="115">
        <f>+('[1]All Other Races'!AL8-'[1]All Other Races'!AG8)/'[1]All Other Races'!AG8*100</f>
        <v>7.0704690077775162E-2</v>
      </c>
      <c r="I10" s="89">
        <f>+'[2]All Women'!$AN8-'[2]All Women'!$AI8</f>
        <v>-8276</v>
      </c>
      <c r="J10" s="90">
        <f>+'[3]All Men'!$AN8-'[3]All Men'!$AI8</f>
        <v>-11628</v>
      </c>
      <c r="K10" s="89">
        <f>+'[4]All White'!$AL8-'[4]All White'!$AG8</f>
        <v>-15962</v>
      </c>
      <c r="L10" s="89">
        <f>+'[5]All Black'!$AL8-'[5]All Black'!$AG8</f>
        <v>-5956</v>
      </c>
      <c r="M10" s="89">
        <f>'[6]All Hispanic'!$AL8-'[6]All Hispanic'!$AG8</f>
        <v>1873</v>
      </c>
      <c r="N10" s="89">
        <f>+('[1]All Other Races'!AL8-'[1]All Other Races'!AG8)</f>
        <v>3</v>
      </c>
    </row>
    <row r="11" spans="1:23">
      <c r="A11" s="15" t="s">
        <v>13</v>
      </c>
      <c r="B11" s="15"/>
      <c r="C11" s="87">
        <f>+'[2]TABLE 30'!E14</f>
        <v>2.4766940308891052</v>
      </c>
      <c r="D11" s="87">
        <f>+'[3]TABLE 31'!E14</f>
        <v>-10.647258453612462</v>
      </c>
      <c r="E11" s="88">
        <f>+'[4]TABLE 34'!D13</f>
        <v>-6.7353237783821784</v>
      </c>
      <c r="F11" s="87">
        <f>+'[5]Table 32'!D14</f>
        <v>-1.639614402241081</v>
      </c>
      <c r="G11" s="87">
        <f>+'[6]TABLE 33'!D14</f>
        <v>58.707557502738226</v>
      </c>
      <c r="H11" s="115">
        <f>+('[1]All Other Races'!AL9-'[1]All Other Races'!AG9)/'[1]All Other Races'!AG9*100</f>
        <v>10.098302055406613</v>
      </c>
      <c r="I11" s="89">
        <f>+'[2]All Women'!$AN9-'[2]All Women'!$AI9</f>
        <v>890</v>
      </c>
      <c r="J11" s="90">
        <f>+'[3]All Men'!$AN9-'[3]All Men'!$AI9</f>
        <v>-2604</v>
      </c>
      <c r="K11" s="89">
        <f>+'[4]All White'!$AL9-'[4]All White'!$AG9</f>
        <v>-2204</v>
      </c>
      <c r="L11" s="89">
        <f>+'[5]All Black'!$AL9-'[5]All Black'!$AG9</f>
        <v>-199</v>
      </c>
      <c r="M11" s="89">
        <f>'[6]All Hispanic'!$AL9-'[6]All Hispanic'!$AG9</f>
        <v>2144</v>
      </c>
      <c r="N11" s="89">
        <f>+('[1]All Other Races'!AL9-'[1]All Other Races'!AG9)</f>
        <v>226</v>
      </c>
    </row>
    <row r="12" spans="1:23" ht="13.5" customHeight="1">
      <c r="A12" s="15" t="s">
        <v>14</v>
      </c>
      <c r="B12" s="15"/>
      <c r="C12" s="87">
        <f>+'[2]TABLE 30'!E15</f>
        <v>-2.4078014697721994</v>
      </c>
      <c r="D12" s="87">
        <f>+'[3]TABLE 31'!E15</f>
        <v>-9.1621750819010686</v>
      </c>
      <c r="E12" s="88">
        <f>+'[4]TABLE 34'!D14</f>
        <v>-11.946784429486589</v>
      </c>
      <c r="F12" s="87">
        <f>+'[5]Table 32'!D15</f>
        <v>-14.062882244700425</v>
      </c>
      <c r="G12" s="87">
        <f>+'[6]TABLE 33'!D15</f>
        <v>10.664669132694431</v>
      </c>
      <c r="H12" s="115">
        <f>+('[1]All Other Races'!AL10-'[1]All Other Races'!AG10)/'[1]All Other Races'!AG10*100</f>
        <v>5.7443526719076523</v>
      </c>
      <c r="I12" s="89">
        <f>+'[2]All Women'!$AN10-'[2]All Women'!$AI10</f>
        <v>-14970</v>
      </c>
      <c r="J12" s="90">
        <f>+'[3]All Men'!$AN10-'[3]All Men'!$AI10</f>
        <v>-41783</v>
      </c>
      <c r="K12" s="89">
        <f>+'[4]All White'!$AL10-'[4]All White'!$AG10</f>
        <v>-55891</v>
      </c>
      <c r="L12" s="89">
        <f>+'[5]All Black'!$AL10-'[5]All Black'!$AG10</f>
        <v>-26443</v>
      </c>
      <c r="M12" s="89">
        <f>'[6]All Hispanic'!$AL10-'[6]All Hispanic'!$AG10</f>
        <v>27620</v>
      </c>
      <c r="N12" s="89">
        <f>+('[1]All Other Races'!AL10-'[1]All Other Races'!AG10)</f>
        <v>2309</v>
      </c>
    </row>
    <row r="13" spans="1:23">
      <c r="A13" s="14" t="s">
        <v>15</v>
      </c>
      <c r="B13" s="14"/>
      <c r="C13" s="82">
        <f>+'[2]TABLE 30'!E16</f>
        <v>6.4716346974411492</v>
      </c>
      <c r="D13" s="82">
        <f>+'[3]TABLE 31'!E16</f>
        <v>0.80935835070650908</v>
      </c>
      <c r="E13" s="86">
        <f>+'[4]TABLE 34'!D15</f>
        <v>-2.1404736059180638</v>
      </c>
      <c r="F13" s="82">
        <f>+'[5]Table 32'!D16</f>
        <v>-2.9358795123350894</v>
      </c>
      <c r="G13" s="82">
        <f>+'[6]TABLE 33'!D16</f>
        <v>50.754852624011505</v>
      </c>
      <c r="H13" s="107">
        <f>+('[1]All Other Races'!AL11-'[1]All Other Races'!AG11)/'[1]All Other Races'!AG11*100</f>
        <v>33.158208510321188</v>
      </c>
      <c r="I13" s="84">
        <f>+'[2]All Women'!$AN11-'[2]All Women'!$AI11</f>
        <v>19717</v>
      </c>
      <c r="J13" s="116">
        <f>+'[3]All Men'!$AN11-'[3]All Men'!$AI11</f>
        <v>1747</v>
      </c>
      <c r="K13" s="84">
        <f>+'[4]All White'!$AL11-'[4]All White'!$AG11</f>
        <v>-5324</v>
      </c>
      <c r="L13" s="84">
        <f>+'[5]All Black'!$AL11-'[5]All Black'!$AG11</f>
        <v>-4809</v>
      </c>
      <c r="M13" s="84">
        <f>'[6]All Hispanic'!$AL11-'[6]All Hispanic'!$AG11</f>
        <v>16944</v>
      </c>
      <c r="N13" s="84">
        <f>+('[1]All Other Races'!AL11-'[1]All Other Races'!AG11)</f>
        <v>8899</v>
      </c>
    </row>
    <row r="14" spans="1:23">
      <c r="A14" s="14" t="s">
        <v>16</v>
      </c>
      <c r="B14" s="14"/>
      <c r="C14" s="82">
        <f>+'[2]TABLE 30'!E17</f>
        <v>4.2301137925347696</v>
      </c>
      <c r="D14" s="82">
        <f>+'[3]TABLE 31'!E17</f>
        <v>-1.1980955713746329</v>
      </c>
      <c r="E14" s="86">
        <f>+'[4]TABLE 34'!D16</f>
        <v>-9.5361152513747669</v>
      </c>
      <c r="F14" s="82">
        <f>+'[5]Table 32'!D17</f>
        <v>-2.0997732426303855</v>
      </c>
      <c r="G14" s="82">
        <f>+'[6]TABLE 33'!D17</f>
        <v>44.959413459020688</v>
      </c>
      <c r="H14" s="107">
        <f>+('[1]All Other Races'!AL12-'[1]All Other Races'!AG12)/'[1]All Other Races'!AG12*100</f>
        <v>30.981465880370685</v>
      </c>
      <c r="I14" s="84">
        <f>+'[2]All Women'!$AN12-'[2]All Women'!$AI12</f>
        <v>6156</v>
      </c>
      <c r="J14" s="116">
        <f>+'[3]All Men'!$AN12-'[3]All Men'!$AI12</f>
        <v>-1301</v>
      </c>
      <c r="K14" s="84">
        <f>+'[4]All White'!$AL12-'[4]All White'!$AG12</f>
        <v>-18746</v>
      </c>
      <c r="L14" s="84">
        <f>+'[5]All Black'!$AL12-'[5]All Black'!$AG12</f>
        <v>-463</v>
      </c>
      <c r="M14" s="84">
        <f>'[6]All Hispanic'!$AL12-'[6]All Hispanic'!$AG12</f>
        <v>3434</v>
      </c>
      <c r="N14" s="84">
        <f>+('[1]All Other Races'!AL12-'[1]All Other Races'!AG12)</f>
        <v>1471</v>
      </c>
    </row>
    <row r="15" spans="1:23">
      <c r="A15" s="14" t="s">
        <v>17</v>
      </c>
      <c r="B15" s="14"/>
      <c r="C15" s="82">
        <f>+'[2]TABLE 30'!E18</f>
        <v>4.6524795271567259</v>
      </c>
      <c r="D15" s="82">
        <f>+'[3]TABLE 31'!E18</f>
        <v>-8.1204799967946784</v>
      </c>
      <c r="E15" s="86">
        <f>+'[4]TABLE 34'!D17</f>
        <v>-3.2853735477417865</v>
      </c>
      <c r="F15" s="82">
        <f>+'[5]Table 32'!D18</f>
        <v>-0.85675593510764725</v>
      </c>
      <c r="G15" s="82">
        <f>+'[6]TABLE 33'!D18</f>
        <v>23.005549774540409</v>
      </c>
      <c r="H15" s="107">
        <f>+('[1]All Other Races'!AL13-'[1]All Other Races'!AG13)/'[1]All Other Races'!AG13*100</f>
        <v>22.976535723701556</v>
      </c>
      <c r="I15" s="84">
        <f>+'[2]All Women'!$AN13-'[2]All Women'!$AI13</f>
        <v>6738</v>
      </c>
      <c r="J15" s="116">
        <f>+'[3]All Men'!$AN13-'[3]All Men'!$AI13</f>
        <v>-8107</v>
      </c>
      <c r="K15" s="84">
        <f>+'[4]All White'!$AL13-'[4]All White'!$AG13</f>
        <v>-4270</v>
      </c>
      <c r="L15" s="84">
        <f>+'[5]All Black'!$AL13-'[5]All Black'!$AG13</f>
        <v>-620</v>
      </c>
      <c r="M15" s="84">
        <f>'[6]All Hispanic'!$AL13-'[6]All Hispanic'!$AG13</f>
        <v>2653</v>
      </c>
      <c r="N15" s="84">
        <f>+('[1]All Other Races'!AL13-'[1]All Other Races'!AG13)</f>
        <v>1743</v>
      </c>
    </row>
    <row r="16" spans="1:23">
      <c r="A16" s="14" t="s">
        <v>18</v>
      </c>
      <c r="B16" s="14"/>
      <c r="C16" s="82">
        <f>+'[2]TABLE 30'!E19</f>
        <v>-2.3972299550457903</v>
      </c>
      <c r="D16" s="82">
        <f>+'[3]TABLE 31'!E19</f>
        <v>-6.7970836731771396</v>
      </c>
      <c r="E16" s="86">
        <f>+'[4]TABLE 34'!D18</f>
        <v>-13.436828219659958</v>
      </c>
      <c r="F16" s="82">
        <f>+'[5]Table 32'!D19</f>
        <v>-6.6409566578352441</v>
      </c>
      <c r="G16" s="82">
        <f>+'[6]TABLE 33'!D19</f>
        <v>22.943438052024522</v>
      </c>
      <c r="H16" s="107">
        <f>+('[1]All Other Races'!AL14-'[1]All Other Races'!AG14)/'[1]All Other Races'!AG14*100</f>
        <v>12.759487968767596</v>
      </c>
      <c r="I16" s="84">
        <f>+'[2]All Women'!$AN14-'[2]All Women'!$AI14</f>
        <v>-4874</v>
      </c>
      <c r="J16" s="116">
        <f>+'[3]All Men'!$AN14-'[3]All Men'!$AI14</f>
        <v>-10917</v>
      </c>
      <c r="K16" s="84">
        <f>+'[4]All White'!$AL14-'[4]All White'!$AG14</f>
        <v>-22002</v>
      </c>
      <c r="L16" s="84">
        <f>+'[5]All Black'!$AL14-'[5]All Black'!$AG14</f>
        <v>-6492</v>
      </c>
      <c r="M16" s="84">
        <f>'[6]All Hispanic'!$AL14-'[6]All Hispanic'!$AG14</f>
        <v>6624</v>
      </c>
      <c r="N16" s="84">
        <f>+('[1]All Other Races'!AL14-'[1]All Other Races'!AG14)</f>
        <v>3399</v>
      </c>
    </row>
    <row r="17" spans="1:14">
      <c r="A17" s="15" t="s">
        <v>19</v>
      </c>
      <c r="B17" s="15"/>
      <c r="C17" s="87">
        <f>+'[2]TABLE 30'!E20</f>
        <v>-2.9274230947596229</v>
      </c>
      <c r="D17" s="87">
        <f>+'[3]TABLE 31'!E20</f>
        <v>-9.4853712553910707</v>
      </c>
      <c r="E17" s="88">
        <f>+'[4]TABLE 34'!D19</f>
        <v>-5.4317667648439834</v>
      </c>
      <c r="F17" s="87">
        <f>+'[5]Table 32'!D20</f>
        <v>-11.495332957464136</v>
      </c>
      <c r="G17" s="87">
        <f>+'[6]TABLE 33'!D20</f>
        <v>40.117474302496333</v>
      </c>
      <c r="H17" s="115">
        <f>+('[1]All Other Races'!AL15-'[1]All Other Races'!AG15)/'[1]All Other Races'!AG15*100</f>
        <v>27.07125809751108</v>
      </c>
      <c r="I17" s="89">
        <f>+'[2]All Women'!$AN15-'[2]All Women'!$AI15</f>
        <v>-3030</v>
      </c>
      <c r="J17" s="90">
        <f>+'[3]All Men'!$AN15-'[3]All Men'!$AI15</f>
        <v>-6510</v>
      </c>
      <c r="K17" s="89">
        <f>+'[4]All White'!$AL15-'[4]All White'!$AG15</f>
        <v>-5090</v>
      </c>
      <c r="L17" s="89">
        <f>+'[5]All Black'!$AL15-'[5]All Black'!$AG15</f>
        <v>-7340</v>
      </c>
      <c r="M17" s="89">
        <f>'[6]All Hispanic'!$AL15-'[6]All Hispanic'!$AG15</f>
        <v>1366</v>
      </c>
      <c r="N17" s="89">
        <f>+('[1]All Other Races'!AL15-'[1]All Other Races'!AG15)</f>
        <v>794</v>
      </c>
    </row>
    <row r="18" spans="1:14">
      <c r="A18" s="15" t="s">
        <v>20</v>
      </c>
      <c r="B18" s="15"/>
      <c r="C18" s="87">
        <f>+'[2]TABLE 30'!E21</f>
        <v>2.5247034969647371</v>
      </c>
      <c r="D18" s="87">
        <f>+'[3]TABLE 31'!E21</f>
        <v>-5.6703751308744543</v>
      </c>
      <c r="E18" s="88">
        <f>+'[4]TABLE 34'!D20</f>
        <v>-3.9846003965805115</v>
      </c>
      <c r="F18" s="87">
        <f>+'[5]Table 32'!D21</f>
        <v>-10.110933274463271</v>
      </c>
      <c r="G18" s="87">
        <f>+'[6]TABLE 33'!D21</f>
        <v>41.259688872025585</v>
      </c>
      <c r="H18" s="115">
        <f>+('[1]All Other Races'!AL16-'[1]All Other Races'!AG16)/'[1]All Other Races'!AG16*100</f>
        <v>13.416779154906532</v>
      </c>
      <c r="I18" s="89">
        <f>+'[2]All Women'!$AN16-'[2]All Women'!$AI16</f>
        <v>8268</v>
      </c>
      <c r="J18" s="90">
        <f>+'[3]All Men'!$AN16-'[3]All Men'!$AI16</f>
        <v>-13323</v>
      </c>
      <c r="K18" s="89">
        <f>+'[4]All White'!$AL16-'[4]All White'!$AG16</f>
        <v>-12720</v>
      </c>
      <c r="L18" s="89">
        <f>+'[5]All Black'!$AL16-'[5]All Black'!$AG16</f>
        <v>-12824</v>
      </c>
      <c r="M18" s="89">
        <f>'[6]All Hispanic'!$AL16-'[6]All Hispanic'!$AG16</f>
        <v>15224</v>
      </c>
      <c r="N18" s="89">
        <f>+('[1]All Other Races'!AL16-'[1]All Other Races'!AG16)</f>
        <v>3280</v>
      </c>
    </row>
    <row r="19" spans="1:14">
      <c r="A19" s="15" t="s">
        <v>21</v>
      </c>
      <c r="B19" s="15"/>
      <c r="C19" s="87">
        <f>+'[2]TABLE 30'!E22</f>
        <v>-6.3275948040533114</v>
      </c>
      <c r="D19" s="87">
        <f>+'[3]TABLE 31'!E22</f>
        <v>-15.341160713321308</v>
      </c>
      <c r="E19" s="88">
        <f>+'[4]TABLE 34'!D21</f>
        <v>-13.297357247498365</v>
      </c>
      <c r="F19" s="87">
        <f>+'[5]Table 32'!D22</f>
        <v>-20.908404358614739</v>
      </c>
      <c r="G19" s="87">
        <f>+'[6]TABLE 33'!D22</f>
        <v>27.940321643092425</v>
      </c>
      <c r="H19" s="115">
        <f>+('[1]All Other Races'!AL17-'[1]All Other Races'!AG17)/'[1]All Other Races'!AG17*100</f>
        <v>-13.343792021515016</v>
      </c>
      <c r="I19" s="89">
        <f>+'[2]All Women'!$AN17-'[2]All Women'!$AI17</f>
        <v>-7487</v>
      </c>
      <c r="J19" s="90">
        <f>+'[3]All Men'!$AN17-'[3]All Men'!$AI17</f>
        <v>-14203</v>
      </c>
      <c r="K19" s="89">
        <f>+'[4]All White'!$AL17-'[4]All White'!$AG17</f>
        <v>-16066</v>
      </c>
      <c r="L19" s="89">
        <f>+'[5]All Black'!$AL17-'[5]All Black'!$AG17</f>
        <v>-3876</v>
      </c>
      <c r="M19" s="89">
        <f>'[6]All Hispanic'!$AL17-'[6]All Hispanic'!$AG17</f>
        <v>4326</v>
      </c>
      <c r="N19" s="89">
        <f>+('[1]All Other Races'!AL17-'[1]All Other Races'!AG17)</f>
        <v>-2977</v>
      </c>
    </row>
    <row r="20" spans="1:14">
      <c r="A20" s="15" t="s">
        <v>22</v>
      </c>
      <c r="B20" s="15"/>
      <c r="C20" s="87">
        <f>+'[2]TABLE 30'!E23</f>
        <v>-2.9737305617808114</v>
      </c>
      <c r="D20" s="87">
        <f>+'[3]TABLE 31'!E23</f>
        <v>-9.8676537212149249</v>
      </c>
      <c r="E20" s="88">
        <f>+'[4]TABLE 34'!D22</f>
        <v>-5.6468668407310707</v>
      </c>
      <c r="F20" s="87">
        <f>+'[5]Table 32'!D23</f>
        <v>-19.115831460318468</v>
      </c>
      <c r="G20" s="87">
        <f>+'[6]TABLE 33'!D23</f>
        <v>37.874962125037875</v>
      </c>
      <c r="H20" s="115">
        <f>+('[1]All Other Races'!AL18-'[1]All Other Races'!AG18)/'[1]All Other Races'!AG18*100</f>
        <v>14.969719909159728</v>
      </c>
      <c r="I20" s="89">
        <f>+'[2]All Women'!$AN18-'[2]All Women'!$AI18</f>
        <v>-4339</v>
      </c>
      <c r="J20" s="90">
        <f>+'[3]All Men'!$AN18-'[3]All Men'!$AI18</f>
        <v>-10237</v>
      </c>
      <c r="K20" s="89">
        <f>+'[4]All White'!$AL18-'[4]All White'!$AG18</f>
        <v>-8651</v>
      </c>
      <c r="L20" s="89">
        <f>+'[5]All Black'!$AL18-'[5]All Black'!$AG18</f>
        <v>-12077</v>
      </c>
      <c r="M20" s="89">
        <f>'[6]All Hispanic'!$AL18-'[6]All Hispanic'!$AG18</f>
        <v>3750</v>
      </c>
      <c r="N20" s="89">
        <f>+('[1]All Other Races'!AL18-'[1]All Other Races'!AG18)</f>
        <v>791</v>
      </c>
    </row>
    <row r="21" spans="1:14">
      <c r="A21" s="14" t="s">
        <v>23</v>
      </c>
      <c r="B21" s="14"/>
      <c r="C21" s="82">
        <f>+'[2]TABLE 30'!E24</f>
        <v>3.0332749562171628</v>
      </c>
      <c r="D21" s="82">
        <f>+'[3]TABLE 31'!E24</f>
        <v>-9.3370261883356047</v>
      </c>
      <c r="E21" s="86">
        <f>+'[4]TABLE 34'!D23</f>
        <v>-3.4092502079380949</v>
      </c>
      <c r="F21" s="82">
        <f>+'[5]Table 32'!D24</f>
        <v>-8.1521014009339563</v>
      </c>
      <c r="G21" s="82">
        <f>+'[6]TABLE 33'!D24</f>
        <v>44.520880543865324</v>
      </c>
      <c r="H21" s="107">
        <f>+('[1]All Other Races'!AL19-'[1]All Other Races'!AG19)/'[1]All Other Races'!AG19*100</f>
        <v>20.873078217932893</v>
      </c>
      <c r="I21" s="84">
        <f>+'[2]All Women'!$AN19-'[2]All Women'!$AI19</f>
        <v>5629</v>
      </c>
      <c r="J21" s="116">
        <f>+'[3]All Men'!$AN19-'[3]All Men'!$AI19</f>
        <v>-12878</v>
      </c>
      <c r="K21" s="84">
        <f>+'[4]All White'!$AL19-'[4]All White'!$AG19</f>
        <v>-7296</v>
      </c>
      <c r="L21" s="84">
        <f>+'[5]All Black'!$AL19-'[5]All Black'!$AG19</f>
        <v>-4888</v>
      </c>
      <c r="M21" s="84">
        <f>'[6]All Hispanic'!$AL19-'[6]All Hispanic'!$AG19</f>
        <v>5501</v>
      </c>
      <c r="N21" s="84">
        <f>+('[1]All Other Races'!AL19-'[1]All Other Races'!AG19)</f>
        <v>1860</v>
      </c>
    </row>
    <row r="22" spans="1:14">
      <c r="A22" s="14" t="s">
        <v>24</v>
      </c>
      <c r="B22" s="14"/>
      <c r="C22" s="82">
        <f>+'[2]TABLE 30'!E25</f>
        <v>7.1955572915010828</v>
      </c>
      <c r="D22" s="82">
        <f>+'[3]TABLE 31'!E25</f>
        <v>-4.6914433077962396</v>
      </c>
      <c r="E22" s="86">
        <f>+'[4]TABLE 34'!D24</f>
        <v>-8.891272506945775</v>
      </c>
      <c r="F22" s="82">
        <f>+'[5]Table 32'!D25</f>
        <v>-4.3204005778355841</v>
      </c>
      <c r="G22" s="82">
        <f>+'[6]TABLE 33'!D25</f>
        <v>16.091033096944052</v>
      </c>
      <c r="H22" s="107">
        <f>+('[1]All Other Races'!AL20-'[1]All Other Races'!AG20)/'[1]All Other Races'!AG20*100</f>
        <v>17.669681124186567</v>
      </c>
      <c r="I22" s="84">
        <f>+'[2]All Women'!$AN20-'[2]All Women'!$AI20</f>
        <v>63373</v>
      </c>
      <c r="J22" s="116">
        <f>+'[3]All Men'!$AN20-'[3]All Men'!$AI20</f>
        <v>-32327</v>
      </c>
      <c r="K22" s="84">
        <f>+'[4]All White'!$AL20-'[4]All White'!$AG20</f>
        <v>-52388</v>
      </c>
      <c r="L22" s="84">
        <f>+'[5]All Black'!$AL20-'[5]All Black'!$AG20</f>
        <v>-8404</v>
      </c>
      <c r="M22" s="84">
        <f>'[6]All Hispanic'!$AL20-'[6]All Hispanic'!$AG20</f>
        <v>87765</v>
      </c>
      <c r="N22" s="84">
        <f>+('[1]All Other Races'!AL20-'[1]All Other Races'!AG20)</f>
        <v>16862</v>
      </c>
    </row>
    <row r="23" spans="1:14">
      <c r="A23" s="14" t="s">
        <v>25</v>
      </c>
      <c r="B23" s="14"/>
      <c r="C23" s="82">
        <f>+'[2]TABLE 30'!E26</f>
        <v>3.3783679073645323E-2</v>
      </c>
      <c r="D23" s="82">
        <f>+'[3]TABLE 31'!E26</f>
        <v>-5.6531697407716148</v>
      </c>
      <c r="E23" s="86">
        <f>+'[4]TABLE 34'!D25</f>
        <v>-5.6317775649967032</v>
      </c>
      <c r="F23" s="82">
        <f>+'[5]Table 32'!D26</f>
        <v>-9.665049876452823</v>
      </c>
      <c r="G23" s="82">
        <f>+'[6]TABLE 33'!D26</f>
        <v>19.203987218009253</v>
      </c>
      <c r="H23" s="107">
        <f>+('[1]All Other Races'!AL21-'[1]All Other Races'!AG21)/'[1]All Other Races'!AG21*100</f>
        <v>12.994457726581176</v>
      </c>
      <c r="I23" s="84">
        <f>+'[2]All Women'!$AN21-'[2]All Women'!$AI21</f>
        <v>109</v>
      </c>
      <c r="J23" s="116">
        <f>+'[3]All Men'!$AN21-'[3]All Men'!$AI21</f>
        <v>-13970</v>
      </c>
      <c r="K23" s="84">
        <f>+'[4]All White'!$AL21-'[4]All White'!$AG21</f>
        <v>-16998</v>
      </c>
      <c r="L23" s="84">
        <f>+'[5]All Black'!$AL21-'[5]All Black'!$AG21</f>
        <v>-10561</v>
      </c>
      <c r="M23" s="84">
        <f>'[6]All Hispanic'!$AL21-'[6]All Hispanic'!$AG21</f>
        <v>8053</v>
      </c>
      <c r="N23" s="84">
        <f>+('[1]All Other Races'!AL21-'[1]All Other Races'!AG21)</f>
        <v>4783</v>
      </c>
    </row>
    <row r="24" spans="1:14">
      <c r="A24" s="13" t="s">
        <v>26</v>
      </c>
      <c r="B24" s="13"/>
      <c r="C24" s="91">
        <f>+'[2]TABLE 30'!E27</f>
        <v>-8.8691223149036684</v>
      </c>
      <c r="D24" s="91">
        <f>+'[3]TABLE 31'!E27</f>
        <v>-17.658505679504007</v>
      </c>
      <c r="E24" s="92">
        <f>+'[4]TABLE 34'!D26</f>
        <v>-13.410128232992827</v>
      </c>
      <c r="F24" s="91">
        <f>+'[5]Table 32'!D27</f>
        <v>-18.708312998210509</v>
      </c>
      <c r="G24" s="82">
        <f>+'[6]TABLE 33'!D27</f>
        <v>19.215155615696887</v>
      </c>
      <c r="H24" s="107">
        <f>+('[1]All Other Races'!AL22-'[1]All Other Races'!AG22)/'[1]All Other Races'!AG22*100</f>
        <v>1.0161386730424387</v>
      </c>
      <c r="I24" s="84">
        <f>+'[2]All Women'!$AN22-'[2]All Women'!$AI22</f>
        <v>-4806</v>
      </c>
      <c r="J24" s="116">
        <f>+'[3]All Men'!$AN22-'[3]All Men'!$AI22</f>
        <v>-7804</v>
      </c>
      <c r="K24" s="84">
        <f>+'[4]All White'!$AL22-'[4]All White'!$AG22</f>
        <v>-10489</v>
      </c>
      <c r="L24" s="84">
        <f>+'[5]All Black'!$AL22-'[5]All Black'!$AG22</f>
        <v>-1150</v>
      </c>
      <c r="M24" s="84">
        <f>'[6]All Hispanic'!$AL22-'[6]All Hispanic'!$AG22</f>
        <v>426</v>
      </c>
      <c r="N24" s="84">
        <f>+('[1]All Other Races'!AL22-'[1]All Other Races'!AG22)</f>
        <v>17</v>
      </c>
    </row>
    <row r="25" spans="1:14">
      <c r="A25" s="14" t="s">
        <v>27</v>
      </c>
      <c r="B25" s="14"/>
      <c r="C25" s="82">
        <f>+'[2]TABLE 30'!E28</f>
        <v>-1.4915995181174839</v>
      </c>
      <c r="D25" s="82">
        <f>+'[3]TABLE 31'!E28</f>
        <v>-11.932400472999607</v>
      </c>
      <c r="E25" s="86">
        <f>+'[4]TABLE 34'!D27</f>
        <v>-12.606552403305541</v>
      </c>
      <c r="F25" s="82">
        <f>+'[5]Table 32'!D28</f>
        <v>-15.894268133609238</v>
      </c>
      <c r="G25" s="113">
        <f>+'[6]TABLE 33'!D28</f>
        <v>6.1836607094026821</v>
      </c>
      <c r="H25" s="118">
        <f>+('[1]All Other Races'!AL23-'[1]All Other Races'!AG23)/'[1]All Other Races'!AG23*100</f>
        <v>-2.0086340366767321</v>
      </c>
      <c r="I25" s="119">
        <f>+'[2]All Women'!$AN23-'[2]All Women'!$AI23</f>
        <v>-41354</v>
      </c>
      <c r="J25" s="120">
        <f>+'[3]All Men'!$AN23-'[3]All Men'!$AI23</f>
        <v>-266398</v>
      </c>
      <c r="K25" s="119">
        <f>+'[4]All White'!$AL23-'[4]All White'!$AG23</f>
        <v>-251800</v>
      </c>
      <c r="L25" s="119">
        <f>+'[5]All Black'!$AL23-'[5]All Black'!$AG23</f>
        <v>-46547</v>
      </c>
      <c r="M25" s="119">
        <f>'[6]All Hispanic'!$AL23-'[6]All Hispanic'!$AG23</f>
        <v>83670</v>
      </c>
      <c r="N25" s="119">
        <f>+('[1]All Other Races'!AL23-'[1]All Other Races'!AG23)</f>
        <v>-11767</v>
      </c>
    </row>
    <row r="26" spans="1:14">
      <c r="A26" s="14" t="s">
        <v>10</v>
      </c>
      <c r="B26" s="14"/>
      <c r="C26" s="82"/>
      <c r="D26" s="82"/>
      <c r="E26" s="86"/>
      <c r="F26" s="82"/>
      <c r="G26" s="82"/>
      <c r="H26" s="107"/>
      <c r="I26" s="82">
        <f>(I25/I6)*100</f>
        <v>20.995608356814664</v>
      </c>
      <c r="J26" s="121">
        <f>+'[3]All Men'!$AM24-'[3]All Men'!$AH24</f>
        <v>0.2612605350084074</v>
      </c>
      <c r="K26" s="82">
        <f>(K25/K$6)*100</f>
        <v>24.07942576594186</v>
      </c>
      <c r="L26" s="82">
        <f t="shared" ref="L26:M26" si="1">(L25/L$6)*100</f>
        <v>17.835261300544481</v>
      </c>
      <c r="M26" s="82">
        <f t="shared" si="1"/>
        <v>22.676271627422924</v>
      </c>
      <c r="N26" s="82">
        <f t="shared" ref="N26" si="2">(N25/N$6)*100</f>
        <v>-15.487785616510477</v>
      </c>
    </row>
    <row r="27" spans="1:14">
      <c r="A27" s="15" t="s">
        <v>28</v>
      </c>
      <c r="B27" s="15"/>
      <c r="C27" s="87">
        <f>+'[2]TABLE 30'!E30</f>
        <v>-26.276284269363853</v>
      </c>
      <c r="D27" s="87">
        <f>+'[3]TABLE 31'!E30</f>
        <v>-34.186194803124501</v>
      </c>
      <c r="E27" s="88">
        <f>+'[4]TABLE 34'!D29</f>
        <v>-30.446807202999199</v>
      </c>
      <c r="F27" s="87">
        <f>+'[5]Table 32'!D30</f>
        <v>-28.618421052631575</v>
      </c>
      <c r="G27" s="87">
        <f>+'[6]TABLE 33'!D30</f>
        <v>-29.53074433656958</v>
      </c>
      <c r="H27" s="115">
        <f>+('[1]All Other Races'!AL25-'[1]All Other Races'!AG25)/'[1]All Other Races'!AG25*100</f>
        <v>-22.378217400553073</v>
      </c>
      <c r="I27" s="89">
        <f>+'[2]All Women'!$AN25-'[2]All Women'!$AI25</f>
        <v>-4936</v>
      </c>
      <c r="J27" s="90">
        <f>+'[3]All Men'!$AN25-'[3]All Men'!$AI25</f>
        <v>-4289</v>
      </c>
      <c r="K27" s="89">
        <f>+'[4]All White'!$AL25-'[4]All White'!$AG25</f>
        <v>-4954</v>
      </c>
      <c r="L27" s="89">
        <f>+'[5]All Black'!$AL25-'[5]All Black'!$AG25</f>
        <v>-261</v>
      </c>
      <c r="M27" s="89">
        <f>'[6]All Hispanic'!$AL25-'[6]All Hispanic'!$AG25</f>
        <v>-730</v>
      </c>
      <c r="N27" s="89">
        <f>+('[1]All Other Races'!AL25-'[1]All Other Races'!AG25)</f>
        <v>-1052</v>
      </c>
    </row>
    <row r="28" spans="1:14">
      <c r="A28" s="15" t="s">
        <v>29</v>
      </c>
      <c r="B28" s="15"/>
      <c r="C28" s="87">
        <f>+'[2]TABLE 30'!E31</f>
        <v>-12.561018039199148</v>
      </c>
      <c r="D28" s="87">
        <f>+'[3]TABLE 31'!E31</f>
        <v>-21.819486307958698</v>
      </c>
      <c r="E28" s="88">
        <f>+'[4]TABLE 34'!D30</f>
        <v>-17.221930011079152</v>
      </c>
      <c r="F28" s="87">
        <f>+'[5]Table 32'!D31</f>
        <v>-15.633747751974353</v>
      </c>
      <c r="G28" s="87">
        <f>+'[6]TABLE 33'!D31</f>
        <v>4.1625054927495704</v>
      </c>
      <c r="H28" s="115">
        <f>+('[1]All Other Races'!AL26-'[1]All Other Races'!AG26)/'[1]All Other Races'!AG26*100</f>
        <v>-5.1515574800949855</v>
      </c>
      <c r="I28" s="89">
        <f>+'[2]All Women'!$AN26-'[2]All Women'!$AI26</f>
        <v>-47656</v>
      </c>
      <c r="J28" s="90">
        <f>+'[3]All Men'!$AN26-'[3]All Men'!$AI26</f>
        <v>-54437</v>
      </c>
      <c r="K28" s="89">
        <f>+'[4]All White'!$AL26-'[4]All White'!$AG26</f>
        <v>-46167</v>
      </c>
      <c r="L28" s="89">
        <f>+'[5]All Black'!$AL26-'[5]All Black'!$AG26</f>
        <v>-9997</v>
      </c>
      <c r="M28" s="89">
        <f>'[6]All Hispanic'!$AL26-'[6]All Hispanic'!$AG26</f>
        <v>5210</v>
      </c>
      <c r="N28" s="89">
        <f>+('[1]All Other Races'!AL26-'[1]All Other Races'!AG26)</f>
        <v>-1844</v>
      </c>
    </row>
    <row r="29" spans="1:14">
      <c r="A29" s="15" t="s">
        <v>30</v>
      </c>
      <c r="B29" s="15"/>
      <c r="C29" s="87">
        <f>+'[2]TABLE 30'!E32</f>
        <v>-0.62601475523267047</v>
      </c>
      <c r="D29" s="87">
        <f>+'[3]TABLE 31'!E32</f>
        <v>-11.163647452486526</v>
      </c>
      <c r="E29" s="88">
        <f>+'[4]TABLE 34'!D31</f>
        <v>-17.655630445503864</v>
      </c>
      <c r="F29" s="87">
        <f>+'[5]Table 32'!D32</f>
        <v>-24.975234475926751</v>
      </c>
      <c r="G29" s="87">
        <f>+'[6]TABLE 33'!D32</f>
        <v>4.4347230938266033</v>
      </c>
      <c r="H29" s="115">
        <f>+('[1]All Other Races'!AL27-'[1]All Other Races'!AG27)/'[1]All Other Races'!AG27*100</f>
        <v>-1.5333116576022701</v>
      </c>
      <c r="I29" s="89">
        <f>+'[2]All Women'!$AN27-'[2]All Women'!$AI27</f>
        <v>-9165</v>
      </c>
      <c r="J29" s="90">
        <f>+'[3]All Men'!$AN27-'[3]All Men'!$AI27</f>
        <v>-135453</v>
      </c>
      <c r="K29" s="89">
        <f>+'[4]All White'!$AL27-'[4]All White'!$AG27</f>
        <v>-134249</v>
      </c>
      <c r="L29" s="89">
        <f>+'[5]All Black'!$AL27-'[5]All Black'!$AG27</f>
        <v>-43112</v>
      </c>
      <c r="M29" s="89">
        <f>'[6]All Hispanic'!$AL27-'[6]All Hispanic'!$AG27</f>
        <v>43672</v>
      </c>
      <c r="N29" s="89">
        <f>+('[1]All Other Races'!AL27-'[1]All Other Races'!AG27)</f>
        <v>-6225</v>
      </c>
    </row>
    <row r="30" spans="1:14">
      <c r="A30" s="15" t="s">
        <v>31</v>
      </c>
      <c r="B30" s="15"/>
      <c r="C30" s="87">
        <f>+'[2]TABLE 30'!E33</f>
        <v>19.730907059529681</v>
      </c>
      <c r="D30" s="87">
        <f>+'[3]TABLE 31'!E33</f>
        <v>2.0921657029209633</v>
      </c>
      <c r="E30" s="88">
        <f>+'[4]TABLE 34'!D32</f>
        <v>0.99184712052760027</v>
      </c>
      <c r="F30" s="87">
        <f>+'[5]Table 32'!D33</f>
        <v>69.207161125319701</v>
      </c>
      <c r="G30" s="87">
        <f>+'[6]TABLE 33'!D33</f>
        <v>29.740572901509164</v>
      </c>
      <c r="H30" s="115">
        <f>+('[1]All Other Races'!AL28-'[1]All Other Races'!AG28)/'[1]All Other Races'!AG28*100</f>
        <v>18.479776847977686</v>
      </c>
      <c r="I30" s="89">
        <f>+'[2]All Women'!$AN28-'[2]All Women'!$AI28</f>
        <v>33201</v>
      </c>
      <c r="J30" s="90">
        <f>+'[3]All Men'!$AN28-'[3]All Men'!$AI28</f>
        <v>2956</v>
      </c>
      <c r="K30" s="89">
        <f>+'[4]All White'!$AL28-'[4]All White'!$AG28</f>
        <v>1910</v>
      </c>
      <c r="L30" s="89">
        <f>+'[5]All Black'!$AL28-'[5]All Black'!$AG28</f>
        <v>9471</v>
      </c>
      <c r="M30" s="89">
        <f>'[6]All Hispanic'!$AL28-'[6]All Hispanic'!$AG28</f>
        <v>14307</v>
      </c>
      <c r="N30" s="89">
        <f>+('[1]All Other Races'!AL28-'[1]All Other Races'!AG28)</f>
        <v>2650</v>
      </c>
    </row>
    <row r="31" spans="1:14">
      <c r="A31" s="14" t="s">
        <v>32</v>
      </c>
      <c r="B31" s="14"/>
      <c r="C31" s="82">
        <f>+'[2]TABLE 30'!E34</f>
        <v>-7.8206050979126847</v>
      </c>
      <c r="D31" s="82">
        <f>+'[3]TABLE 31'!E34</f>
        <v>-22.338154269972453</v>
      </c>
      <c r="E31" s="86">
        <f>+'[4]TABLE 34'!D33</f>
        <v>-21.076271186440678</v>
      </c>
      <c r="F31" s="82">
        <f>+'[5]Table 32'!D34</f>
        <v>-35.191637630662022</v>
      </c>
      <c r="G31" s="82">
        <f>+'[6]TABLE 33'!D34</f>
        <v>3.408781019907281</v>
      </c>
      <c r="H31" s="107">
        <f>+('[1]All Other Races'!AL29-'[1]All Other Races'!AG29)/'[1]All Other Races'!AG29*100</f>
        <v>-20.171591258848874</v>
      </c>
      <c r="I31" s="84">
        <f>+'[2]All Women'!$AN29-'[2]All Women'!$AI29</f>
        <v>-3151</v>
      </c>
      <c r="J31" s="116">
        <f>+'[3]All Men'!$AN29-'[3]All Men'!$AI29</f>
        <v>-6487</v>
      </c>
      <c r="K31" s="84">
        <f>+'[4]All White'!$AL29-'[4]All White'!$AG29</f>
        <v>-2487</v>
      </c>
      <c r="L31" s="84">
        <f>+'[5]All Black'!$AL29-'[5]All Black'!$AG29</f>
        <v>-505</v>
      </c>
      <c r="M31" s="84">
        <f>'[6]All Hispanic'!$AL29-'[6]All Hispanic'!$AG29</f>
        <v>250</v>
      </c>
      <c r="N31" s="84">
        <f>+('[1]All Other Races'!AL29-'[1]All Other Races'!AG29)</f>
        <v>-5243</v>
      </c>
    </row>
    <row r="32" spans="1:14">
      <c r="A32" s="14" t="s">
        <v>33</v>
      </c>
      <c r="B32" s="14"/>
      <c r="C32" s="82">
        <f>+'[2]TABLE 30'!E35</f>
        <v>4.953291651342405</v>
      </c>
      <c r="D32" s="82">
        <f>+'[3]TABLE 31'!E35</f>
        <v>-2.7892270340466379</v>
      </c>
      <c r="E32" s="86">
        <f>+'[4]TABLE 34'!D34</f>
        <v>8.5004331830794921</v>
      </c>
      <c r="F32" s="82">
        <f>+'[5]Table 32'!D35</f>
        <v>9.1878589007383109</v>
      </c>
      <c r="G32" s="82">
        <f>+'[6]TABLE 33'!D35</f>
        <v>27.327098738581988</v>
      </c>
      <c r="H32" s="107">
        <f>+('[1]All Other Races'!AL30-'[1]All Other Races'!AG30)/'[1]All Other Races'!AG30*100</f>
        <v>12.846517917511832</v>
      </c>
      <c r="I32" s="84">
        <f>+'[2]All Women'!$AN30-'[2]All Women'!$AI30</f>
        <v>3367</v>
      </c>
      <c r="J32" s="116">
        <f>+'[3]All Men'!$AN30-'[3]All Men'!$AI30</f>
        <v>-1482</v>
      </c>
      <c r="K32" s="84">
        <f>+'[4]All White'!$AL30-'[4]All White'!$AG30</f>
        <v>6770</v>
      </c>
      <c r="L32" s="84">
        <f>+'[5]All Black'!$AL30-'[5]All Black'!$AG30</f>
        <v>112</v>
      </c>
      <c r="M32" s="84">
        <f>'[6]All Hispanic'!$AL30-'[6]All Hispanic'!$AG30</f>
        <v>2513</v>
      </c>
      <c r="N32" s="84">
        <f>+('[1]All Other Races'!AL30-'[1]All Other Races'!AG30)</f>
        <v>380</v>
      </c>
    </row>
    <row r="33" spans="1:14">
      <c r="A33" s="14" t="s">
        <v>34</v>
      </c>
      <c r="B33" s="14"/>
      <c r="C33" s="82">
        <f>+'[2]TABLE 30'!E36</f>
        <v>-6.4792899408284015</v>
      </c>
      <c r="D33" s="82">
        <f>+'[3]TABLE 31'!E36</f>
        <v>-15.098072228302046</v>
      </c>
      <c r="E33" s="86">
        <f>+'[4]TABLE 34'!D35</f>
        <v>-11.447300771208226</v>
      </c>
      <c r="F33" s="82">
        <f>+'[5]Table 32'!D36</f>
        <v>-2.0089285714285716</v>
      </c>
      <c r="G33" s="82">
        <f>+'[6]TABLE 33'!D36</f>
        <v>19.230769230769234</v>
      </c>
      <c r="H33" s="107">
        <f>+('[1]All Other Races'!AL31-'[1]All Other Races'!AG31)/'[1]All Other Races'!AG31*100</f>
        <v>-6.6769501983252528</v>
      </c>
      <c r="I33" s="84">
        <f>+'[2]All Women'!$AN31-'[2]All Women'!$AI31</f>
        <v>-1752</v>
      </c>
      <c r="J33" s="116">
        <f>+'[3]All Men'!$AN31-'[3]All Men'!$AI31</f>
        <v>-3587</v>
      </c>
      <c r="K33" s="84">
        <f>+'[4]All White'!$AL31-'[4]All White'!$AG31</f>
        <v>-4453</v>
      </c>
      <c r="L33" s="84">
        <f>+'[5]All Black'!$AL31-'[5]All Black'!$AG31</f>
        <v>-9</v>
      </c>
      <c r="M33" s="84">
        <f>'[6]All Hispanic'!$AL31-'[6]All Hispanic'!$AG31</f>
        <v>340</v>
      </c>
      <c r="N33" s="84">
        <f>+('[1]All Other Races'!AL31-'[1]All Other Races'!AG31)</f>
        <v>-303</v>
      </c>
    </row>
    <row r="34" spans="1:14">
      <c r="A34" s="14" t="s">
        <v>35</v>
      </c>
      <c r="B34" s="14"/>
      <c r="C34" s="82">
        <f>+'[2]TABLE 30'!E37</f>
        <v>6.6444474881675264</v>
      </c>
      <c r="D34" s="82">
        <f>+'[3]TABLE 31'!E37</f>
        <v>-7.5474319282368825</v>
      </c>
      <c r="E34" s="86">
        <f>+'[4]TABLE 34'!D36</f>
        <v>-15.91065423417915</v>
      </c>
      <c r="F34" s="82">
        <f>+'[5]Table 32'!D37</f>
        <v>-0.90637907296925202</v>
      </c>
      <c r="G34" s="82">
        <f>+'[6]TABLE 33'!D37</f>
        <v>28.044252765797861</v>
      </c>
      <c r="H34" s="107">
        <f>+('[1]All Other Races'!AL32-'[1]All Other Races'!AG32)/'[1]All Other Races'!AG32*100</f>
        <v>7.687291696855528</v>
      </c>
      <c r="I34" s="84">
        <f>+'[2]All Women'!$AN32-'[2]All Women'!$AI32</f>
        <v>4366</v>
      </c>
      <c r="J34" s="116">
        <f>+'[3]All Men'!$AN32-'[3]All Men'!$AI32</f>
        <v>-3803</v>
      </c>
      <c r="K34" s="84">
        <f>+'[4]All White'!$AL32-'[4]All White'!$AG32</f>
        <v>-8327</v>
      </c>
      <c r="L34" s="84">
        <f>+'[5]All Black'!$AL32-'[5]All Black'!$AG32</f>
        <v>-79</v>
      </c>
      <c r="M34" s="84">
        <f>'[6]All Hispanic'!$AL32-'[6]All Hispanic'!$AG32</f>
        <v>7478</v>
      </c>
      <c r="N34" s="84">
        <f>+('[1]All Other Races'!AL32-'[1]All Other Races'!AG32)</f>
        <v>1061</v>
      </c>
    </row>
    <row r="35" spans="1:14">
      <c r="A35" s="15" t="s">
        <v>36</v>
      </c>
      <c r="B35" s="15"/>
      <c r="C35" s="87">
        <f>+'[2]TABLE 30'!E38</f>
        <v>-15.250056630842415</v>
      </c>
      <c r="D35" s="87">
        <f>+'[3]TABLE 31'!E38</f>
        <v>-27.20384150390791</v>
      </c>
      <c r="E35" s="88">
        <f>+'[4]TABLE 34'!D37</f>
        <v>-28.923276170060735</v>
      </c>
      <c r="F35" s="87">
        <f>+'[5]Table 32'!D38</f>
        <v>-24.60337446487031</v>
      </c>
      <c r="G35" s="87">
        <f>+'[6]TABLE 33'!D38</f>
        <v>-12.000529459454988</v>
      </c>
      <c r="H35" s="115">
        <f>+('[1]All Other Races'!AL33-'[1]All Other Races'!AG33)/'[1]All Other Races'!AG33*100</f>
        <v>-19.528109141237728</v>
      </c>
      <c r="I35" s="89">
        <f>+'[2]All Women'!$AN33-'[2]All Women'!$AI33</f>
        <v>-12118</v>
      </c>
      <c r="J35" s="90">
        <f>+'[3]All Men'!$AN33-'[3]All Men'!$AI33</f>
        <v>-15976</v>
      </c>
      <c r="K35" s="89">
        <f>+'[4]All White'!$AL33-'[4]All White'!$AG33</f>
        <v>-12953</v>
      </c>
      <c r="L35" s="89">
        <f>+'[5]All Black'!$AL33-'[5]All Black'!$AG33</f>
        <v>-977</v>
      </c>
      <c r="M35" s="89">
        <f>'[6]All Hispanic'!$AL33-'[6]All Hispanic'!$AG33</f>
        <v>-7253</v>
      </c>
      <c r="N35" s="89">
        <f>+('[1]All Other Races'!AL33-'[1]All Other Races'!AG33)</f>
        <v>-2963</v>
      </c>
    </row>
    <row r="36" spans="1:14">
      <c r="A36" s="15" t="s">
        <v>37</v>
      </c>
      <c r="B36" s="15"/>
      <c r="C36" s="87">
        <f>+'[2]TABLE 30'!E39</f>
        <v>-12.746546445923512</v>
      </c>
      <c r="D36" s="87">
        <f>+'[3]TABLE 31'!E39</f>
        <v>-19.104774352696445</v>
      </c>
      <c r="E36" s="88">
        <f>+'[4]TABLE 34'!D38</f>
        <v>-20.216482098335845</v>
      </c>
      <c r="F36" s="87">
        <f>+'[5]Table 32'!D39</f>
        <v>-25.491355105659817</v>
      </c>
      <c r="G36" s="87">
        <f>+'[6]TABLE 33'!D39</f>
        <v>14.926829268292682</v>
      </c>
      <c r="H36" s="115">
        <f>+('[1]All Other Races'!AL34-'[1]All Other Races'!AG34)/'[1]All Other Races'!AG34*100</f>
        <v>-8.9536981358989784</v>
      </c>
      <c r="I36" s="89">
        <f>+'[2]All Women'!$AN34-'[2]All Women'!$AI34</f>
        <v>-16738</v>
      </c>
      <c r="J36" s="90">
        <f>+'[3]All Men'!$AN34-'[3]All Men'!$AI34</f>
        <v>-20756</v>
      </c>
      <c r="K36" s="89">
        <f>+'[4]All White'!$AL34-'[4]All White'!$AG34</f>
        <v>-29921</v>
      </c>
      <c r="L36" s="89">
        <f>+'[5]All Black'!$AL34-'[5]All Black'!$AG34</f>
        <v>-1725</v>
      </c>
      <c r="M36" s="89">
        <f>'[6]All Hispanic'!$AL34-'[6]All Hispanic'!$AG34</f>
        <v>3825</v>
      </c>
      <c r="N36" s="89">
        <f>+('[1]All Other Races'!AL34-'[1]All Other Races'!AG34)</f>
        <v>-1489</v>
      </c>
    </row>
    <row r="37" spans="1:14">
      <c r="A37" s="15" t="s">
        <v>38</v>
      </c>
      <c r="B37" s="15"/>
      <c r="C37" s="87">
        <f>+'[2]TABLE 30'!E40</f>
        <v>20.715708251096245</v>
      </c>
      <c r="D37" s="87">
        <f>+'[3]TABLE 31'!E40</f>
        <v>1.3400833829660512</v>
      </c>
      <c r="E37" s="88">
        <f>+'[4]TABLE 34'!D39</f>
        <v>13.977385590954237</v>
      </c>
      <c r="F37" s="87">
        <f>+'[5]Table 32'!D40</f>
        <v>15.579878900791803</v>
      </c>
      <c r="G37" s="87">
        <f>+'[6]TABLE 33'!D40</f>
        <v>30.468410112631123</v>
      </c>
      <c r="H37" s="115">
        <f>+('[1]All Other Races'!AL35-'[1]All Other Races'!AG35)/'[1]All Other Races'!AG35*100</f>
        <v>9.9611744722154807</v>
      </c>
      <c r="I37" s="89">
        <f>+'[2]All Women'!$AN35-'[2]All Women'!$AI35</f>
        <v>23196</v>
      </c>
      <c r="J37" s="90">
        <f>+'[3]All Men'!$AN35-'[3]All Men'!$AI35</f>
        <v>1485</v>
      </c>
      <c r="K37" s="89">
        <f>+'[4]All White'!$AL35-'[4]All White'!$AG35</f>
        <v>21954</v>
      </c>
      <c r="L37" s="89">
        <f>+'[5]All Black'!$AL35-'[5]All Black'!$AG35</f>
        <v>669</v>
      </c>
      <c r="M37" s="89">
        <f>'[6]All Hispanic'!$AL35-'[6]All Hispanic'!$AG35</f>
        <v>6303</v>
      </c>
      <c r="N37" s="89">
        <f>+('[1]All Other Races'!AL35-'[1]All Other Races'!AG35)</f>
        <v>821</v>
      </c>
    </row>
    <row r="38" spans="1:14">
      <c r="A38" s="15" t="s">
        <v>39</v>
      </c>
      <c r="B38" s="15"/>
      <c r="C38" s="87">
        <f>+'[2]TABLE 30'!E41</f>
        <v>-4.428831096196868</v>
      </c>
      <c r="D38" s="87">
        <f>+'[3]TABLE 31'!E41</f>
        <v>-13.566567366610963</v>
      </c>
      <c r="E38" s="88">
        <f>+'[4]TABLE 34'!D40</f>
        <v>-17.536464672665961</v>
      </c>
      <c r="F38" s="87">
        <f>+'[5]Table 32'!D41</f>
        <v>-0.44392037178331134</v>
      </c>
      <c r="G38" s="87">
        <f>+'[6]TABLE 33'!D41</f>
        <v>19.664725696529757</v>
      </c>
      <c r="H38" s="115">
        <f>+('[1]All Other Races'!AL36-'[1]All Other Races'!AG36)/'[1]All Other Races'!AG36*100</f>
        <v>6.9606136437819615</v>
      </c>
      <c r="I38" s="89">
        <f>+'[2]All Women'!$AN36-'[2]All Women'!$AI36</f>
        <v>-8869</v>
      </c>
      <c r="J38" s="90">
        <f>+'[3]All Men'!$AN36-'[3]All Men'!$AI36</f>
        <v>-22406</v>
      </c>
      <c r="K38" s="89">
        <f>+'[4]All White'!$AL36-'[4]All White'!$AG36</f>
        <v>-35155</v>
      </c>
      <c r="L38" s="89">
        <f>+'[5]All Black'!$AL36-'[5]All Black'!$AG36</f>
        <v>-64</v>
      </c>
      <c r="M38" s="89">
        <f>'[6]All Hispanic'!$AL36-'[6]All Hispanic'!$AG36</f>
        <v>7531</v>
      </c>
      <c r="N38" s="89">
        <f>+('[1]All Other Races'!AL36-'[1]All Other Races'!AG36)</f>
        <v>2559</v>
      </c>
    </row>
    <row r="39" spans="1:14">
      <c r="A39" s="16" t="s">
        <v>40</v>
      </c>
      <c r="B39" s="16"/>
      <c r="C39" s="93">
        <f>+'[2]TABLE 30'!E42</f>
        <v>-6.1167696332164523</v>
      </c>
      <c r="D39" s="93">
        <f>+'[3]TABLE 31'!E42</f>
        <v>-13.320605985958862</v>
      </c>
      <c r="E39" s="94">
        <f>+'[4]TABLE 34'!D41</f>
        <v>-13.911759276352226</v>
      </c>
      <c r="F39" s="93">
        <f>+'[5]Table 32'!D42</f>
        <v>-16.431924882629108</v>
      </c>
      <c r="G39" s="87">
        <f>+'[6]TABLE 33'!D42</f>
        <v>8.7705559906029755</v>
      </c>
      <c r="H39" s="115">
        <f>+('[1]All Other Races'!AL37-'[1]All Other Races'!AG37)/'[1]All Other Races'!AG37*100</f>
        <v>-13.192904656319291</v>
      </c>
      <c r="I39" s="89">
        <f>+'[2]All Women'!$AN37-'[2]All Women'!$AI37</f>
        <v>-1099</v>
      </c>
      <c r="J39" s="90">
        <f>+'[3]All Men'!$AN37-'[3]All Men'!$AI37</f>
        <v>-2163</v>
      </c>
      <c r="K39" s="89">
        <f>+'[4]All White'!$AL37-'[4]All White'!$AG37</f>
        <v>-3768</v>
      </c>
      <c r="L39" s="89">
        <f>+'[5]All Black'!$AL37-'[5]All Black'!$AG37</f>
        <v>-70</v>
      </c>
      <c r="M39" s="89">
        <f>'[6]All Hispanic'!$AL37-'[6]All Hispanic'!$AG37</f>
        <v>224</v>
      </c>
      <c r="N39" s="89">
        <f>+('[1]All Other Races'!AL37-'[1]All Other Races'!AG37)</f>
        <v>-119</v>
      </c>
    </row>
    <row r="40" spans="1:14">
      <c r="A40" s="14" t="s">
        <v>41</v>
      </c>
      <c r="B40" s="14"/>
      <c r="C40" s="82">
        <f>+'[2]TABLE 30'!E43</f>
        <v>-7.9496550949892093</v>
      </c>
      <c r="D40" s="82">
        <f>+'[3]TABLE 31'!E43</f>
        <v>-14.024502456065294</v>
      </c>
      <c r="E40" s="86">
        <f>+'[4]TABLE 34'!D42</f>
        <v>-13.04102483391536</v>
      </c>
      <c r="F40" s="82">
        <f>+'[5]Table 32'!D43</f>
        <v>-17.070094693468796</v>
      </c>
      <c r="G40" s="113">
        <f>+'[6]TABLE 33'!D43</f>
        <v>16.461454599514365</v>
      </c>
      <c r="H40" s="118">
        <f>+('[1]All Other Races'!AL38-'[1]All Other Races'!AG38)/'[1]All Other Races'!AG38*100</f>
        <v>8.4575942795362824</v>
      </c>
      <c r="I40" s="119">
        <f>+'[2]All Women'!$AN38-'[2]All Women'!$AI38</f>
        <v>-191190</v>
      </c>
      <c r="J40" s="120">
        <f>+'[3]All Men'!$AN38-'[3]All Men'!$AI38</f>
        <v>-267492</v>
      </c>
      <c r="K40" s="119">
        <f>+'[4]All White'!$AL38-'[4]All White'!$AG38</f>
        <v>-373698</v>
      </c>
      <c r="L40" s="119">
        <f>+'[5]All Black'!$AL38-'[5]All Black'!$AG38</f>
        <v>-72954</v>
      </c>
      <c r="M40" s="119">
        <f>'[6]All Hispanic'!$AL38-'[6]All Hispanic'!$AG38</f>
        <v>49828</v>
      </c>
      <c r="N40" s="119">
        <f>+('[1]All Other Races'!AL38-'[1]All Other Races'!AG38)</f>
        <v>15802</v>
      </c>
    </row>
    <row r="41" spans="1:14">
      <c r="A41" s="14" t="s">
        <v>10</v>
      </c>
      <c r="B41" s="14"/>
      <c r="C41" s="82"/>
      <c r="D41" s="82"/>
      <c r="E41" s="86"/>
      <c r="F41" s="82"/>
      <c r="G41" s="82"/>
      <c r="H41" s="107"/>
      <c r="I41" s="82">
        <f>(I40/I6)*100</f>
        <v>97.068007006320926</v>
      </c>
      <c r="J41" s="121">
        <f>+'[3]All Men'!$AM39-'[3]All Men'!$AH39</f>
        <v>-1.3129839435967696</v>
      </c>
      <c r="K41" s="82">
        <f>(K40/K$6)*100</f>
        <v>35.736430698494601</v>
      </c>
      <c r="L41" s="82">
        <f t="shared" ref="L41:M41" si="3">(L40/L$6)*100</f>
        <v>27.953544866907038</v>
      </c>
      <c r="M41" s="82">
        <f t="shared" si="3"/>
        <v>13.504401370278826</v>
      </c>
      <c r="N41" s="82">
        <f t="shared" ref="N41" si="4">(N40/N$6)*100</f>
        <v>20.798673265241653</v>
      </c>
    </row>
    <row r="42" spans="1:14">
      <c r="A42" s="15" t="s">
        <v>42</v>
      </c>
      <c r="B42" s="15"/>
      <c r="C42" s="87">
        <f>+'[2]TABLE 30'!E45</f>
        <v>-9.6881882565921398</v>
      </c>
      <c r="D42" s="87">
        <f>+'[3]TABLE 31'!E45</f>
        <v>-19.003589308738629</v>
      </c>
      <c r="E42" s="88">
        <f>+'[4]TABLE 34'!D44</f>
        <v>-18.670224098859165</v>
      </c>
      <c r="F42" s="87">
        <f>+'[5]Table 32'!D45</f>
        <v>-18.669907652251737</v>
      </c>
      <c r="G42" s="87">
        <f>+'[6]TABLE 33'!D45</f>
        <v>1.2110043438199289</v>
      </c>
      <c r="H42" s="115">
        <f>+('[1]All Other Races'!AL40-'[1]All Other Races'!AG40)/'[1]All Other Races'!AG40*100</f>
        <v>3.6000546053786295</v>
      </c>
      <c r="I42" s="89">
        <f>+'[2]All Women'!$AN40-'[2]All Women'!$AI40</f>
        <v>-43241</v>
      </c>
      <c r="J42" s="90">
        <f>+'[3]All Men'!$AN40-'[3]All Men'!$AI40</f>
        <v>-65440</v>
      </c>
      <c r="K42" s="89">
        <f>+'[4]All White'!$AL40-'[4]All White'!$AG40</f>
        <v>-77114</v>
      </c>
      <c r="L42" s="89">
        <f>+'[5]All Black'!$AL40-'[5]All Black'!$AG40</f>
        <v>-18357</v>
      </c>
      <c r="M42" s="89">
        <f>'[6]All Hispanic'!$AL40-'[6]All Hispanic'!$AG40</f>
        <v>1564</v>
      </c>
      <c r="N42" s="89">
        <f>+('[1]All Other Races'!AL40-'[1]All Other Races'!AG40)</f>
        <v>1846</v>
      </c>
    </row>
    <row r="43" spans="1:14">
      <c r="A43" s="15" t="s">
        <v>43</v>
      </c>
      <c r="B43" s="15"/>
      <c r="C43" s="87">
        <f>+'[2]TABLE 30'!E46</f>
        <v>4.1888506771961111</v>
      </c>
      <c r="D43" s="87">
        <f>+'[3]TABLE 31'!E46</f>
        <v>-0.59895301127163547</v>
      </c>
      <c r="E43" s="88">
        <f>+'[4]TABLE 34'!D45</f>
        <v>-1.3073591890821163</v>
      </c>
      <c r="F43" s="87">
        <f>+'[5]Table 32'!D46</f>
        <v>3.4980399990012732</v>
      </c>
      <c r="G43" s="87">
        <f>+'[6]TABLE 33'!D46</f>
        <v>70.166775365694591</v>
      </c>
      <c r="H43" s="115">
        <f>+('[1]All Other Races'!AL41-'[1]All Other Races'!AG41)/'[1]All Other Races'!AG41*100</f>
        <v>47.817745803357312</v>
      </c>
      <c r="I43" s="89">
        <f>+'[2]All Women'!$AN41-'[2]All Women'!$AI41</f>
        <v>9866</v>
      </c>
      <c r="J43" s="90">
        <f>+'[3]All Men'!$AN41-'[3]All Men'!$AI41</f>
        <v>-1143</v>
      </c>
      <c r="K43" s="89">
        <f>+'[4]All White'!$AL41-'[4]All White'!$AG41</f>
        <v>-3828</v>
      </c>
      <c r="L43" s="89">
        <f>+'[5]All Black'!$AL41-'[5]All Black'!$AG41</f>
        <v>1401</v>
      </c>
      <c r="M43" s="89">
        <f>'[6]All Hispanic'!$AL41-'[6]All Hispanic'!$AG41</f>
        <v>15062</v>
      </c>
      <c r="N43" s="89">
        <f>+('[1]All Other Races'!AL41-'[1]All Other Races'!AG41)</f>
        <v>5982</v>
      </c>
    </row>
    <row r="44" spans="1:14">
      <c r="A44" s="15" t="s">
        <v>44</v>
      </c>
      <c r="B44" s="15"/>
      <c r="C44" s="87">
        <f>+'[2]TABLE 30'!E47</f>
        <v>-28.312285615180048</v>
      </c>
      <c r="D44" s="87">
        <f>+'[3]TABLE 31'!E47</f>
        <v>-23.201426801085173</v>
      </c>
      <c r="E44" s="88">
        <f>+'[4]TABLE 34'!D46</f>
        <v>-24.404708843501744</v>
      </c>
      <c r="F44" s="87">
        <f>+'[5]Table 32'!D47</f>
        <v>-56.665748790370159</v>
      </c>
      <c r="G44" s="87">
        <f>+'[6]TABLE 33'!D47</f>
        <v>-14.186791804967381</v>
      </c>
      <c r="H44" s="115">
        <f>+('[1]All Other Races'!AL42-'[1]All Other Races'!AG42)/'[1]All Other Races'!AG42*100</f>
        <v>-16.29226767557342</v>
      </c>
      <c r="I44" s="89">
        <f>+'[2]All Women'!$AN42-'[2]All Women'!$AI42</f>
        <v>-44076</v>
      </c>
      <c r="J44" s="90">
        <f>+'[3]All Men'!$AN42-'[3]All Men'!$AI42</f>
        <v>-27709</v>
      </c>
      <c r="K44" s="89">
        <f>+'[4]All White'!$AL42-'[4]All White'!$AG42</f>
        <v>-46541</v>
      </c>
      <c r="L44" s="89">
        <f>+'[5]All Black'!$AL42-'[5]All Black'!$AG42</f>
        <v>-14405</v>
      </c>
      <c r="M44" s="89">
        <f>'[6]All Hispanic'!$AL42-'[6]All Hispanic'!$AG42</f>
        <v>-2479</v>
      </c>
      <c r="N44" s="89">
        <f>+('[1]All Other Races'!AL42-'[1]All Other Races'!AG42)</f>
        <v>-1378</v>
      </c>
    </row>
    <row r="45" spans="1:14">
      <c r="A45" s="15" t="s">
        <v>45</v>
      </c>
      <c r="B45" s="15"/>
      <c r="C45" s="87">
        <f>+'[2]TABLE 30'!E48</f>
        <v>-7.8064198052576899</v>
      </c>
      <c r="D45" s="87">
        <f>+'[3]TABLE 31'!E48</f>
        <v>-13.626129697161884</v>
      </c>
      <c r="E45" s="88">
        <f>+'[4]TABLE 34'!D47</f>
        <v>-15.040217352447002</v>
      </c>
      <c r="F45" s="87">
        <f>+'[5]Table 32'!D48</f>
        <v>-14.072327044025156</v>
      </c>
      <c r="G45" s="87">
        <f>+'[6]TABLE 33'!D48</f>
        <v>17.479403250946337</v>
      </c>
      <c r="H45" s="115">
        <f>+('[1]All Other Races'!AL43-'[1]All Other Races'!AG43)/'[1]All Other Races'!AG43*100</f>
        <v>-2.1042676439295427</v>
      </c>
      <c r="I45" s="89">
        <f>+'[2]All Women'!$AN43-'[2]All Women'!$AI43</f>
        <v>-8867</v>
      </c>
      <c r="J45" s="90">
        <f>+'[3]All Men'!$AN43-'[3]All Men'!$AI43</f>
        <v>-12891</v>
      </c>
      <c r="K45" s="89">
        <f>+'[4]All White'!$AL43-'[4]All White'!$AG43</f>
        <v>-21036</v>
      </c>
      <c r="L45" s="89">
        <f>+'[5]All Black'!$AL43-'[5]All Black'!$AG43</f>
        <v>-1969</v>
      </c>
      <c r="M45" s="89">
        <f>'[6]All Hispanic'!$AL43-'[6]All Hispanic'!$AG43</f>
        <v>3140</v>
      </c>
      <c r="N45" s="89">
        <f>+('[1]All Other Races'!AL43-'[1]All Other Races'!AG43)</f>
        <v>-178</v>
      </c>
    </row>
    <row r="46" spans="1:14">
      <c r="A46" s="14" t="s">
        <v>46</v>
      </c>
      <c r="B46" s="14"/>
      <c r="C46" s="82">
        <f>+'[2]TABLE 30'!E49</f>
        <v>-15.899878640776699</v>
      </c>
      <c r="D46" s="82">
        <f>+'[3]TABLE 31'!E49</f>
        <v>-21.316097752057441</v>
      </c>
      <c r="E46" s="86">
        <f>+'[4]TABLE 34'!D48</f>
        <v>-20.020098146781304</v>
      </c>
      <c r="F46" s="82">
        <f>+'[5]Table 32'!D49</f>
        <v>-29.781104363790423</v>
      </c>
      <c r="G46" s="82">
        <f>+'[6]TABLE 33'!D49</f>
        <v>15.31197704996414</v>
      </c>
      <c r="H46" s="107">
        <f>+('[1]All Other Races'!AL44-'[1]All Other Races'!AG44)/'[1]All Other Races'!AG44*100</f>
        <v>8.9010543390105425</v>
      </c>
      <c r="I46" s="84">
        <f>+'[2]All Women'!$AN44-'[2]All Women'!$AI44</f>
        <v>-52406</v>
      </c>
      <c r="J46" s="116">
        <f>+'[3]All Men'!$AN44-'[3]All Men'!$AI44</f>
        <v>-57682</v>
      </c>
      <c r="K46" s="84">
        <f>+'[4]All White'!$AL44-'[4]All White'!$AG44</f>
        <v>-80287</v>
      </c>
      <c r="L46" s="84">
        <f>+'[5]All Black'!$AL44-'[5]All Black'!$AG44</f>
        <v>-21088</v>
      </c>
      <c r="M46" s="84">
        <f>'[6]All Hispanic'!$AL44-'[6]All Hispanic'!$AG44</f>
        <v>3843</v>
      </c>
      <c r="N46" s="84">
        <f>+('[1]All Other Races'!AL44-'[1]All Other Races'!AG44)</f>
        <v>2195</v>
      </c>
    </row>
    <row r="47" spans="1:14">
      <c r="A47" s="14" t="s">
        <v>47</v>
      </c>
      <c r="B47" s="14"/>
      <c r="C47" s="82">
        <f>+'[2]TABLE 30'!E50</f>
        <v>-6.2690638045367955</v>
      </c>
      <c r="D47" s="82">
        <f>+'[3]TABLE 31'!E50</f>
        <v>-14.45967334568109</v>
      </c>
      <c r="E47" s="86">
        <f>+'[4]TABLE 34'!D49</f>
        <v>-14.478543717281923</v>
      </c>
      <c r="F47" s="82">
        <f>+'[5]Table 32'!D50</f>
        <v>3.0988437731148051</v>
      </c>
      <c r="G47" s="82">
        <f>+'[6]TABLE 33'!D50</f>
        <v>22.617410100216155</v>
      </c>
      <c r="H47" s="107">
        <f>+('[1]All Other Races'!AL45-'[1]All Other Races'!AG45)/'[1]All Other Races'!AG45*100</f>
        <v>3.1652881105309367</v>
      </c>
      <c r="I47" s="84">
        <f>+'[2]All Women'!$AN45-'[2]All Women'!$AI45</f>
        <v>-12044</v>
      </c>
      <c r="J47" s="116">
        <f>+'[3]All Men'!$AN45-'[3]All Men'!$AI45</f>
        <v>-21469</v>
      </c>
      <c r="K47" s="84">
        <f>+'[4]All White'!$AL45-'[4]All White'!$AG45</f>
        <v>-34185</v>
      </c>
      <c r="L47" s="84">
        <f>+'[5]All Black'!$AL45-'[5]All Black'!$AG45</f>
        <v>796</v>
      </c>
      <c r="M47" s="84">
        <f>'[6]All Hispanic'!$AL45-'[6]All Hispanic'!$AG45</f>
        <v>3453</v>
      </c>
      <c r="N47" s="84">
        <f>+('[1]All Other Races'!AL45-'[1]All Other Races'!AG45)</f>
        <v>685</v>
      </c>
    </row>
    <row r="48" spans="1:14">
      <c r="A48" s="14" t="s">
        <v>48</v>
      </c>
      <c r="B48" s="14"/>
      <c r="C48" s="82">
        <f>+'[2]TABLE 30'!E51</f>
        <v>-13.789831444197159</v>
      </c>
      <c r="D48" s="82">
        <f>+'[3]TABLE 31'!E51</f>
        <v>-19.94722598866878</v>
      </c>
      <c r="E48" s="86">
        <f>+'[4]TABLE 34'!D50</f>
        <v>-16.342462660085811</v>
      </c>
      <c r="F48" s="82">
        <f>+'[5]Table 32'!D51</f>
        <v>-26.597150526533142</v>
      </c>
      <c r="G48" s="82">
        <f>+'[6]TABLE 33'!D51</f>
        <v>18.161727205757352</v>
      </c>
      <c r="H48" s="107">
        <f>+('[1]All Other Races'!AL46-'[1]All Other Races'!AG46)/'[1]All Other Races'!AG46*100</f>
        <v>5.0327303441965228</v>
      </c>
      <c r="I48" s="84">
        <f>+'[2]All Women'!$AN46-'[2]All Women'!$AI46</f>
        <v>-31972</v>
      </c>
      <c r="J48" s="116">
        <f>+'[3]All Men'!$AN46-'[3]All Men'!$AI46</f>
        <v>-35454</v>
      </c>
      <c r="K48" s="84">
        <f>+'[4]All White'!$AL46-'[4]All White'!$AG46</f>
        <v>-45594</v>
      </c>
      <c r="L48" s="84">
        <f>+'[5]All Black'!$AL46-'[5]All Black'!$AG46</f>
        <v>-12881</v>
      </c>
      <c r="M48" s="84">
        <f>'[6]All Hispanic'!$AL46-'[6]All Hispanic'!$AG46</f>
        <v>3205</v>
      </c>
      <c r="N48" s="84">
        <f>+('[1]All Other Races'!AL46-'[1]All Other Races'!AG46)</f>
        <v>715</v>
      </c>
    </row>
    <row r="49" spans="1:14">
      <c r="A49" s="14" t="s">
        <v>49</v>
      </c>
      <c r="B49" s="14"/>
      <c r="C49" s="82">
        <f>+'[2]TABLE 30'!E52</f>
        <v>1.7436549231441396</v>
      </c>
      <c r="D49" s="82">
        <f>+'[3]TABLE 31'!E52</f>
        <v>-3.9269436554594099</v>
      </c>
      <c r="E49" s="86">
        <f>+'[4]TABLE 34'!D51</f>
        <v>-3.9251045938871827</v>
      </c>
      <c r="F49" s="82">
        <f>+'[5]Table 32'!D52</f>
        <v>0.21629416005767843</v>
      </c>
      <c r="G49" s="82">
        <f>+'[6]TABLE 33'!D52</f>
        <v>24.768421931069014</v>
      </c>
      <c r="H49" s="107">
        <f>+('[1]All Other Races'!AL47-'[1]All Other Races'!AG47)/'[1]All Other Races'!AG47*100</f>
        <v>12.213899292550979</v>
      </c>
      <c r="I49" s="84">
        <f>+'[2]All Women'!$AN47-'[2]All Women'!$AI47</f>
        <v>1317</v>
      </c>
      <c r="J49" s="116">
        <f>+'[3]All Men'!$AN47-'[3]All Men'!$AI47</f>
        <v>-2378</v>
      </c>
      <c r="K49" s="84">
        <f>+'[4]All White'!$AL47-'[4]All White'!$AG47</f>
        <v>-3809</v>
      </c>
      <c r="L49" s="84">
        <f>+'[5]All Black'!$AL47-'[5]All Black'!$AG47</f>
        <v>15</v>
      </c>
      <c r="M49" s="84">
        <f>'[6]All Hispanic'!$AL47-'[6]All Hispanic'!$AG47</f>
        <v>2968</v>
      </c>
      <c r="N49" s="84">
        <f>+('[1]All Other Races'!AL47-'[1]All Other Races'!AG47)</f>
        <v>587</v>
      </c>
    </row>
    <row r="50" spans="1:14">
      <c r="A50" s="15" t="s">
        <v>50</v>
      </c>
      <c r="B50" s="15"/>
      <c r="C50" s="87">
        <f>+'[2]TABLE 30'!E53</f>
        <v>-0.45086323815109419</v>
      </c>
      <c r="D50" s="87">
        <f>+'[3]TABLE 31'!E53</f>
        <v>-9.0703716254377049</v>
      </c>
      <c r="E50" s="88">
        <f>+'[4]TABLE 34'!D52</f>
        <v>-5.609358519512897</v>
      </c>
      <c r="F50" s="87">
        <f>+'[5]Table 32'!D53</f>
        <v>-13.403199117484832</v>
      </c>
      <c r="G50" s="87">
        <f>+'[6]TABLE 33'!D53</f>
        <v>22.078720787207871</v>
      </c>
      <c r="H50" s="115">
        <f>+('[1]All Other Races'!AL48-'[1]All Other Races'!AG48)/'[1]All Other Races'!AG48*100</f>
        <v>-0.65562456866804686</v>
      </c>
      <c r="I50" s="89">
        <f>+'[2]All Women'!$AN48-'[2]All Women'!$AI48</f>
        <v>-123</v>
      </c>
      <c r="J50" s="90">
        <f>+'[3]All Men'!$AN48-'[3]All Men'!$AI48</f>
        <v>-2409</v>
      </c>
      <c r="K50" s="89">
        <f>+'[4]All White'!$AL48-'[4]All White'!$AG48</f>
        <v>-2340</v>
      </c>
      <c r="L50" s="89">
        <f>+'[5]All Black'!$AL48-'[5]All Black'!$AG48</f>
        <v>-243</v>
      </c>
      <c r="M50" s="89">
        <f>'[6]All Hispanic'!$AL48-'[6]All Hispanic'!$AG48</f>
        <v>359</v>
      </c>
      <c r="N50" s="89">
        <f>+('[1]All Other Races'!AL48-'[1]All Other Races'!AG48)</f>
        <v>-19</v>
      </c>
    </row>
    <row r="51" spans="1:14">
      <c r="A51" s="15" t="s">
        <v>51</v>
      </c>
      <c r="B51" s="15"/>
      <c r="C51" s="87">
        <f>+'[2]TABLE 30'!E54</f>
        <v>1.4963939886380424</v>
      </c>
      <c r="D51" s="87">
        <f>+'[3]TABLE 31'!E54</f>
        <v>-6.6677948318751801</v>
      </c>
      <c r="E51" s="88">
        <f>+'[4]TABLE 34'!D53</f>
        <v>-4.8296551073447294</v>
      </c>
      <c r="F51" s="87">
        <f>+'[5]Table 32'!D54</f>
        <v>-3.2026231263383296</v>
      </c>
      <c r="G51" s="87">
        <f>+'[6]TABLE 33'!D54</f>
        <v>53.883017414744771</v>
      </c>
      <c r="H51" s="115">
        <f>+('[1]All Other Races'!AL49-'[1]All Other Races'!AG49)/'[1]All Other Races'!AG49*100</f>
        <v>28.242914979757082</v>
      </c>
      <c r="I51" s="89">
        <f>+'[2]All Women'!$AN49-'[2]All Women'!$AI49</f>
        <v>5571</v>
      </c>
      <c r="J51" s="90">
        <f>+'[3]All Men'!$AN49-'[3]All Men'!$AI49</f>
        <v>-19701</v>
      </c>
      <c r="K51" s="89">
        <f>+'[4]All White'!$AL49-'[4]All White'!$AG49</f>
        <v>-22523</v>
      </c>
      <c r="L51" s="89">
        <f>+'[5]All Black'!$AL49-'[5]All Black'!$AG49</f>
        <v>-2393</v>
      </c>
      <c r="M51" s="89">
        <f>'[6]All Hispanic'!$AL49-'[6]All Hispanic'!$AG49</f>
        <v>12593</v>
      </c>
      <c r="N51" s="89">
        <f>+('[1]All Other Races'!AL49-'[1]All Other Races'!AG49)</f>
        <v>5232</v>
      </c>
    </row>
    <row r="52" spans="1:14">
      <c r="A52" s="15" t="s">
        <v>52</v>
      </c>
      <c r="B52" s="15"/>
      <c r="C52" s="87">
        <f>+'[2]TABLE 30'!E55</f>
        <v>-6.933170995670995</v>
      </c>
      <c r="D52" s="87">
        <f>+'[3]TABLE 31'!E55</f>
        <v>-9.150896414342629</v>
      </c>
      <c r="E52" s="88">
        <f>+'[4]TABLE 34'!D54</f>
        <v>-7.8416311710076112</v>
      </c>
      <c r="F52" s="87">
        <f>+'[5]Table 32'!D55</f>
        <v>-24.390243902439025</v>
      </c>
      <c r="G52" s="87">
        <f>+'[6]TABLE 33'!D55</f>
        <v>7.3030108904548365</v>
      </c>
      <c r="H52" s="115">
        <f>+('[1]All Other Races'!AL50-'[1]All Other Races'!AG50)/'[1]All Other Races'!AG50*100</f>
        <v>-8.5047248471372985</v>
      </c>
      <c r="I52" s="89">
        <f>+'[2]All Women'!$AN50-'[2]All Women'!$AI50</f>
        <v>-2050</v>
      </c>
      <c r="J52" s="90">
        <f>+'[3]All Men'!$AN50-'[3]All Men'!$AI50</f>
        <v>-2205</v>
      </c>
      <c r="K52" s="89">
        <f>+'[4]All White'!$AL50-'[4]All White'!$AG50</f>
        <v>-3369</v>
      </c>
      <c r="L52" s="89">
        <f>+'[5]All Black'!$AL50-'[5]All Black'!$AG50</f>
        <v>-400</v>
      </c>
      <c r="M52" s="89">
        <f>'[6]All Hispanic'!$AL50-'[6]All Hispanic'!$AG50</f>
        <v>114</v>
      </c>
      <c r="N52" s="89">
        <f>+('[1]All Other Races'!AL50-'[1]All Other Races'!AG50)</f>
        <v>-306</v>
      </c>
    </row>
    <row r="53" spans="1:14">
      <c r="A53" s="15" t="s">
        <v>53</v>
      </c>
      <c r="B53" s="15"/>
      <c r="C53" s="87">
        <f>+'[2]TABLE 30'!E56</f>
        <v>-6.729058902905277</v>
      </c>
      <c r="D53" s="87">
        <f>+'[3]TABLE 31'!E56</f>
        <v>-12.296577061395565</v>
      </c>
      <c r="E53" s="88">
        <f>+'[4]TABLE 34'!D55</f>
        <v>-12.482308049412911</v>
      </c>
      <c r="F53" s="87">
        <f>+'[5]Table 32'!D56</f>
        <v>-17.539374105133973</v>
      </c>
      <c r="G53" s="87">
        <f>+'[6]TABLE 33'!D56</f>
        <v>29.896958534521378</v>
      </c>
      <c r="H53" s="115">
        <f>+('[1]All Other Races'!AL51-'[1]All Other Races'!AG51)/'[1]All Other Races'!AG51*100</f>
        <v>2.7913159060700043</v>
      </c>
      <c r="I53" s="89">
        <f>+'[2]All Women'!$AN51-'[2]All Women'!$AI51</f>
        <v>-13165</v>
      </c>
      <c r="J53" s="90">
        <f>+'[3]All Men'!$AN51-'[3]All Men'!$AI51</f>
        <v>-19011</v>
      </c>
      <c r="K53" s="89">
        <f>+'[4]All White'!$AL51-'[4]All White'!$AG51</f>
        <v>-33072</v>
      </c>
      <c r="L53" s="89">
        <f>+'[5]All Black'!$AL51-'[5]All Black'!$AG51</f>
        <v>-3430</v>
      </c>
      <c r="M53" s="89">
        <f>'[6]All Hispanic'!$AL51-'[6]All Hispanic'!$AG51</f>
        <v>6006</v>
      </c>
      <c r="N53" s="89">
        <f>+('[1]All Other Races'!AL51-'[1]All Other Races'!AG51)</f>
        <v>441</v>
      </c>
    </row>
    <row r="54" spans="1:14">
      <c r="A54" s="17" t="s">
        <v>54</v>
      </c>
      <c r="B54" s="17"/>
      <c r="C54" s="85">
        <f>+'[2]TABLE 30'!E57</f>
        <v>-1.6813214479348719</v>
      </c>
      <c r="D54" s="85">
        <f>+'[3]TABLE 31'!E57</f>
        <v>-8.7654573750463332</v>
      </c>
      <c r="E54" s="95">
        <f>+'[4]TABLE 34'!D56</f>
        <v>-8.8565997972133985</v>
      </c>
      <c r="F54" s="85">
        <f>+'[5]Table 32'!D57</f>
        <v>-6.3560212488062842</v>
      </c>
      <c r="G54" s="113">
        <f>+'[6]TABLE 33'!D57</f>
        <v>9.8046448315005161</v>
      </c>
      <c r="H54" s="118">
        <f>+('[1]All Other Races'!AL52-'[1]All Other Races'!AG52)/'[1]All Other Races'!AG52*100</f>
        <v>10.836906020060221</v>
      </c>
      <c r="I54" s="119">
        <f>+'[2]All Women'!$AN52-'[2]All Women'!$AI52</f>
        <v>-32189</v>
      </c>
      <c r="J54" s="120">
        <f>+'[3]All Men'!$AN52-'[3]All Men'!$AI52</f>
        <v>-131008</v>
      </c>
      <c r="K54" s="119">
        <f>+'[4]All White'!$AL52-'[4]All White'!$AG52</f>
        <v>-160198</v>
      </c>
      <c r="L54" s="119">
        <f>+'[5]All Black'!$AL52-'[5]All Black'!$AG52</f>
        <v>-23894</v>
      </c>
      <c r="M54" s="119">
        <f>'[6]All Hispanic'!$AL52-'[6]All Hispanic'!$AG52</f>
        <v>41200</v>
      </c>
      <c r="N54" s="119">
        <f>+('[1]All Other Races'!AL52-'[1]All Other Races'!AG52)</f>
        <v>27173</v>
      </c>
    </row>
    <row r="55" spans="1:14">
      <c r="A55" s="14" t="s">
        <v>10</v>
      </c>
      <c r="B55" s="14"/>
      <c r="C55" s="82"/>
      <c r="D55" s="82"/>
      <c r="E55" s="86"/>
      <c r="F55" s="82"/>
      <c r="G55" s="82"/>
      <c r="H55" s="107"/>
      <c r="I55" s="82">
        <f>(I54/I6)*100</f>
        <v>16.342497398014878</v>
      </c>
      <c r="J55" s="121">
        <f>+'[3]All Men'!$AM53-'[3]All Men'!$AH53</f>
        <v>0.1271491414485304</v>
      </c>
      <c r="K55" s="82">
        <f t="shared" ref="K55:M55" si="5">(K54/K$6)*100</f>
        <v>15.319602259143583</v>
      </c>
      <c r="L55" s="82">
        <f t="shared" si="5"/>
        <v>9.1553855998283424</v>
      </c>
      <c r="M55" s="82">
        <f t="shared" si="5"/>
        <v>11.166037899483976</v>
      </c>
      <c r="N55" s="82">
        <f t="shared" ref="N55" si="6">(N54/N$6)*100</f>
        <v>35.765241655259558</v>
      </c>
    </row>
    <row r="56" spans="1:14">
      <c r="A56" s="15" t="s">
        <v>55</v>
      </c>
      <c r="B56" s="15"/>
      <c r="C56" s="87">
        <f>+'[2]TABLE 30'!E59</f>
        <v>-1.034209847669693</v>
      </c>
      <c r="D56" s="87">
        <f>+'[3]TABLE 31'!E59</f>
        <v>-13.67018414094855</v>
      </c>
      <c r="E56" s="88">
        <f>+'[4]TABLE 34'!D58</f>
        <v>-11.323640534955072</v>
      </c>
      <c r="F56" s="87">
        <f>+'[5]Table 32'!D59</f>
        <v>-2.2327325407985001</v>
      </c>
      <c r="G56" s="87">
        <f>+'[6]TABLE 33'!D59</f>
        <v>11.020988698393174</v>
      </c>
      <c r="H56" s="115">
        <f>+('[1]All Other Races'!AL54-'[1]All Other Races'!AG54)/'[1]All Other Races'!AG54*100</f>
        <v>8.7424801086745578</v>
      </c>
      <c r="I56" s="89">
        <f>+'[2]All Women'!$AN54-'[2]All Women'!$AI54</f>
        <v>-1163</v>
      </c>
      <c r="J56" s="90">
        <f>+'[3]All Men'!$AN54-'[3]All Men'!$AI54</f>
        <v>-11685</v>
      </c>
      <c r="K56" s="89">
        <f>+'[4]All White'!$AL54-'[4]All White'!$AG54</f>
        <v>-12438</v>
      </c>
      <c r="L56" s="89">
        <f>+'[5]All Black'!$AL54-'[5]All Black'!$AG54</f>
        <v>-524</v>
      </c>
      <c r="M56" s="89">
        <f>'[6]All Hispanic'!$AL54-'[6]All Hispanic'!$AG54</f>
        <v>2867</v>
      </c>
      <c r="N56" s="89">
        <f>+('[1]All Other Races'!AL54-'[1]All Other Races'!AG54)</f>
        <v>901</v>
      </c>
    </row>
    <row r="57" spans="1:14">
      <c r="A57" s="15" t="s">
        <v>56</v>
      </c>
      <c r="B57" s="15"/>
      <c r="C57" s="87">
        <f>+'[2]TABLE 30'!E60</f>
        <v>-0.56742640075973416</v>
      </c>
      <c r="D57" s="87">
        <f>+'[3]TABLE 31'!E60</f>
        <v>-5.5380976516303431</v>
      </c>
      <c r="E57" s="88">
        <f>+'[4]TABLE 34'!D59</f>
        <v>-4.479914773249086</v>
      </c>
      <c r="F57" s="87">
        <f>+'[5]Table 32'!D60</f>
        <v>17.357512953367877</v>
      </c>
      <c r="G57" s="87">
        <f>+'[6]TABLE 33'!D60</f>
        <v>35.281023928770175</v>
      </c>
      <c r="H57" s="115">
        <f>+('[1]All Other Races'!AL55-'[1]All Other Races'!AG55)/'[1]All Other Races'!AG55*100</f>
        <v>7.4324324324324325</v>
      </c>
      <c r="I57" s="89">
        <f>+'[2]All Women'!$AN55-'[2]All Women'!$AI55</f>
        <v>-239</v>
      </c>
      <c r="J57" s="90">
        <f>+'[3]All Men'!$AN55-'[3]All Men'!$AI55</f>
        <v>-1639</v>
      </c>
      <c r="K57" s="89">
        <f>+'[4]All White'!$AL55-'[4]All White'!$AG55</f>
        <v>-2439</v>
      </c>
      <c r="L57" s="89">
        <f>+'[5]All Black'!$AL55-'[5]All Black'!$AG55</f>
        <v>402</v>
      </c>
      <c r="M57" s="89">
        <f>'[6]All Hispanic'!$AL55-'[6]All Hispanic'!$AG55</f>
        <v>634</v>
      </c>
      <c r="N57" s="89">
        <f>+('[1]All Other Races'!AL55-'[1]All Other Races'!AG55)</f>
        <v>165</v>
      </c>
    </row>
    <row r="58" spans="1:14">
      <c r="A58" s="15" t="s">
        <v>57</v>
      </c>
      <c r="B58" s="15"/>
      <c r="C58" s="87">
        <f>+'[2]TABLE 30'!E61</f>
        <v>-4.7909743418790951</v>
      </c>
      <c r="D58" s="87">
        <f>+'[3]TABLE 31'!E61</f>
        <v>-9.9733796139366095</v>
      </c>
      <c r="E58" s="88">
        <f>+'[4]TABLE 34'!D60</f>
        <v>-13.637812271387284</v>
      </c>
      <c r="F58" s="87">
        <f>+'[5]Table 32'!D61</f>
        <v>-7.7782074833220545</v>
      </c>
      <c r="G58" s="87">
        <f>+'[6]TABLE 33'!D61</f>
        <v>8.9209433549899657</v>
      </c>
      <c r="H58" s="115">
        <f>+('[1]All Other Races'!AL56-'[1]All Other Races'!AG56)/'[1]All Other Races'!AG56*100</f>
        <v>13.857324084320766</v>
      </c>
      <c r="I58" s="89">
        <f>+'[2]All Women'!$AN56-'[2]All Women'!$AI56</f>
        <v>-13797</v>
      </c>
      <c r="J58" s="90">
        <f>+'[3]All Men'!$AN56-'[3]All Men'!$AI56</f>
        <v>-22067</v>
      </c>
      <c r="K58" s="89">
        <f>+'[4]All White'!$AL56-'[4]All White'!$AG56</f>
        <v>-37657</v>
      </c>
      <c r="L58" s="89">
        <f>+'[5]All Black'!$AL56-'[5]All Black'!$AG56</f>
        <v>-3218</v>
      </c>
      <c r="M58" s="89">
        <f>'[6]All Hispanic'!$AL56-'[6]All Hispanic'!$AG56</f>
        <v>4490</v>
      </c>
      <c r="N58" s="89">
        <f>+('[1]All Other Races'!AL56-'[1]All Other Races'!AG56)</f>
        <v>5134</v>
      </c>
    </row>
    <row r="59" spans="1:14">
      <c r="A59" s="15" t="s">
        <v>58</v>
      </c>
      <c r="B59" s="15"/>
      <c r="C59" s="87">
        <f>+'[2]TABLE 30'!E62</f>
        <v>58.787090127824548</v>
      </c>
      <c r="D59" s="87">
        <f>+'[3]TABLE 31'!E62</f>
        <v>42.061642061642061</v>
      </c>
      <c r="E59" s="88">
        <f>+'[4]TABLE 34'!D61</f>
        <v>52.315477762793869</v>
      </c>
      <c r="F59" s="87">
        <f>+'[5]Table 32'!D62</f>
        <v>147.22509479489833</v>
      </c>
      <c r="G59" s="87">
        <f>+'[6]TABLE 33'!D62</f>
        <v>196.92791063012743</v>
      </c>
      <c r="H59" s="115">
        <f>+('[1]All Other Races'!AL57-'[1]All Other Races'!AG57)/'[1]All Other Races'!AG57*100</f>
        <v>47.802759325498215</v>
      </c>
      <c r="I59" s="89">
        <f>+'[2]All Women'!$AN57-'[2]All Women'!$AI57</f>
        <v>43369</v>
      </c>
      <c r="J59" s="90">
        <f>+'[3]All Men'!$AN57-'[3]All Men'!$AI57</f>
        <v>21112</v>
      </c>
      <c r="K59" s="89">
        <f>+'[4]All White'!$AL57-'[4]All White'!$AG57</f>
        <v>37630</v>
      </c>
      <c r="L59" s="89">
        <f>+'[5]All Black'!$AL57-'[5]All Black'!$AG57</f>
        <v>12813</v>
      </c>
      <c r="M59" s="89">
        <f>'[6]All Hispanic'!$AL57-'[6]All Hispanic'!$AG57</f>
        <v>11282</v>
      </c>
      <c r="N59" s="89">
        <f>+('[1]All Other Races'!AL57-'[1]All Other Races'!AG57)</f>
        <v>1871</v>
      </c>
    </row>
    <row r="60" spans="1:14">
      <c r="A60" s="14" t="s">
        <v>59</v>
      </c>
      <c r="B60" s="14"/>
      <c r="C60" s="82">
        <f>+'[2]TABLE 30'!E63</f>
        <v>-5.2216042408968457</v>
      </c>
      <c r="D60" s="82">
        <f>+'[3]TABLE 31'!E63</f>
        <v>-10.042398483776511</v>
      </c>
      <c r="E60" s="86">
        <f>+'[4]TABLE 34'!D62</f>
        <v>-11.858446844417973</v>
      </c>
      <c r="F60" s="82">
        <f>+'[5]Table 32'!D63</f>
        <v>-11.055902833431283</v>
      </c>
      <c r="G60" s="82">
        <f>+'[6]TABLE 33'!D63</f>
        <v>5.34859920685685</v>
      </c>
      <c r="H60" s="107">
        <f>+('[1]All Other Races'!AL58-'[1]All Other Races'!AG58)/'[1]All Other Races'!AG58*100</f>
        <v>9.2092548851191758</v>
      </c>
      <c r="I60" s="84">
        <f>+'[2]All Women'!$AN58-'[2]All Women'!$AI58</f>
        <v>-12017</v>
      </c>
      <c r="J60" s="116">
        <f>+'[3]All Men'!$AN58-'[3]All Men'!$AI58</f>
        <v>-19446</v>
      </c>
      <c r="K60" s="84">
        <f>+'[4]All White'!$AL58-'[4]All White'!$AG58</f>
        <v>-22696</v>
      </c>
      <c r="L60" s="84">
        <f>+'[5]All Black'!$AL58-'[5]All Black'!$AG58</f>
        <v>-6208</v>
      </c>
      <c r="M60" s="84">
        <f>'[6]All Hispanic'!$AL58-'[6]All Hispanic'!$AG58</f>
        <v>4181</v>
      </c>
      <c r="N60" s="84">
        <f>+('[1]All Other Races'!AL58-'[1]All Other Races'!AG58)</f>
        <v>3431</v>
      </c>
    </row>
    <row r="61" spans="1:14">
      <c r="A61" s="14" t="s">
        <v>60</v>
      </c>
      <c r="B61" s="14"/>
      <c r="C61" s="82">
        <f>+'[2]TABLE 30'!E64</f>
        <v>-4.2785447758519606</v>
      </c>
      <c r="D61" s="82">
        <f>+'[3]TABLE 31'!E64</f>
        <v>-10.137539781375397</v>
      </c>
      <c r="E61" s="86">
        <f>+'[4]TABLE 34'!D63</f>
        <v>-11.866827664568708</v>
      </c>
      <c r="F61" s="82">
        <f>+'[5]Table 32'!D64</f>
        <v>-10.496508047760896</v>
      </c>
      <c r="G61" s="82">
        <f>+'[6]TABLE 33'!D64</f>
        <v>3.7945891242084371</v>
      </c>
      <c r="H61" s="107">
        <f>+('[1]All Other Races'!AL59-'[1]All Other Races'!AG59)/'[1]All Other Races'!AG59*100</f>
        <v>8.2405060049678625</v>
      </c>
      <c r="I61" s="84">
        <f>+'[2]All Women'!$AN59-'[2]All Women'!$AI59</f>
        <v>-29847</v>
      </c>
      <c r="J61" s="116">
        <f>+'[3]All Men'!$AN59-'[3]All Men'!$AI59</f>
        <v>-54948</v>
      </c>
      <c r="K61" s="84">
        <f>+'[4]All White'!$AL59-'[4]All White'!$AG59</f>
        <v>-66632</v>
      </c>
      <c r="L61" s="84">
        <f>+'[5]All Black'!$AL59-'[5]All Black'!$AG59</f>
        <v>-16773</v>
      </c>
      <c r="M61" s="84">
        <f>'[6]All Hispanic'!$AL59-'[6]All Hispanic'!$AG59</f>
        <v>7724</v>
      </c>
      <c r="N61" s="84">
        <f>+('[1]All Other Races'!AL59-'[1]All Other Races'!AG59)</f>
        <v>9654</v>
      </c>
    </row>
    <row r="62" spans="1:14">
      <c r="A62" s="14" t="s">
        <v>61</v>
      </c>
      <c r="B62" s="14"/>
      <c r="C62" s="82">
        <f>+'[2]TABLE 30'!E65</f>
        <v>-3.4603493314553146</v>
      </c>
      <c r="D62" s="82">
        <f>+'[3]TABLE 31'!E65</f>
        <v>-11.33307236750723</v>
      </c>
      <c r="E62" s="86">
        <f>+'[4]TABLE 34'!D64</f>
        <v>-10.067382515324089</v>
      </c>
      <c r="F62" s="82">
        <f>+'[5]Table 32'!D65</f>
        <v>-13.03014291789631</v>
      </c>
      <c r="G62" s="82">
        <f>+'[6]TABLE 33'!D65</f>
        <v>20.300352949318324</v>
      </c>
      <c r="H62" s="107">
        <f>+('[1]All Other Races'!AL60-'[1]All Other Races'!AG60)/'[1]All Other Races'!AG60*100</f>
        <v>15.220780593504744</v>
      </c>
      <c r="I62" s="84">
        <f>+'[2]All Women'!$AN60-'[2]All Women'!$AI60</f>
        <v>-13856</v>
      </c>
      <c r="J62" s="116">
        <f>+'[3]All Men'!$AN60-'[3]All Men'!$AI60</f>
        <v>-35900</v>
      </c>
      <c r="K62" s="84">
        <f>+'[4]All White'!$AL60-'[4]All White'!$AG60</f>
        <v>-46316</v>
      </c>
      <c r="L62" s="84">
        <f>+'[5]All Black'!$AL60-'[5]All Black'!$AG60</f>
        <v>-10111</v>
      </c>
      <c r="M62" s="84">
        <f>'[6]All Hispanic'!$AL60-'[6]All Hispanic'!$AG60</f>
        <v>8800</v>
      </c>
      <c r="N62" s="84">
        <f>+('[1]All Other Races'!AL60-'[1]All Other Races'!AG60)</f>
        <v>5760</v>
      </c>
    </row>
    <row r="63" spans="1:14">
      <c r="A63" s="14" t="s">
        <v>62</v>
      </c>
      <c r="B63" s="14"/>
      <c r="C63" s="82">
        <f>+'[2]TABLE 30'!E66</f>
        <v>-6.9014478411462257</v>
      </c>
      <c r="D63" s="82">
        <f>+'[3]TABLE 31'!E66</f>
        <v>-10.334475629442919</v>
      </c>
      <c r="E63" s="86">
        <f>+'[4]TABLE 34'!D65</f>
        <v>-12.677963401764202</v>
      </c>
      <c r="F63" s="82">
        <f>+'[5]Table 32'!D66</f>
        <v>-7.5061448288901484</v>
      </c>
      <c r="G63" s="82">
        <f>+'[6]TABLE 33'!D66</f>
        <v>8.7764528950478038</v>
      </c>
      <c r="H63" s="107">
        <f>+('[1]All Other Races'!AL61-'[1]All Other Races'!AG61)/'[1]All Other Races'!AG61*100</f>
        <v>5.6735681634848083</v>
      </c>
      <c r="I63" s="84">
        <f>+'[2]All Women'!$AN61-'[2]All Women'!$AI61</f>
        <v>-3208</v>
      </c>
      <c r="J63" s="116">
        <f>+'[3]All Men'!$AN61-'[3]All Men'!$AI61</f>
        <v>-3649</v>
      </c>
      <c r="K63" s="84">
        <f>+'[4]All White'!$AL61-'[4]All White'!$AG61</f>
        <v>-6367</v>
      </c>
      <c r="L63" s="84">
        <f>+'[5]All Black'!$AL61-'[5]All Black'!$AG61</f>
        <v>-397</v>
      </c>
      <c r="M63" s="84">
        <f>'[6]All Hispanic'!$AL61-'[6]All Hispanic'!$AG61</f>
        <v>817</v>
      </c>
      <c r="N63" s="84">
        <f>+('[1]All Other Races'!AL61-'[1]All Other Races'!AG61)</f>
        <v>211</v>
      </c>
    </row>
    <row r="64" spans="1:14">
      <c r="A64" s="13" t="s">
        <v>63</v>
      </c>
      <c r="B64" s="13"/>
      <c r="C64" s="82">
        <f>+'[2]TABLE 30'!E67</f>
        <v>-6.0792726963762274</v>
      </c>
      <c r="D64" s="82">
        <f>+'[3]TABLE 31'!E67</f>
        <v>-13.707931509545364</v>
      </c>
      <c r="E64" s="86">
        <f>+'[4]TABLE 34'!D66</f>
        <v>-9.8609317273901418</v>
      </c>
      <c r="F64" s="82">
        <f>+'[5]Table 32'!D67</f>
        <v>9.8865478119935162</v>
      </c>
      <c r="G64" s="82">
        <f>+'[6]TABLE 33'!D67</f>
        <v>20.694941236586612</v>
      </c>
      <c r="H64" s="107">
        <f>+('[1]All Other Races'!AL62-'[1]All Other Races'!AG62)/'[1]All Other Races'!AG62*100</f>
        <v>3.5797665369649803</v>
      </c>
      <c r="I64" s="84">
        <f>+'[2]All Women'!$AN62-'[2]All Women'!$AI62</f>
        <v>-1431</v>
      </c>
      <c r="J64" s="116">
        <f>+'[3]All Men'!$AN62-'[3]All Men'!$AI62</f>
        <v>-2786</v>
      </c>
      <c r="K64" s="84">
        <f>+'[4]All White'!$AL62-'[4]All White'!$AG62</f>
        <v>-3283</v>
      </c>
      <c r="L64" s="84">
        <f>+'[5]All Black'!$AL62-'[5]All Black'!$AG62</f>
        <v>122</v>
      </c>
      <c r="M64" s="84">
        <f>'[6]All Hispanic'!$AL62-'[6]All Hispanic'!$AG62</f>
        <v>405</v>
      </c>
      <c r="N64" s="84">
        <f>+('[1]All Other Races'!AL62-'[1]All Other Races'!AG62)</f>
        <v>46</v>
      </c>
    </row>
    <row r="65" spans="1:14">
      <c r="A65" s="18" t="s">
        <v>64</v>
      </c>
      <c r="B65" s="18"/>
      <c r="C65" s="96">
        <f>+'[2]TABLE 30'!E68</f>
        <v>8.6511312055470171</v>
      </c>
      <c r="D65" s="96">
        <f>+'[3]TABLE 31'!E68</f>
        <v>-3.5623208980729295</v>
      </c>
      <c r="E65" s="109">
        <f>+'[4]TABLE 34'!D67</f>
        <v>0.33436891158970039</v>
      </c>
      <c r="F65" s="110">
        <f>+'[5]Table 32'!D68</f>
        <v>-5.3456969489787198</v>
      </c>
      <c r="G65" s="110">
        <f>+'[6]TABLE 33'!D68</f>
        <v>49.704927707288284</v>
      </c>
      <c r="H65" s="117">
        <f>+('[1]All Other Races'!AL63-'[1]All Other Races'!AG63)/'[1]All Other Races'!AG63*100</f>
        <v>18.91675986579326</v>
      </c>
      <c r="I65" s="111">
        <f>+'[2]All Women'!$AN63-'[2]All Women'!$AI63</f>
        <v>4841</v>
      </c>
      <c r="J65" s="112">
        <f>+'[3]All Men'!$AN63-'[3]All Men'!$AI63</f>
        <v>-1355</v>
      </c>
      <c r="K65" s="111">
        <f>+'[4]All White'!$AL63-'[4]All White'!$AG63</f>
        <v>127</v>
      </c>
      <c r="L65" s="111">
        <f>+'[5]All Black'!$AL63-'[5]All Black'!$AG63</f>
        <v>-1251</v>
      </c>
      <c r="M65" s="111">
        <f>'[6]All Hispanic'!$AL63-'[6]All Hispanic'!$AG63</f>
        <v>3369</v>
      </c>
      <c r="N65" s="111">
        <f>+('[1]All Other Races'!AL63-'[1]All Other Races'!AG63)</f>
        <v>1184</v>
      </c>
    </row>
    <row r="66" spans="1:14" s="7" customFormat="1" ht="32.25" customHeight="1">
      <c r="A66" s="167" t="s">
        <v>77</v>
      </c>
      <c r="B66" s="168"/>
      <c r="C66" s="168"/>
      <c r="D66" s="168"/>
      <c r="E66" s="169"/>
      <c r="F66" s="169"/>
      <c r="G66" s="169"/>
      <c r="H66" s="169"/>
      <c r="I66" s="155"/>
      <c r="J66" s="155"/>
      <c r="K66" s="155"/>
      <c r="L66" s="155"/>
      <c r="M66" s="155"/>
      <c r="N66" s="155"/>
    </row>
    <row r="67" spans="1:14" s="5" customFormat="1" ht="22.5" customHeight="1">
      <c r="A67" s="170" t="s">
        <v>78</v>
      </c>
      <c r="B67" s="169"/>
      <c r="C67" s="169"/>
      <c r="D67" s="169"/>
      <c r="E67" s="169"/>
      <c r="F67" s="169"/>
      <c r="G67" s="169"/>
      <c r="H67" s="169"/>
      <c r="I67" s="155"/>
      <c r="J67" s="155"/>
      <c r="K67" s="155"/>
      <c r="L67" s="155"/>
      <c r="M67" s="155"/>
      <c r="N67" s="155"/>
    </row>
    <row r="68" spans="1:14" s="7" customFormat="1" ht="47.25" customHeight="1">
      <c r="A68" s="170"/>
      <c r="B68" s="169"/>
      <c r="C68" s="169"/>
      <c r="D68" s="169"/>
      <c r="E68" s="169"/>
      <c r="F68" s="169"/>
      <c r="G68" s="169"/>
      <c r="H68" s="169"/>
      <c r="I68" s="155"/>
      <c r="J68" s="155"/>
      <c r="K68" s="155"/>
      <c r="L68" s="155"/>
      <c r="M68" s="155"/>
      <c r="N68" s="155"/>
    </row>
    <row r="69" spans="1:14" s="23" customFormat="1" ht="34.5" customHeight="1">
      <c r="A69" s="170"/>
      <c r="B69" s="169"/>
      <c r="C69" s="169"/>
      <c r="D69" s="169"/>
      <c r="E69" s="169"/>
      <c r="F69" s="169"/>
      <c r="G69" s="169"/>
      <c r="H69" s="169"/>
      <c r="I69" s="155"/>
      <c r="J69" s="155"/>
      <c r="K69" s="155"/>
      <c r="L69" s="155"/>
      <c r="M69" s="155"/>
      <c r="N69" s="155"/>
    </row>
    <row r="70" spans="1:14" s="5" customFormat="1" ht="21" customHeight="1">
      <c r="A70" s="5" t="s">
        <v>66</v>
      </c>
      <c r="B70" s="156" t="s">
        <v>67</v>
      </c>
      <c r="C70" s="157"/>
      <c r="D70" s="157"/>
      <c r="E70" s="157"/>
      <c r="F70" s="157"/>
      <c r="G70" s="157"/>
      <c r="H70" s="157"/>
      <c r="I70" s="157"/>
      <c r="J70" s="157"/>
      <c r="K70" s="157"/>
      <c r="L70" s="157"/>
      <c r="M70" s="157"/>
      <c r="N70" s="157"/>
    </row>
    <row r="71" spans="1:14">
      <c r="N71" s="97" t="s">
        <v>79</v>
      </c>
    </row>
    <row r="72" spans="1:14">
      <c r="A72" s="2"/>
      <c r="C72" s="78"/>
      <c r="D72" s="78"/>
      <c r="E72" s="78"/>
      <c r="F72" s="78"/>
      <c r="G72" s="78"/>
      <c r="H72" s="78"/>
      <c r="I72" s="78"/>
      <c r="J72" s="78"/>
      <c r="K72" s="78"/>
      <c r="L72" s="78"/>
      <c r="M72" s="78"/>
    </row>
    <row r="73" spans="1:14">
      <c r="A73" s="2"/>
      <c r="B73" s="2"/>
      <c r="C73" s="78"/>
      <c r="D73" s="78"/>
      <c r="E73" s="78"/>
      <c r="F73" s="78"/>
      <c r="G73" s="78"/>
      <c r="H73" s="78"/>
      <c r="I73" s="78"/>
      <c r="J73" s="78"/>
      <c r="K73" s="78"/>
      <c r="L73" s="78"/>
      <c r="M73" s="78"/>
    </row>
  </sheetData>
  <mergeCells count="7">
    <mergeCell ref="C4:H4"/>
    <mergeCell ref="I4:N4"/>
    <mergeCell ref="A66:N66"/>
    <mergeCell ref="A67:N67"/>
    <mergeCell ref="B70:N70"/>
    <mergeCell ref="A68:N68"/>
    <mergeCell ref="A69:N69"/>
  </mergeCells>
  <phoneticPr fontId="0" type="noConversion"/>
  <printOptions horizontalCentered="1"/>
  <pageMargins left="0.5" right="0.5" top="1" bottom="0.55000000000000004" header="0.5" footer="0.5"/>
  <pageSetup scale="66"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U72"/>
  <sheetViews>
    <sheetView showGridLines="0" tabSelected="1" view="pageBreakPreview" zoomScale="80" zoomScaleNormal="80" zoomScaleSheetLayoutView="80" workbookViewId="0">
      <selection activeCell="G24" sqref="G24:J24"/>
    </sheetView>
  </sheetViews>
  <sheetFormatPr defaultColWidth="9.85546875" defaultRowHeight="12.75"/>
  <cols>
    <col min="1" max="1" width="7.5703125" style="26" customWidth="1"/>
    <col min="2" max="2" width="11.140625" style="26" customWidth="1"/>
    <col min="3" max="3" width="11.42578125" style="26" customWidth="1"/>
    <col min="4" max="4" width="10.140625" style="26" customWidth="1"/>
    <col min="5" max="5" width="13.140625" style="26" customWidth="1"/>
    <col min="6" max="6" width="13.5703125" style="26" customWidth="1"/>
    <col min="7" max="7" width="11.140625" style="79" customWidth="1"/>
    <col min="8" max="8" width="12.140625" style="79" customWidth="1"/>
    <col min="9" max="9" width="13.85546875" style="79" customWidth="1"/>
    <col min="10" max="10" width="11.140625" style="79" customWidth="1"/>
    <col min="11" max="11" width="22.5703125" style="26" customWidth="1"/>
    <col min="12" max="14" width="11.5703125" style="26" customWidth="1"/>
    <col min="15" max="15" width="2.140625" style="26" customWidth="1"/>
    <col min="16" max="18" width="15" style="26" customWidth="1"/>
    <col min="19" max="16384" width="9.85546875" style="26"/>
  </cols>
  <sheetData>
    <row r="1" spans="1:21">
      <c r="A1" s="3" t="s">
        <v>80</v>
      </c>
      <c r="B1" s="3"/>
      <c r="C1" s="10"/>
      <c r="D1" s="10"/>
      <c r="E1" s="10"/>
      <c r="F1" s="10"/>
      <c r="G1" s="81"/>
      <c r="H1" s="81"/>
      <c r="I1" s="81"/>
      <c r="J1" s="81"/>
      <c r="K1" s="1"/>
      <c r="L1" s="1"/>
      <c r="M1" s="1"/>
      <c r="N1" s="1"/>
      <c r="O1" s="1"/>
      <c r="P1" s="1"/>
      <c r="Q1" s="1"/>
      <c r="R1" s="1"/>
      <c r="S1" s="1"/>
      <c r="T1" s="1"/>
      <c r="U1" s="1"/>
    </row>
    <row r="2" spans="1:21">
      <c r="A2" s="3" t="s">
        <v>81</v>
      </c>
      <c r="B2" s="3"/>
      <c r="C2" s="10"/>
      <c r="D2" s="10"/>
      <c r="E2" s="10"/>
      <c r="F2" s="10"/>
      <c r="K2" s="1"/>
      <c r="L2" s="1"/>
      <c r="M2" s="1"/>
      <c r="N2" s="1"/>
      <c r="O2" s="1"/>
      <c r="P2" s="1"/>
      <c r="Q2" s="1"/>
      <c r="R2" s="1"/>
      <c r="S2" s="1"/>
      <c r="T2" s="1"/>
      <c r="U2" s="1"/>
    </row>
    <row r="3" spans="1:21">
      <c r="A3" s="4"/>
      <c r="B3" s="4"/>
      <c r="C3" s="6"/>
      <c r="D3" s="6"/>
      <c r="E3" s="6"/>
      <c r="F3" s="6"/>
      <c r="G3" s="81"/>
      <c r="H3" s="81"/>
      <c r="I3" s="81"/>
      <c r="J3" s="81"/>
      <c r="K3" s="1"/>
      <c r="L3" s="150" t="s">
        <v>2</v>
      </c>
      <c r="M3" s="176"/>
      <c r="N3" s="177"/>
      <c r="O3" s="2" t="s">
        <v>82</v>
      </c>
      <c r="P3" s="150" t="s">
        <v>3</v>
      </c>
      <c r="Q3" s="171"/>
      <c r="R3" s="171"/>
      <c r="S3" s="171"/>
      <c r="T3" s="171"/>
      <c r="U3" s="172"/>
    </row>
    <row r="4" spans="1:21" ht="12.75" customHeight="1">
      <c r="A4" s="10"/>
      <c r="B4" s="10"/>
      <c r="C4" s="160" t="s">
        <v>2</v>
      </c>
      <c r="D4" s="174"/>
      <c r="E4" s="174"/>
      <c r="F4" s="175"/>
      <c r="G4" s="163" t="s">
        <v>3</v>
      </c>
      <c r="H4" s="174"/>
      <c r="I4" s="174"/>
      <c r="J4" s="174"/>
      <c r="K4" s="1"/>
      <c r="L4" s="1"/>
      <c r="M4" s="1"/>
      <c r="N4" s="1"/>
      <c r="O4" s="1"/>
      <c r="P4" s="1"/>
      <c r="Q4" s="1"/>
      <c r="R4" s="1"/>
      <c r="S4" s="1"/>
      <c r="T4" s="1"/>
      <c r="U4" s="1"/>
    </row>
    <row r="5" spans="1:21" s="27" customFormat="1" ht="29.25" customHeight="1">
      <c r="A5" s="37"/>
      <c r="B5" s="37"/>
      <c r="C5" s="38" t="s">
        <v>83</v>
      </c>
      <c r="D5" s="38" t="s">
        <v>84</v>
      </c>
      <c r="E5" s="39" t="s">
        <v>85</v>
      </c>
      <c r="F5" s="40" t="s">
        <v>86</v>
      </c>
      <c r="G5" s="123" t="s">
        <v>83</v>
      </c>
      <c r="H5" s="124" t="s">
        <v>84</v>
      </c>
      <c r="I5" s="128" t="s">
        <v>87</v>
      </c>
      <c r="J5" s="129" t="s">
        <v>88</v>
      </c>
      <c r="K5" s="8"/>
      <c r="L5" s="8"/>
      <c r="M5" s="8"/>
      <c r="N5" s="8"/>
      <c r="O5" s="8"/>
      <c r="P5" s="8"/>
      <c r="Q5" s="8"/>
      <c r="R5" s="8"/>
      <c r="S5" s="8"/>
      <c r="T5" s="8"/>
      <c r="U5" s="8"/>
    </row>
    <row r="6" spans="1:21">
      <c r="A6" s="13" t="s">
        <v>8</v>
      </c>
      <c r="B6" s="13"/>
      <c r="C6" s="41">
        <f>+'[7]TABLE 35'!E9</f>
        <v>1.9047193470049133</v>
      </c>
      <c r="D6" s="42">
        <f>+'[8]TABLE 36'!E8</f>
        <v>-10.82875322326097</v>
      </c>
      <c r="E6" s="43">
        <f>+'[9]TABLE 37'!D7</f>
        <v>-23.068153177862449</v>
      </c>
      <c r="F6" s="44">
        <f>+'[9]TABLE 37'!F7</f>
        <v>-1.4502703166566548</v>
      </c>
      <c r="G6" s="83">
        <f>+'[1]All 4yr'!AZ4-'[1]All 4yr'!AU4</f>
        <v>1626412</v>
      </c>
      <c r="H6" s="84">
        <f>('[1]All 2yr'!BA4-'[1]All 2yr'!AV4)</f>
        <v>-2684218</v>
      </c>
      <c r="I6" s="130">
        <f>IF('[1]All PBI'!AO4&gt;0,('[1]All PBI'!AO4-'[1]All PBI'!AJ4),"NA")</f>
        <v>-161253</v>
      </c>
      <c r="J6" s="136">
        <f>IF('[1]All HBI'!AO4&gt;0,('[1]All HBI'!AO4-'[1]All HBI'!AJ4),"NA")</f>
        <v>-13008</v>
      </c>
      <c r="K6" s="1"/>
      <c r="L6" s="1"/>
      <c r="M6" s="1"/>
      <c r="N6" s="1"/>
      <c r="O6" s="1"/>
      <c r="P6" s="1"/>
      <c r="Q6" s="1"/>
      <c r="R6" s="1"/>
      <c r="S6" s="1"/>
      <c r="T6" s="1"/>
      <c r="U6" s="1"/>
    </row>
    <row r="7" spans="1:21">
      <c r="A7" s="14" t="s">
        <v>9</v>
      </c>
      <c r="B7" s="14"/>
      <c r="C7" s="45">
        <f>+'[7]TABLE 35'!E10</f>
        <v>4.055044755517323</v>
      </c>
      <c r="D7" s="45">
        <f>+'[8]TABLE 36'!E9</f>
        <v>-7.1219770118916923</v>
      </c>
      <c r="E7" s="46">
        <f>+'[9]TABLE 37'!D8</f>
        <v>-14.718972368909711</v>
      </c>
      <c r="F7" s="138">
        <f>+'[9]TABLE 37'!F8</f>
        <v>-1.1818001281470019</v>
      </c>
      <c r="G7" s="119">
        <f>+'[1]All 4yr'!AZ5-'[1]All 4yr'!AU5</f>
        <v>987723</v>
      </c>
      <c r="H7" s="139">
        <f>('[1]All 2yr'!BA5-'[1]All 2yr'!AV5)</f>
        <v>-1119384</v>
      </c>
      <c r="I7" s="137">
        <f>IF('[1]All PBI'!AO5&gt;0,('[1]All PBI'!AO5-'[1]All PBI'!AJ5),"NA")</f>
        <v>-83735</v>
      </c>
      <c r="J7" s="137">
        <f>IF('[1]All HBI'!AO5&gt;0,('[1]All HBI'!AO5-'[1]All HBI'!AJ5),"NA")</f>
        <v>-14193</v>
      </c>
      <c r="K7" s="1"/>
      <c r="L7" s="1"/>
      <c r="M7" s="1"/>
      <c r="N7" s="1"/>
      <c r="O7" s="1"/>
      <c r="P7" s="1"/>
      <c r="Q7" s="1"/>
      <c r="R7" s="1"/>
      <c r="S7" s="1"/>
      <c r="T7" s="1"/>
      <c r="U7" s="1"/>
    </row>
    <row r="8" spans="1:21">
      <c r="A8" s="14" t="s">
        <v>10</v>
      </c>
      <c r="B8" s="14"/>
      <c r="C8" s="45"/>
      <c r="D8" s="45"/>
      <c r="E8" s="43"/>
      <c r="F8" s="45"/>
      <c r="G8" s="86">
        <f>(G7/G$6)*100</f>
        <v>60.730183987821043</v>
      </c>
      <c r="H8" s="82">
        <f>(H7/H$6)*100</f>
        <v>41.702425063836095</v>
      </c>
      <c r="I8" s="131">
        <f>(I7/I$6)*100</f>
        <v>51.927716073499411</v>
      </c>
      <c r="J8" s="132">
        <f>(J7/J$6)*100</f>
        <v>109.10977859778596</v>
      </c>
      <c r="K8" s="1"/>
      <c r="L8" s="1"/>
      <c r="M8" s="1"/>
      <c r="N8" s="1"/>
      <c r="O8" s="1"/>
      <c r="P8" s="1"/>
      <c r="Q8" s="1"/>
      <c r="R8" s="1"/>
      <c r="S8" s="1"/>
      <c r="T8" s="1"/>
      <c r="U8" s="1"/>
    </row>
    <row r="9" spans="1:21">
      <c r="A9" s="15" t="s">
        <v>11</v>
      </c>
      <c r="B9" s="15"/>
      <c r="C9" s="47">
        <f>+'[7]TABLE 35'!E12</f>
        <v>-6.2071447601508778</v>
      </c>
      <c r="D9" s="47">
        <f>+'[8]TABLE 36'!E11</f>
        <v>-10.523599872640837</v>
      </c>
      <c r="E9" s="48">
        <f>+'[9]TABLE 37'!D10</f>
        <v>-19.279339956221587</v>
      </c>
      <c r="F9" s="47">
        <f>+'[9]TABLE 37'!F10</f>
        <v>-9.0973059911540002</v>
      </c>
      <c r="G9" s="122">
        <f>('[1]All 4yr'!AZ7-'[1]All 4yr'!AU7)</f>
        <v>8427</v>
      </c>
      <c r="H9" s="89">
        <f>('[1]All 2yr'!BA7-'[1]All 2yr'!AV7)</f>
        <v>-17341</v>
      </c>
      <c r="I9" s="133">
        <f>IF('[1]All PBI'!AO7&gt;0,('[1]All PBI'!AO7-'[1]All PBI'!AJ7),"NA")</f>
        <v>-9695</v>
      </c>
      <c r="J9" s="134">
        <f>IF('[1]All HBI'!AO7&gt;0,('[1]All HBI'!AO7-'[1]All HBI'!AJ7),"NA")</f>
        <v>-6242</v>
      </c>
      <c r="K9" s="1"/>
      <c r="L9" s="1"/>
      <c r="M9" s="1"/>
      <c r="N9" s="1"/>
      <c r="O9" s="1"/>
      <c r="P9" s="1"/>
      <c r="Q9" s="1"/>
      <c r="R9" s="1"/>
      <c r="S9" s="1"/>
      <c r="T9" s="1"/>
      <c r="U9" s="1"/>
    </row>
    <row r="10" spans="1:21">
      <c r="A10" s="15" t="s">
        <v>12</v>
      </c>
      <c r="B10" s="15"/>
      <c r="C10" s="47">
        <f>+'[7]TABLE 35'!E13</f>
        <v>-2.326112345342946</v>
      </c>
      <c r="D10" s="47">
        <f>+'[8]TABLE 36'!E12</f>
        <v>-16.401508349793499</v>
      </c>
      <c r="E10" s="48">
        <f>+'[9]TABLE 37'!D11</f>
        <v>-7.4046184738955825</v>
      </c>
      <c r="F10" s="47">
        <f>+'[9]TABLE 37'!F11</f>
        <v>-3.1036056595162025</v>
      </c>
      <c r="G10" s="122">
        <f>('[1]All 4yr'!AZ8-'[1]All 4yr'!AU8)</f>
        <v>-7244</v>
      </c>
      <c r="H10" s="89">
        <f>('[1]All 2yr'!BA8-'[1]All 2yr'!AV8)</f>
        <v>-12660</v>
      </c>
      <c r="I10" s="133">
        <f>IF('[1]All PBI'!AO8&gt;0,('[1]All PBI'!AO8-'[1]All PBI'!AJ8),"NA")</f>
        <v>-1203</v>
      </c>
      <c r="J10" s="134">
        <f>IF('[1]All HBI'!AO8&gt;0,('[1]All HBI'!AO8-'[1]All HBI'!AJ8),"NA")</f>
        <v>-310</v>
      </c>
      <c r="K10" s="1"/>
      <c r="L10" s="1"/>
      <c r="M10" s="1"/>
      <c r="N10" s="1"/>
      <c r="O10" s="1"/>
      <c r="P10" s="1"/>
      <c r="Q10" s="1"/>
      <c r="R10" s="1"/>
      <c r="S10" s="1"/>
      <c r="T10" s="1"/>
      <c r="U10" s="1"/>
    </row>
    <row r="11" spans="1:21">
      <c r="A11" s="15" t="s">
        <v>13</v>
      </c>
      <c r="B11" s="15"/>
      <c r="C11" s="47">
        <f>+'[7]TABLE 35'!E14</f>
        <v>-0.12973533990659056</v>
      </c>
      <c r="D11" s="47">
        <f>+'[8]TABLE 36'!E13</f>
        <v>-2.3016997167138808</v>
      </c>
      <c r="E11" s="48">
        <f>+'[9]TABLE 37'!D12</f>
        <v>9.2983939137785292</v>
      </c>
      <c r="F11" s="47">
        <f>+'[9]TABLE 37'!F12</f>
        <v>8.4375710711848981</v>
      </c>
      <c r="G11" s="122">
        <f>('[1]All 4yr'!AZ9-'[1]All 4yr'!AU9)</f>
        <v>11803</v>
      </c>
      <c r="H11" s="89">
        <f>('[1]All 2yr'!BA9-'[1]All 2yr'!AV9)</f>
        <v>-13517</v>
      </c>
      <c r="I11" s="133">
        <f>IF('[1]All PBI'!AO9&gt;0,('[1]All PBI'!AO9-'[1]All PBI'!AJ9),"NA")</f>
        <v>519</v>
      </c>
      <c r="J11" s="134">
        <f>IF('[1]All HBI'!AO9&gt;0,('[1]All HBI'!AO9-'[1]All HBI'!AJ9),"NA")</f>
        <v>451</v>
      </c>
      <c r="K11" s="1"/>
      <c r="L11" s="1"/>
      <c r="M11" s="1"/>
      <c r="N11" s="1"/>
      <c r="O11" s="1"/>
      <c r="P11" s="1"/>
      <c r="Q11" s="1"/>
      <c r="R11" s="1"/>
      <c r="S11" s="1"/>
      <c r="T11" s="1"/>
      <c r="U11" s="1"/>
    </row>
    <row r="12" spans="1:21" ht="13.5" customHeight="1">
      <c r="A12" s="15" t="s">
        <v>14</v>
      </c>
      <c r="B12" s="15"/>
      <c r="C12" s="47">
        <f>+'[7]TABLE 35'!E15</f>
        <v>1.2553302472270664</v>
      </c>
      <c r="D12" s="47">
        <f>+'[8]TABLE 36'!E14</f>
        <v>-9.9790606441090688</v>
      </c>
      <c r="E12" s="48">
        <f>+'[9]TABLE 37'!D13</f>
        <v>-6.9520484267504079</v>
      </c>
      <c r="F12" s="47">
        <f>+'[9]TABLE 37'!F13</f>
        <v>-0.19710906701708278</v>
      </c>
      <c r="G12" s="122">
        <f>('[1]All 4yr'!AZ10-'[1]All 4yr'!AU10)</f>
        <v>408372</v>
      </c>
      <c r="H12" s="89">
        <f>('[1]All 2yr'!BA10-'[1]All 2yr'!AV10)</f>
        <v>-465125</v>
      </c>
      <c r="I12" s="133">
        <f>IF('[1]All PBI'!AO10&gt;0,('[1]All PBI'!AO10-'[1]All PBI'!AJ10),"NA")</f>
        <v>-3379</v>
      </c>
      <c r="J12" s="134">
        <f>IF('[1]All HBI'!AO10&gt;0,('[1]All HBI'!AO10-'[1]All HBI'!AJ10),"NA")</f>
        <v>-2250</v>
      </c>
      <c r="K12" s="1"/>
      <c r="L12" s="1"/>
      <c r="M12" s="1"/>
      <c r="N12" s="1"/>
      <c r="O12" s="1"/>
      <c r="P12" s="1"/>
      <c r="Q12" s="1"/>
      <c r="R12" s="1"/>
      <c r="S12" s="1"/>
      <c r="T12" s="1"/>
      <c r="U12" s="1"/>
    </row>
    <row r="13" spans="1:21">
      <c r="A13" s="14" t="s">
        <v>15</v>
      </c>
      <c r="B13" s="14"/>
      <c r="C13" s="45">
        <f>+'[7]TABLE 35'!E16</f>
        <v>13.75618525761975</v>
      </c>
      <c r="D13" s="45">
        <f>+'[8]TABLE 36'!E15</f>
        <v>-11.573200992555831</v>
      </c>
      <c r="E13" s="43">
        <f>+'[9]TABLE 37'!D14</f>
        <v>-25.05340178202632</v>
      </c>
      <c r="F13" s="45">
        <f>+'[9]TABLE 37'!F14</f>
        <v>6.3285024154589378</v>
      </c>
      <c r="G13" s="83">
        <f>('[1]All 4yr'!AZ11-'[1]All 4yr'!AU11)</f>
        <v>71481</v>
      </c>
      <c r="H13" s="84">
        <f>('[1]All 2yr'!BA11-'[1]All 2yr'!AV11)</f>
        <v>-50017</v>
      </c>
      <c r="I13" s="130">
        <f>IF('[1]All PBI'!AO11&gt;0,('[1]All PBI'!AO11-'[1]All PBI'!AJ11),"NA")</f>
        <v>-24210</v>
      </c>
      <c r="J13" s="136">
        <f>IF('[1]All HBI'!AO11&gt;0,('[1]All HBI'!AO11-'[1]All HBI'!AJ11),"NA")</f>
        <v>2126</v>
      </c>
      <c r="K13" s="1"/>
      <c r="L13" s="1"/>
      <c r="M13" s="1"/>
      <c r="N13" s="1"/>
      <c r="O13" s="1"/>
      <c r="P13" s="1"/>
      <c r="Q13" s="1"/>
      <c r="R13" s="1"/>
      <c r="S13" s="1"/>
      <c r="T13" s="1"/>
      <c r="U13" s="1"/>
    </row>
    <row r="14" spans="1:21">
      <c r="A14" s="14" t="s">
        <v>16</v>
      </c>
      <c r="B14" s="14"/>
      <c r="C14" s="45">
        <f>+'[7]TABLE 35'!E17</f>
        <v>9.838174149741258</v>
      </c>
      <c r="D14" s="45">
        <f>+'[8]TABLE 36'!E16</f>
        <v>-15.357738676067864</v>
      </c>
      <c r="E14" s="43">
        <f>+'[9]TABLE 37'!D15</f>
        <v>10.338433008808529</v>
      </c>
      <c r="F14" s="45">
        <f>+'[9]TABLE 37'!F15</f>
        <v>25.593667546174142</v>
      </c>
      <c r="G14" s="83">
        <f>('[1]All 4yr'!AZ12-'[1]All 4yr'!AU12)</f>
        <v>20711</v>
      </c>
      <c r="H14" s="84">
        <f>('[1]All 2yr'!BA12-'[1]All 2yr'!AV12)</f>
        <v>-15856</v>
      </c>
      <c r="I14" s="130">
        <f>IF('[1]All PBI'!AO12&gt;0,('[1]All PBI'!AO12-'[1]All PBI'!AJ12),"NA")</f>
        <v>628</v>
      </c>
      <c r="J14" s="136">
        <f>IF('[1]All HBI'!AO12&gt;0,('[1]All HBI'!AO12-'[1]All HBI'!AJ12),"NA")</f>
        <v>628</v>
      </c>
      <c r="K14" s="1"/>
      <c r="L14" s="1"/>
      <c r="M14" s="1"/>
      <c r="N14" s="1"/>
      <c r="O14" s="1"/>
      <c r="P14" s="1"/>
      <c r="Q14" s="1"/>
      <c r="R14" s="1"/>
      <c r="S14" s="1"/>
      <c r="T14" s="1"/>
      <c r="U14" s="1"/>
    </row>
    <row r="15" spans="1:21">
      <c r="A15" s="14" t="s">
        <v>17</v>
      </c>
      <c r="B15" s="14"/>
      <c r="C15" s="45">
        <f>+'[7]TABLE 35'!E18</f>
        <v>4.1393565394523995</v>
      </c>
      <c r="D15" s="45">
        <f>+'[8]TABLE 36'!E17</f>
        <v>-11.511109986333958</v>
      </c>
      <c r="E15" s="43">
        <f>+'[9]TABLE 37'!D16</f>
        <v>-12.455883332223481</v>
      </c>
      <c r="F15" s="45">
        <f>+'[9]TABLE 37'!F16</f>
        <v>13.790181908796411</v>
      </c>
      <c r="G15" s="83">
        <f>('[1]All 4yr'!AZ13-'[1]All 4yr'!AU13)</f>
        <v>11837</v>
      </c>
      <c r="H15" s="84">
        <f>('[1]All 2yr'!BA13-'[1]All 2yr'!AV13)</f>
        <v>-13206</v>
      </c>
      <c r="I15" s="130">
        <f>IF('[1]All PBI'!AO13&gt;0,('[1]All PBI'!AO13-'[1]All PBI'!AJ13),"NA")</f>
        <v>-2213</v>
      </c>
      <c r="J15" s="136">
        <f>IF('[1]All HBI'!AO13&gt;0,('[1]All HBI'!AO13-'[1]All HBI'!AJ13),"NA")</f>
        <v>2012</v>
      </c>
      <c r="K15" s="1"/>
      <c r="L15" s="1"/>
      <c r="M15" s="1"/>
      <c r="N15" s="1"/>
      <c r="O15" s="1"/>
      <c r="P15" s="1"/>
      <c r="Q15" s="1"/>
      <c r="R15" s="1"/>
      <c r="S15" s="1"/>
      <c r="T15" s="1"/>
      <c r="U15" s="1"/>
    </row>
    <row r="16" spans="1:21">
      <c r="A16" s="14" t="s">
        <v>18</v>
      </c>
      <c r="B16" s="14"/>
      <c r="C16" s="45">
        <f>+'[7]TABLE 35'!E19</f>
        <v>5.3774011349024189</v>
      </c>
      <c r="D16" s="45">
        <f>+'[8]TABLE 36'!E18</f>
        <v>-16.652872161235987</v>
      </c>
      <c r="E16" s="43">
        <f>+'[9]TABLE 37'!D17</f>
        <v>-12.375046663071881</v>
      </c>
      <c r="F16" s="45">
        <f>+'[9]TABLE 37'!F17</f>
        <v>-6.0610430185051669</v>
      </c>
      <c r="G16" s="83">
        <f>('[1]All 4yr'!AZ14-'[1]All 4yr'!AU14)</f>
        <v>7735</v>
      </c>
      <c r="H16" s="84">
        <f>('[1]All 2yr'!BA14-'[1]All 2yr'!AV14)</f>
        <v>-23526</v>
      </c>
      <c r="I16" s="130">
        <f>IF('[1]All PBI'!AO14&gt;0,('[1]All PBI'!AO14-'[1]All PBI'!AJ14),"NA")</f>
        <v>-6158</v>
      </c>
      <c r="J16" s="136">
        <f>IF('[1]All HBI'!AO14&gt;0,('[1]All HBI'!AO14-'[1]All HBI'!AJ14),"NA")</f>
        <v>-1850</v>
      </c>
      <c r="K16" s="1"/>
      <c r="L16" s="1"/>
      <c r="M16" s="1"/>
      <c r="N16" s="1"/>
      <c r="O16" s="1"/>
      <c r="P16" s="1"/>
      <c r="Q16" s="1"/>
      <c r="R16" s="1"/>
      <c r="S16" s="1"/>
      <c r="T16" s="1"/>
      <c r="U16" s="1"/>
    </row>
    <row r="17" spans="1:10">
      <c r="A17" s="15" t="s">
        <v>19</v>
      </c>
      <c r="B17" s="15"/>
      <c r="C17" s="47">
        <f>+'[7]TABLE 35'!E20</f>
        <v>-6.5972040420964453E-2</v>
      </c>
      <c r="D17" s="47">
        <f>+'[8]TABLE 36'!E19</f>
        <v>-4.912737761354725</v>
      </c>
      <c r="E17" s="48">
        <f>+'[9]TABLE 37'!D18</f>
        <v>-0.83117012779552712</v>
      </c>
      <c r="F17" s="47">
        <f>+'[9]TABLE 37'!F18</f>
        <v>-17.248534523006693</v>
      </c>
      <c r="G17" s="122">
        <f>('[1]All 4yr'!AZ15-'[1]All 4yr'!AU15)</f>
        <v>-1772</v>
      </c>
      <c r="H17" s="89">
        <f>('[1]All 2yr'!BA15-'[1]All 2yr'!AV15)</f>
        <v>-7768</v>
      </c>
      <c r="I17" s="133">
        <f>IF('[1]All PBI'!AO15&gt;0,('[1]All PBI'!AO15-'[1]All PBI'!AJ15),"NA")</f>
        <v>-6167</v>
      </c>
      <c r="J17" s="134">
        <f>IF('[1]All HBI'!AO15&gt;0,('[1]All HBI'!AO15-'[1]All HBI'!AJ15),"NA")</f>
        <v>-4312</v>
      </c>
    </row>
    <row r="18" spans="1:10">
      <c r="A18" s="15" t="s">
        <v>20</v>
      </c>
      <c r="B18" s="15"/>
      <c r="C18" s="47">
        <f>+'[7]TABLE 35'!E21</f>
        <v>5.8888906184331367</v>
      </c>
      <c r="D18" s="47">
        <f>+'[8]TABLE 36'!E20</f>
        <v>-8.2477997026082068</v>
      </c>
      <c r="E18" s="48">
        <f>+'[9]TABLE 37'!D19</f>
        <v>-8.3895354308478947</v>
      </c>
      <c r="F18" s="47">
        <f>+'[9]TABLE 37'!F19</f>
        <v>4.1888581167447807</v>
      </c>
      <c r="G18" s="122">
        <f>('[1]All 4yr'!AZ16-'[1]All 4yr'!AU16)</f>
        <v>19752</v>
      </c>
      <c r="H18" s="89">
        <f>('[1]All 2yr'!BA16-'[1]All 2yr'!AV16)</f>
        <v>-24807</v>
      </c>
      <c r="I18" s="133">
        <f>IF('[1]All PBI'!AO16&gt;0,('[1]All PBI'!AO16-'[1]All PBI'!AJ16),"NA")</f>
        <v>-5981</v>
      </c>
      <c r="J18" s="134">
        <f>IF('[1]All HBI'!AO16&gt;0,('[1]All HBI'!AO16-'[1]All HBI'!AJ16),"NA")</f>
        <v>2106</v>
      </c>
    </row>
    <row r="19" spans="1:10">
      <c r="A19" s="15" t="s">
        <v>21</v>
      </c>
      <c r="B19" s="15"/>
      <c r="C19" s="47">
        <f>+'[7]TABLE 35'!E22</f>
        <v>-5.6194453210430133</v>
      </c>
      <c r="D19" s="47">
        <f>+'[8]TABLE 36'!E21</f>
        <v>-19.011253002908081</v>
      </c>
      <c r="E19" s="48">
        <f>+'[9]TABLE 37'!D20</f>
        <v>-11.76470588235294</v>
      </c>
      <c r="F19" s="47">
        <f>+'[9]TABLE 37'!F20</f>
        <v>-11.76470588235294</v>
      </c>
      <c r="G19" s="122">
        <f>('[1]All 4yr'!AZ17-'[1]All 4yr'!AU17)</f>
        <v>-1211</v>
      </c>
      <c r="H19" s="89">
        <f>('[1]All 2yr'!BA17-'[1]All 2yr'!AV17)</f>
        <v>-20479</v>
      </c>
      <c r="I19" s="133">
        <f>IF('[1]All PBI'!AO17&gt;0,('[1]All PBI'!AO17-'[1]All PBI'!AJ17),"NA")</f>
        <v>-525</v>
      </c>
      <c r="J19" s="134">
        <f>IF('[1]All HBI'!AO17&gt;0,('[1]All HBI'!AO17-'[1]All HBI'!AJ17),"NA")</f>
        <v>-505</v>
      </c>
    </row>
    <row r="20" spans="1:10">
      <c r="A20" s="15" t="s">
        <v>22</v>
      </c>
      <c r="B20" s="15"/>
      <c r="C20" s="47">
        <f>+'[7]TABLE 35'!E23</f>
        <v>4.5438266037035078</v>
      </c>
      <c r="D20" s="47">
        <f>+'[8]TABLE 36'!E22</f>
        <v>-19.169402906030637</v>
      </c>
      <c r="E20" s="48">
        <f>+'[9]TABLE 37'!D21</f>
        <v>-41.33916990920882</v>
      </c>
      <c r="F20" s="47">
        <f>+'[9]TABLE 37'!F21</f>
        <v>-19.54294720252167</v>
      </c>
      <c r="G20" s="122">
        <f>('[1]All 4yr'!AZ18-'[1]All 4yr'!AU18)</f>
        <v>15116</v>
      </c>
      <c r="H20" s="89">
        <f>('[1]All 2yr'!BA18-'[1]All 2yr'!AV18)</f>
        <v>-29692</v>
      </c>
      <c r="I20" s="133">
        <f>IF('[1]All PBI'!AO18&gt;0,('[1]All PBI'!AO18-'[1]All PBI'!AJ18),"NA")</f>
        <v>-5821</v>
      </c>
      <c r="J20" s="134">
        <f>IF('[1]All HBI'!AO18&gt;0,('[1]All HBI'!AO18-'[1]All HBI'!AJ18),"NA")</f>
        <v>-2282</v>
      </c>
    </row>
    <row r="21" spans="1:10">
      <c r="A21" s="14" t="s">
        <v>23</v>
      </c>
      <c r="B21" s="14"/>
      <c r="C21" s="45">
        <f>+'[7]TABLE 35'!E24</f>
        <v>0.69869382333407126</v>
      </c>
      <c r="D21" s="45">
        <f>+'[8]TABLE 36'!E23</f>
        <v>-5.1873914122611069</v>
      </c>
      <c r="E21" s="43">
        <f>+'[9]TABLE 37'!D22</f>
        <v>-16.755548934902428</v>
      </c>
      <c r="F21" s="45">
        <f>+'[9]TABLE 37'!F22</f>
        <v>-6.4962312533996425</v>
      </c>
      <c r="G21" s="83">
        <f>('[1]All 4yr'!AZ19-'[1]All 4yr'!AU19)</f>
        <v>7926</v>
      </c>
      <c r="H21" s="84">
        <f>('[1]All 2yr'!BA19-'[1]All 2yr'!AV19)</f>
        <v>-15175</v>
      </c>
      <c r="I21" s="130">
        <f>IF('[1]All PBI'!AO19&gt;0,('[1]All PBI'!AO19-'[1]All PBI'!AJ19),"NA")</f>
        <v>-5127</v>
      </c>
      <c r="J21" s="136">
        <f>IF('[1]All HBI'!AO19&gt;0,('[1]All HBI'!AO19-'[1]All HBI'!AJ19),"NA")</f>
        <v>-2055</v>
      </c>
    </row>
    <row r="22" spans="1:10">
      <c r="A22" s="14" t="s">
        <v>24</v>
      </c>
      <c r="B22" s="14"/>
      <c r="C22" s="45">
        <f>+'[7]TABLE 35'!E25</f>
        <v>7.2078695130141037</v>
      </c>
      <c r="D22" s="45">
        <f>+'[8]TABLE 36'!E24</f>
        <v>5.8312251864832474</v>
      </c>
      <c r="E22" s="43">
        <f>+'[9]TABLE 37'!D23</f>
        <v>-14.508777604610815</v>
      </c>
      <c r="F22" s="45">
        <f>+'[9]TABLE 37'!F23</f>
        <v>8.1821252034017995</v>
      </c>
      <c r="G22" s="83">
        <f>('[1]All 4yr'!AZ20-'[1]All 4yr'!AU20)</f>
        <v>390717</v>
      </c>
      <c r="H22" s="84">
        <f>('[1]All 2yr'!BA20-'[1]All 2yr'!AV20)</f>
        <v>-359671</v>
      </c>
      <c r="I22" s="130">
        <f>IF('[1]All PBI'!AO20&gt;0,('[1]All PBI'!AO20-'[1]All PBI'!AJ20),"NA")</f>
        <v>-6372</v>
      </c>
      <c r="J22" s="136">
        <f>IF('[1]All HBI'!AO20&gt;0,('[1]All HBI'!AO20-'[1]All HBI'!AJ20),"NA")</f>
        <v>-296</v>
      </c>
    </row>
    <row r="23" spans="1:10">
      <c r="A23" s="14" t="s">
        <v>25</v>
      </c>
      <c r="B23" s="14"/>
      <c r="C23" s="45">
        <f>+'[7]TABLE 35'!E26</f>
        <v>3.7388752483262939</v>
      </c>
      <c r="D23" s="45">
        <f>+'[8]TABLE 36'!E25</f>
        <v>-17.23618289079716</v>
      </c>
      <c r="E23" s="43">
        <f>+'[9]TABLE 37'!D24</f>
        <v>-8.3540382691749215</v>
      </c>
      <c r="F23" s="45">
        <f>+'[9]TABLE 37'!F24</f>
        <v>-8.6021505376344098</v>
      </c>
      <c r="G23" s="83">
        <f>('[1]All 4yr'!AZ21-'[1]All 4yr'!AU21)</f>
        <v>23386</v>
      </c>
      <c r="H23" s="84">
        <f>('[1]All 2yr'!BA21-'[1]All 2yr'!AV21)</f>
        <v>-37247</v>
      </c>
      <c r="I23" s="130">
        <f>IF('[1]All PBI'!AO21&gt;0,('[1]All PBI'!AO21-'[1]All PBI'!AJ21),"NA")</f>
        <v>-8031</v>
      </c>
      <c r="J23" s="136">
        <f>IF('[1]All HBI'!AO21&gt;0,('[1]All HBI'!AO21-'[1]All HBI'!AJ21),"NA")</f>
        <v>-1643</v>
      </c>
    </row>
    <row r="24" spans="1:10">
      <c r="A24" s="13" t="s">
        <v>89</v>
      </c>
      <c r="B24" s="13"/>
      <c r="C24" s="42">
        <f>+'[7]TABLE 35'!E27</f>
        <v>-2.5261981277071399</v>
      </c>
      <c r="D24" s="49">
        <f>+'[8]TABLE 36'!E26</f>
        <v>-19.342948144436889</v>
      </c>
      <c r="E24" s="50" t="str">
        <f>+'[9]TABLE 37'!D25</f>
        <v>NA</v>
      </c>
      <c r="F24" s="42">
        <f>+'[9]TABLE 37'!F25</f>
        <v>20.553181920395772</v>
      </c>
      <c r="G24" s="146">
        <f>('[1]All 4yr'!AZ22-'[1]All 4yr'!AU22)</f>
        <v>687</v>
      </c>
      <c r="H24" s="147">
        <f>('[1]All 2yr'!BA22-'[1]All 2yr'!AV22)</f>
        <v>-13297</v>
      </c>
      <c r="I24" s="148" t="str">
        <f>IF('[1]All PBI'!AO22&gt;0,('[1]All PBI'!AO22-'[1]All PBI'!AJ22),"NA")</f>
        <v>NA</v>
      </c>
      <c r="J24" s="149">
        <f>IF('[1]All HBI'!AO22&gt;0,('[1]All HBI'!AO22-'[1]All HBI'!AJ22),"NA")</f>
        <v>229</v>
      </c>
    </row>
    <row r="25" spans="1:10">
      <c r="A25" s="14" t="s">
        <v>27</v>
      </c>
      <c r="B25" s="14"/>
      <c r="C25" s="45">
        <f>+'[7]TABLE 35'!E28</f>
        <v>2.8768227557535484</v>
      </c>
      <c r="D25" s="45">
        <f>+'[8]TABLE 36'!E27</f>
        <v>-6.7237405677773641</v>
      </c>
      <c r="E25" s="43">
        <f>+'[9]TABLE 37'!D26</f>
        <v>-97.20158255331468</v>
      </c>
      <c r="F25" s="45" t="str">
        <f>+'[9]TABLE 37'!F26</f>
        <v>NA</v>
      </c>
      <c r="G25" s="83">
        <f>('[1]All 4yr'!AZ23-'[1]All 4yr'!AU23)</f>
        <v>536320</v>
      </c>
      <c r="H25" s="84">
        <f>('[1]All 2yr'!BA23-'[1]All 2yr'!AV23)</f>
        <v>-844072</v>
      </c>
      <c r="I25" s="130">
        <f>IF('[1]All PBI'!AO23&gt;0,('[1]All PBI'!AO23-'[1]All PBI'!AJ23),"NA")</f>
        <v>-9647</v>
      </c>
      <c r="J25" s="136" t="str">
        <f>IF('[1]All HBI'!AO23&gt;0,('[1]All HBI'!AO23-'[1]All HBI'!AJ23),"NA")</f>
        <v>NA</v>
      </c>
    </row>
    <row r="26" spans="1:10">
      <c r="A26" s="14" t="s">
        <v>10</v>
      </c>
      <c r="B26" s="14"/>
      <c r="C26" s="45"/>
      <c r="D26" s="45"/>
      <c r="E26" s="43"/>
      <c r="F26" s="45"/>
      <c r="G26" s="86">
        <f>(G25/G$6)*100</f>
        <v>32.975654385235721</v>
      </c>
      <c r="H26" s="82">
        <f>(H25/H$6)*100</f>
        <v>31.445732053059771</v>
      </c>
      <c r="I26" s="131">
        <f>(I25/I$6)*100</f>
        <v>5.9825243561360093</v>
      </c>
      <c r="J26" s="132" t="str">
        <f>IF(J25="NA","NA",(J25/J$6)*100)</f>
        <v>NA</v>
      </c>
    </row>
    <row r="27" spans="1:10">
      <c r="A27" s="15" t="s">
        <v>28</v>
      </c>
      <c r="B27" s="15"/>
      <c r="C27" s="47">
        <f>+'[7]TABLE 35'!E30</f>
        <v>-22.751286683254371</v>
      </c>
      <c r="D27" s="47">
        <f>+'[8]TABLE 36'!E29</f>
        <v>-86.197916666666657</v>
      </c>
      <c r="E27" s="48" t="str">
        <f>+'[9]TABLE 37'!D28</f>
        <v>NA</v>
      </c>
      <c r="F27" s="47" t="str">
        <f>+'[9]TABLE 37'!F28</f>
        <v>NA</v>
      </c>
      <c r="G27" s="122">
        <f>('[1]All 4yr'!AZ25-'[1]All 4yr'!AU25)</f>
        <v>-7115</v>
      </c>
      <c r="H27" s="89">
        <f>('[1]All 2yr'!BA25-'[1]All 2yr'!AV25)</f>
        <v>-2110</v>
      </c>
      <c r="I27" s="133" t="str">
        <f>IF('[1]All PBI'!AO25&gt;0,('[1]All PBI'!AO25-'[1]All PBI'!AJ25),"NA")</f>
        <v>NA</v>
      </c>
      <c r="J27" s="134" t="str">
        <f>IF('[1]All HBI'!AO25&gt;0,('[1]All HBI'!AO25-'[1]All HBI'!AJ25),"NA")</f>
        <v>NA</v>
      </c>
    </row>
    <row r="28" spans="1:10">
      <c r="A28" s="15" t="s">
        <v>29</v>
      </c>
      <c r="B28" s="15"/>
      <c r="C28" s="47">
        <f>+'[7]TABLE 35'!E31</f>
        <v>-6.4829862992133283</v>
      </c>
      <c r="D28" s="47">
        <f>+'[8]TABLE 36'!E30</f>
        <v>-12.383830476693277</v>
      </c>
      <c r="E28" s="48" t="str">
        <f>+'[9]TABLE 37'!D29</f>
        <v>NA</v>
      </c>
      <c r="F28" s="47" t="str">
        <f>+'[9]TABLE 37'!F29</f>
        <v>NA</v>
      </c>
      <c r="G28" s="122">
        <f>('[1]All 4yr'!AZ26-'[1]All 4yr'!AU26)</f>
        <v>-53403</v>
      </c>
      <c r="H28" s="89">
        <f>('[1]All 2yr'!BA26-'[1]All 2yr'!AV26)</f>
        <v>-48690</v>
      </c>
      <c r="I28" s="133" t="str">
        <f>IF('[1]All PBI'!AO26&gt;0,('[1]All PBI'!AO26-'[1]All PBI'!AJ26),"NA")</f>
        <v>NA</v>
      </c>
      <c r="J28" s="134" t="str">
        <f>IF('[1]All HBI'!AO26&gt;0,('[1]All HBI'!AO26-'[1]All HBI'!AJ26),"NA")</f>
        <v>NA</v>
      </c>
    </row>
    <row r="29" spans="1:10">
      <c r="A29" s="15" t="s">
        <v>30</v>
      </c>
      <c r="B29" s="15"/>
      <c r="C29" s="47">
        <f>+'[7]TABLE 35'!E32</f>
        <v>3.2638874588253626</v>
      </c>
      <c r="D29" s="47">
        <f>+'[8]TABLE 36'!E31</f>
        <v>-3.97118813275222</v>
      </c>
      <c r="E29" s="48">
        <f>+'[9]TABLE 37'!D30</f>
        <v>-97.15043726048934</v>
      </c>
      <c r="F29" s="47" t="str">
        <f>+'[9]TABLE 37'!F30</f>
        <v>NA</v>
      </c>
      <c r="G29" s="122">
        <f>('[1]All 4yr'!AZ27-'[1]All 4yr'!AU27)</f>
        <v>261148</v>
      </c>
      <c r="H29" s="89">
        <f>('[1]All 2yr'!BA27-'[1]All 2yr'!AV27)</f>
        <v>-405766</v>
      </c>
      <c r="I29" s="133">
        <f>IF('[1]All PBI'!AO27&gt;0,('[1]All PBI'!AO27-'[1]All PBI'!AJ27),"NA")</f>
        <v>-9647</v>
      </c>
      <c r="J29" s="134" t="str">
        <f>IF('[1]All HBI'!AO27&gt;0,('[1]All HBI'!AO27-'[1]All HBI'!AJ27),"NA")</f>
        <v>NA</v>
      </c>
    </row>
    <row r="30" spans="1:10">
      <c r="A30" s="15" t="s">
        <v>31</v>
      </c>
      <c r="B30" s="15"/>
      <c r="C30" s="47">
        <f>+'[7]TABLE 35'!E33</f>
        <v>20.568798904350992</v>
      </c>
      <c r="D30" s="47">
        <f>+'[8]TABLE 36'!E32</f>
        <v>-8.8604718798851199</v>
      </c>
      <c r="E30" s="48" t="str">
        <f>+'[9]TABLE 37'!D31</f>
        <v>NA</v>
      </c>
      <c r="F30" s="47" t="str">
        <f>+'[9]TABLE 37'!F31</f>
        <v>NA</v>
      </c>
      <c r="G30" s="122">
        <f>('[1]All 4yr'!AZ28-'[1]All 4yr'!AU28)</f>
        <v>106648</v>
      </c>
      <c r="H30" s="89">
        <f>('[1]All 2yr'!BA28-'[1]All 2yr'!AV28)</f>
        <v>-70491</v>
      </c>
      <c r="I30" s="133" t="str">
        <f>IF('[1]All PBI'!AO28&gt;0,('[1]All PBI'!AO28-'[1]All PBI'!AJ28),"NA")</f>
        <v>NA</v>
      </c>
      <c r="J30" s="134" t="str">
        <f>IF('[1]All HBI'!AO28&gt;0,('[1]All HBI'!AO28-'[1]All HBI'!AJ28),"NA")</f>
        <v>NA</v>
      </c>
    </row>
    <row r="31" spans="1:10">
      <c r="A31" s="14" t="s">
        <v>32</v>
      </c>
      <c r="B31" s="14"/>
      <c r="C31" s="45">
        <f>+'[7]TABLE 35'!E34</f>
        <v>-15.733479846161529</v>
      </c>
      <c r="D31" s="45">
        <f>+'[8]TABLE 36'!E33</f>
        <v>-20.234288617278786</v>
      </c>
      <c r="E31" s="43" t="str">
        <f>+'[9]TABLE 37'!D32</f>
        <v>NA</v>
      </c>
      <c r="F31" s="45" t="str">
        <f>+'[9]TABLE 37'!F32</f>
        <v>NA</v>
      </c>
      <c r="G31" s="83">
        <f>('[1]All 4yr'!AZ29-'[1]All 4yr'!AU29)</f>
        <v>-587</v>
      </c>
      <c r="H31" s="84">
        <f>('[1]All 2yr'!BA29-'[1]All 2yr'!AV29)</f>
        <v>-9051</v>
      </c>
      <c r="I31" s="130" t="str">
        <f>IF('[1]All PBI'!AO29&gt;0,('[1]All PBI'!AO29-'[1]All PBI'!AJ29),"NA")</f>
        <v>NA</v>
      </c>
      <c r="J31" s="136" t="str">
        <f>IF('[1]All HBI'!AO29&gt;0,('[1]All HBI'!AO29-'[1]All HBI'!AJ29),"NA")</f>
        <v>NA</v>
      </c>
    </row>
    <row r="32" spans="1:10">
      <c r="A32" s="14" t="s">
        <v>33</v>
      </c>
      <c r="B32" s="14"/>
      <c r="C32" s="45">
        <f>+'[7]TABLE 35'!E35</f>
        <v>5.2336712936773857</v>
      </c>
      <c r="D32" s="45">
        <f>+'[8]TABLE 36'!E34</f>
        <v>-6.6595138554885498</v>
      </c>
      <c r="E32" s="43" t="str">
        <f>+'[9]TABLE 37'!D33</f>
        <v>NA</v>
      </c>
      <c r="F32" s="45" t="str">
        <f>+'[9]TABLE 37'!F33</f>
        <v>NA</v>
      </c>
      <c r="G32" s="83">
        <f>('[1]All 4yr'!AZ30-'[1]All 4yr'!AU30)</f>
        <v>8382</v>
      </c>
      <c r="H32" s="84">
        <f>('[1]All 2yr'!BA30-'[1]All 2yr'!AV30)</f>
        <v>-6497</v>
      </c>
      <c r="I32" s="130" t="str">
        <f>IF('[1]All PBI'!AO30&gt;0,('[1]All PBI'!AO30-'[1]All PBI'!AJ30),"NA")</f>
        <v>NA</v>
      </c>
      <c r="J32" s="136" t="str">
        <f>IF('[1]All HBI'!AO30&gt;0,('[1]All HBI'!AO30-'[1]All HBI'!AJ30),"NA")</f>
        <v>NA</v>
      </c>
    </row>
    <row r="33" spans="1:10">
      <c r="A33" s="14" t="s">
        <v>34</v>
      </c>
      <c r="B33" s="14"/>
      <c r="C33" s="45">
        <f>+'[7]TABLE 35'!E36</f>
        <v>-7.1193631423395933</v>
      </c>
      <c r="D33" s="45">
        <f>+'[8]TABLE 36'!E35</f>
        <v>-8.9024634488283603</v>
      </c>
      <c r="E33" s="43" t="str">
        <f>+'[9]TABLE 37'!D34</f>
        <v>NA</v>
      </c>
      <c r="F33" s="45" t="str">
        <f>+'[9]TABLE 37'!F34</f>
        <v>NA</v>
      </c>
      <c r="G33" s="83">
        <f>('[1]All 4yr'!AZ31-'[1]All 4yr'!AU31)</f>
        <v>-2724</v>
      </c>
      <c r="H33" s="84">
        <f>('[1]All 2yr'!BA31-'[1]All 2yr'!AV31)</f>
        <v>-2615</v>
      </c>
      <c r="I33" s="130" t="str">
        <f>IF('[1]All PBI'!AO31&gt;0,('[1]All PBI'!AO31-'[1]All PBI'!AJ31),"NA")</f>
        <v>NA</v>
      </c>
      <c r="J33" s="136" t="str">
        <f>IF('[1]All HBI'!AO31&gt;0,('[1]All HBI'!AO31-'[1]All HBI'!AJ31),"NA")</f>
        <v>NA</v>
      </c>
    </row>
    <row r="34" spans="1:10">
      <c r="A34" s="14" t="s">
        <v>35</v>
      </c>
      <c r="B34" s="14"/>
      <c r="C34" s="45">
        <f>+'[7]TABLE 35'!E37</f>
        <v>8.9418520184025745</v>
      </c>
      <c r="D34" s="45">
        <f>+'[8]TABLE 36'!E36</f>
        <v>-7.4999592747650157</v>
      </c>
      <c r="E34" s="43" t="str">
        <f>+'[9]TABLE 37'!D35</f>
        <v>NA</v>
      </c>
      <c r="F34" s="45" t="str">
        <f>+'[9]TABLE 37'!F35</f>
        <v>NA</v>
      </c>
      <c r="G34" s="83">
        <f>('[1]All 4yr'!AZ32-'[1]All 4yr'!AU32)</f>
        <v>53875</v>
      </c>
      <c r="H34" s="84">
        <f>('[1]All 2yr'!BA32-'[1]All 2yr'!AV32)</f>
        <v>-53312</v>
      </c>
      <c r="I34" s="130" t="str">
        <f>IF('[1]All PBI'!AO32&gt;0,('[1]All PBI'!AO32-'[1]All PBI'!AJ32),"NA")</f>
        <v>NA</v>
      </c>
      <c r="J34" s="136" t="str">
        <f>IF('[1]All HBI'!AO32&gt;0,('[1]All HBI'!AO32-'[1]All HBI'!AJ32),"NA")</f>
        <v>NA</v>
      </c>
    </row>
    <row r="35" spans="1:10">
      <c r="A35" s="15" t="s">
        <v>36</v>
      </c>
      <c r="B35" s="15"/>
      <c r="C35" s="47">
        <f>+'[7]TABLE 35'!E38</f>
        <v>-14.580682107406465</v>
      </c>
      <c r="D35" s="47">
        <f>+'[8]TABLE 36'!E37</f>
        <v>-18.306109232208389</v>
      </c>
      <c r="E35" s="48" t="str">
        <f>+'[9]TABLE 37'!D36</f>
        <v>NA</v>
      </c>
      <c r="F35" s="47" t="str">
        <f>+'[9]TABLE 37'!F36</f>
        <v>NA</v>
      </c>
      <c r="G35" s="122">
        <f>('[1]All 4yr'!AZ33-'[1]All 4yr'!AU33)</f>
        <v>-5915</v>
      </c>
      <c r="H35" s="89">
        <f>('[1]All 2yr'!BA33-'[1]All 2yr'!AV33)</f>
        <v>-22179</v>
      </c>
      <c r="I35" s="133" t="str">
        <f>IF('[1]All PBI'!AO33&gt;0,('[1]All PBI'!AO33-'[1]All PBI'!AJ33),"NA")</f>
        <v>NA</v>
      </c>
      <c r="J35" s="134" t="str">
        <f>IF('[1]All HBI'!AO33&gt;0,('[1]All HBI'!AO33-'[1]All HBI'!AJ33),"NA")</f>
        <v>NA</v>
      </c>
    </row>
    <row r="36" spans="1:10">
      <c r="A36" s="15" t="s">
        <v>37</v>
      </c>
      <c r="B36" s="15"/>
      <c r="C36" s="47">
        <f>+'[7]TABLE 35'!E39</f>
        <v>-4.2544175600661047</v>
      </c>
      <c r="D36" s="47">
        <f>+'[8]TABLE 36'!E38</f>
        <v>-13.467827769714564</v>
      </c>
      <c r="E36" s="48" t="str">
        <f>+'[9]TABLE 37'!D37</f>
        <v>NA</v>
      </c>
      <c r="F36" s="47" t="str">
        <f>+'[9]TABLE 37'!F37</f>
        <v>NA</v>
      </c>
      <c r="G36" s="122">
        <f>('[1]All 4yr'!AZ34-'[1]All 4yr'!AU34)</f>
        <v>-13723</v>
      </c>
      <c r="H36" s="89">
        <f>('[1]All 2yr'!BA34-'[1]All 2yr'!AV34)</f>
        <v>-23771</v>
      </c>
      <c r="I36" s="133" t="str">
        <f>IF('[1]All PBI'!AO34&gt;0,('[1]All PBI'!AO34-'[1]All PBI'!AJ34),"NA")</f>
        <v>NA</v>
      </c>
      <c r="J36" s="134" t="str">
        <f>IF('[1]All HBI'!AO34&gt;0,('[1]All HBI'!AO34-'[1]All HBI'!AJ34),"NA")</f>
        <v>NA</v>
      </c>
    </row>
    <row r="37" spans="1:10">
      <c r="A37" s="15" t="s">
        <v>38</v>
      </c>
      <c r="B37" s="15"/>
      <c r="C37" s="47">
        <f>+'[7]TABLE 35'!E40</f>
        <v>25.852461845706255</v>
      </c>
      <c r="D37" s="47">
        <f>+'[8]TABLE 36'!E39</f>
        <v>-25.074467693891812</v>
      </c>
      <c r="E37" s="48" t="str">
        <f>+'[9]TABLE 37'!D38</f>
        <v>NA</v>
      </c>
      <c r="F37" s="47" t="str">
        <f>+'[9]TABLE 37'!F38</f>
        <v>NA</v>
      </c>
      <c r="G37" s="122">
        <f>('[1]All 4yr'!AZ35-'[1]All 4yr'!AU35)</f>
        <v>49749</v>
      </c>
      <c r="H37" s="89">
        <f>('[1]All 2yr'!BA35-'[1]All 2yr'!AV35)</f>
        <v>-25068</v>
      </c>
      <c r="I37" s="133" t="str">
        <f>IF('[1]All PBI'!AO35&gt;0,('[1]All PBI'!AO35-'[1]All PBI'!AJ35),"NA")</f>
        <v>NA</v>
      </c>
      <c r="J37" s="134" t="str">
        <f>IF('[1]All HBI'!AO35&gt;0,('[1]All HBI'!AO35-'[1]All HBI'!AJ35),"NA")</f>
        <v>NA</v>
      </c>
    </row>
    <row r="38" spans="1:10">
      <c r="A38" s="15" t="s">
        <v>39</v>
      </c>
      <c r="B38" s="15"/>
      <c r="C38" s="47">
        <f>+'[7]TABLE 35'!E41</f>
        <v>1.3707718668689746</v>
      </c>
      <c r="D38" s="47">
        <f>+'[8]TABLE 36'!E40</f>
        <v>-2.371520900656729</v>
      </c>
      <c r="E38" s="48">
        <f>+'[9]TABLE 37'!D39</f>
        <v>-100</v>
      </c>
      <c r="F38" s="47" t="str">
        <f>+'[9]TABLE 37'!F39</f>
        <v>NA</v>
      </c>
      <c r="G38" s="122">
        <f>('[1]All 4yr'!AZ36-'[1]All 4yr'!AU36)</f>
        <v>135211</v>
      </c>
      <c r="H38" s="89">
        <f>('[1]All 2yr'!BA36-'[1]All 2yr'!AV36)</f>
        <v>-166486</v>
      </c>
      <c r="I38" s="133" t="str">
        <f>IF('[1]All PBI'!AO36&gt;0,('[1]All PBI'!AO36-'[1]All PBI'!AJ36),"NA")</f>
        <v>NA</v>
      </c>
      <c r="J38" s="134" t="str">
        <f>IF('[1]All HBI'!AO36&gt;0,('[1]All HBI'!AO36-'[1]All HBI'!AJ36),"NA")</f>
        <v>NA</v>
      </c>
    </row>
    <row r="39" spans="1:10">
      <c r="A39" s="16" t="s">
        <v>40</v>
      </c>
      <c r="B39" s="16"/>
      <c r="C39" s="51">
        <f>+'[7]TABLE 35'!E42</f>
        <v>-4.4539781591263647</v>
      </c>
      <c r="D39" s="52">
        <f>+'[8]TABLE 36'!E41</f>
        <v>-11.117000132502982</v>
      </c>
      <c r="E39" s="53" t="str">
        <f>+'[9]TABLE 37'!D40</f>
        <v>NA</v>
      </c>
      <c r="F39" s="51" t="str">
        <f>+'[9]TABLE 37'!F40</f>
        <v>NA</v>
      </c>
      <c r="G39" s="142">
        <f>('[1]All 4yr'!AZ37-'[1]All 4yr'!AU37)</f>
        <v>4774</v>
      </c>
      <c r="H39" s="143">
        <f>('[1]All 2yr'!BA37-'[1]All 2yr'!AV37)</f>
        <v>-8036</v>
      </c>
      <c r="I39" s="144" t="str">
        <f>IF('[1]All PBI'!AO37&gt;0,('[1]All PBI'!AO37-'[1]All PBI'!AJ37),"NA")</f>
        <v>NA</v>
      </c>
      <c r="J39" s="145" t="str">
        <f>IF('[1]All HBI'!AO37&gt;0,('[1]All HBI'!AO37-'[1]All HBI'!AJ37),"NA")</f>
        <v>NA</v>
      </c>
    </row>
    <row r="40" spans="1:10">
      <c r="A40" s="14" t="s">
        <v>41</v>
      </c>
      <c r="B40" s="14"/>
      <c r="C40" s="45">
        <f>+'[7]TABLE 35'!E43</f>
        <v>-4.6758518808134859</v>
      </c>
      <c r="D40" s="45">
        <f>+'[8]TABLE 36'!E42</f>
        <v>-17.887144565481648</v>
      </c>
      <c r="E40" s="43">
        <f>+'[9]TABLE 37'!D41</f>
        <v>-43.790539029299936</v>
      </c>
      <c r="F40" s="45">
        <f>+'[9]TABLE 37'!F41</f>
        <v>1.9892884468247896</v>
      </c>
      <c r="G40" s="83">
        <f>('[1]All 4yr'!AZ38-'[1]All 4yr'!AU38)</f>
        <v>13042</v>
      </c>
      <c r="H40" s="84">
        <f>('[1]All 2yr'!BA38-'[1]All 2yr'!AV38)</f>
        <v>-471724</v>
      </c>
      <c r="I40" s="130">
        <f>IF('[1]All PBI'!AO38&gt;0,('[1]All PBI'!AO38-'[1]All PBI'!AJ38),"NA")</f>
        <v>-31346</v>
      </c>
      <c r="J40" s="136">
        <f>IF('[1]All HBI'!AO38&gt;0,('[1]All HBI'!AO38-'[1]All HBI'!AJ38),"NA")</f>
        <v>1102</v>
      </c>
    </row>
    <row r="41" spans="1:10">
      <c r="A41" s="14" t="s">
        <v>10</v>
      </c>
      <c r="B41" s="14"/>
      <c r="C41" s="45"/>
      <c r="D41" s="45"/>
      <c r="E41" s="43"/>
      <c r="F41" s="45"/>
      <c r="G41" s="86">
        <f>(G40/G$6)*100</f>
        <v>0.80188783653834339</v>
      </c>
      <c r="H41" s="82">
        <f>(H40/H$6)*100</f>
        <v>17.573982441068498</v>
      </c>
      <c r="I41" s="131">
        <f>(I40/I$6)*100</f>
        <v>19.439018188808891</v>
      </c>
      <c r="J41" s="132">
        <f>(J40/J$6)*100</f>
        <v>-8.4717097170971716</v>
      </c>
    </row>
    <row r="42" spans="1:10">
      <c r="A42" s="15" t="s">
        <v>42</v>
      </c>
      <c r="B42" s="15"/>
      <c r="C42" s="47">
        <f>+'[7]TABLE 35'!E45</f>
        <v>-4.634388594676417</v>
      </c>
      <c r="D42" s="47">
        <f>+'[8]TABLE 36'!E44</f>
        <v>-20.799404481165581</v>
      </c>
      <c r="E42" s="48">
        <f>+'[9]TABLE 37'!D43</f>
        <v>-52.393564565664533</v>
      </c>
      <c r="F42" s="47" t="str">
        <f>+'[9]TABLE 37'!F43</f>
        <v>NA</v>
      </c>
      <c r="G42" s="122">
        <f>('[1]All 4yr'!AZ40-'[1]All 4yr'!AU40)</f>
        <v>-15417</v>
      </c>
      <c r="H42" s="89">
        <f>('[1]All 2yr'!BA40-'[1]All 2yr'!AV40)</f>
        <v>-93264</v>
      </c>
      <c r="I42" s="133">
        <f>IF('[1]All PBI'!AO40&gt;0,('[1]All PBI'!AO40-'[1]All PBI'!AJ40),"NA")</f>
        <v>-17359</v>
      </c>
      <c r="J42" s="134" t="str">
        <f>IF('[1]All HBI'!AO40&gt;0,('[1]All HBI'!AO40-'[1]All HBI'!AJ40),"NA")</f>
        <v>NA</v>
      </c>
    </row>
    <row r="43" spans="1:10">
      <c r="A43" s="15" t="s">
        <v>43</v>
      </c>
      <c r="B43" s="15"/>
      <c r="C43" s="47">
        <f>+'[7]TABLE 35'!E46</f>
        <v>5.7329681747630108</v>
      </c>
      <c r="D43" s="47">
        <f>+'[8]TABLE 36'!E45</f>
        <v>-25.445987517972029</v>
      </c>
      <c r="E43" s="48">
        <f>+'[9]TABLE 37'!D44</f>
        <v>-70.390592188156248</v>
      </c>
      <c r="F43" s="47" t="str">
        <f>+'[9]TABLE 37'!F44</f>
        <v>NA</v>
      </c>
      <c r="G43" s="122">
        <f>('[1]All 4yr'!AZ41-'[1]All 4yr'!AU41)</f>
        <v>30862</v>
      </c>
      <c r="H43" s="89">
        <f>('[1]All 2yr'!BA41-'[1]All 2yr'!AV41)</f>
        <v>-22139</v>
      </c>
      <c r="I43" s="133">
        <f>IF('[1]All PBI'!AN41&gt;0,('[1]All PBI'!AN41-'[1]All PBI'!AI41),"NA")</f>
        <v>-1676</v>
      </c>
      <c r="J43" s="134" t="str">
        <f>IF('[1]All HBI'!AO41&gt;0,('[1]All HBI'!AO41-'[1]All HBI'!AJ41),"NA")</f>
        <v>NA</v>
      </c>
    </row>
    <row r="44" spans="1:10">
      <c r="A44" s="15" t="s">
        <v>44</v>
      </c>
      <c r="B44" s="15"/>
      <c r="C44" s="47">
        <f>+'[7]TABLE 35'!E47</f>
        <v>-29.061728122794641</v>
      </c>
      <c r="D44" s="47">
        <f>+'[8]TABLE 36'!E46</f>
        <v>-11.65014934820881</v>
      </c>
      <c r="E44" s="48" t="str">
        <f>+'[9]TABLE 37'!D45</f>
        <v>NA</v>
      </c>
      <c r="F44" s="47" t="str">
        <f>+'[9]TABLE 37'!F45</f>
        <v>NA</v>
      </c>
      <c r="G44" s="122">
        <f>('[1]All 4yr'!AZ42-'[1]All 4yr'!AU42)</f>
        <v>-51647</v>
      </c>
      <c r="H44" s="89">
        <f>('[1]All 2yr'!BA42-'[1]All 2yr'!AV42)</f>
        <v>-20138</v>
      </c>
      <c r="I44" s="133" t="str">
        <f>IF('[1]All PBI'!AN42&gt;0,('[1]All PBI'!AN42-'[1]All PBI'!AI42),"NA")</f>
        <v>NA</v>
      </c>
      <c r="J44" s="134" t="str">
        <f>IF('[1]All HBI'!AO42&gt;0,('[1]All HBI'!AO42-'[1]All HBI'!AJ42),"NA")</f>
        <v>NA</v>
      </c>
    </row>
    <row r="45" spans="1:10">
      <c r="A45" s="15" t="s">
        <v>45</v>
      </c>
      <c r="B45" s="15"/>
      <c r="C45" s="47">
        <f>+'[7]TABLE 35'!E48</f>
        <v>-0.99716142465575164</v>
      </c>
      <c r="D45" s="47">
        <f>+'[8]TABLE 36'!E47</f>
        <v>-12.182320441988951</v>
      </c>
      <c r="E45" s="48" t="str">
        <f>+'[9]TABLE 37'!D46</f>
        <v>NA</v>
      </c>
      <c r="F45" s="47" t="str">
        <f>+'[9]TABLE 37'!F46</f>
        <v>NA</v>
      </c>
      <c r="G45" s="122">
        <f>('[1]All 4yr'!AZ43-'[1]All 4yr'!AU43)</f>
        <v>-3407</v>
      </c>
      <c r="H45" s="89">
        <f>('[1]All 2yr'!BA43-'[1]All 2yr'!AV43)</f>
        <v>-18351</v>
      </c>
      <c r="I45" s="133" t="str">
        <f>IF('[1]All PBI'!AN43&gt;0,('[1]All PBI'!AN43-'[1]All PBI'!AI43),"NA")</f>
        <v>NA</v>
      </c>
      <c r="J45" s="134" t="str">
        <f>IF('[1]All HBI'!AO43&gt;0,('[1]All HBI'!AO43-'[1]All HBI'!AJ43),"NA")</f>
        <v>NA</v>
      </c>
    </row>
    <row r="46" spans="1:10">
      <c r="A46" s="14" t="s">
        <v>46</v>
      </c>
      <c r="B46" s="14"/>
      <c r="C46" s="45">
        <f>+'[7]TABLE 35'!E49</f>
        <v>-7.8073058901123353</v>
      </c>
      <c r="D46" s="45">
        <f>+'[8]TABLE 36'!E48</f>
        <v>-26.65156444418723</v>
      </c>
      <c r="E46" s="43">
        <f>+'[9]TABLE 37'!D47</f>
        <v>-21.579032869442791</v>
      </c>
      <c r="F46" s="45" t="str">
        <f>+'[9]TABLE 37'!F47</f>
        <v>NA</v>
      </c>
      <c r="G46" s="83">
        <f>('[1]All 4yr'!AZ44-'[1]All 4yr'!AU44)</f>
        <v>-3701</v>
      </c>
      <c r="H46" s="84">
        <f>('[1]All 2yr'!BA44-'[1]All 2yr'!AV44)</f>
        <v>-106387</v>
      </c>
      <c r="I46" s="130">
        <f>IF('[1]All PBI'!AN44&gt;0,('[1]All PBI'!AN44-'[1]All PBI'!AI44),"NA")</f>
        <v>-3985</v>
      </c>
      <c r="J46" s="136" t="str">
        <f>IF('[1]All HBI'!AO44&gt;0,('[1]All HBI'!AO44-'[1]All HBI'!AJ44),"NA")</f>
        <v>NA</v>
      </c>
    </row>
    <row r="47" spans="1:10">
      <c r="A47" s="14" t="s">
        <v>47</v>
      </c>
      <c r="B47" s="14"/>
      <c r="C47" s="45">
        <f>+'[7]TABLE 35'!E50</f>
        <v>-3.3504288279981949</v>
      </c>
      <c r="D47" s="45">
        <f>+'[8]TABLE 36'!E49</f>
        <v>-16.75158821361202</v>
      </c>
      <c r="E47" s="43">
        <f>+'[9]TABLE 37'!D48</f>
        <v>-100</v>
      </c>
      <c r="F47" s="45" t="str">
        <f>+'[9]TABLE 37'!F48</f>
        <v>NA</v>
      </c>
      <c r="G47" s="83">
        <f>('[1]All 4yr'!AZ45-'[1]All 4yr'!AU45)</f>
        <v>-7314</v>
      </c>
      <c r="H47" s="84">
        <f>('[1]All 2yr'!BA45-'[1]All 2yr'!AV45)</f>
        <v>-26199</v>
      </c>
      <c r="I47" s="130" t="str">
        <f>IF('[1]All PBI'!AN45&gt;0,('[1]All PBI'!AN45-'[1]All PBI'!AI45),"NA")</f>
        <v>NA</v>
      </c>
      <c r="J47" s="136" t="str">
        <f>IF('[1]All HBI'!AO45&gt;0,('[1]All HBI'!AO45-'[1]All HBI'!AJ45),"NA")</f>
        <v>NA</v>
      </c>
    </row>
    <row r="48" spans="1:10">
      <c r="A48" s="14" t="s">
        <v>48</v>
      </c>
      <c r="B48" s="14"/>
      <c r="C48" s="45">
        <f>+'[7]TABLE 35'!E51</f>
        <v>-8.1436368477103294</v>
      </c>
      <c r="D48" s="45">
        <f>+'[8]TABLE 36'!E50</f>
        <v>-27.156449983159312</v>
      </c>
      <c r="E48" s="43">
        <f>+'[9]TABLE 37'!D49</f>
        <v>-46.854377474703035</v>
      </c>
      <c r="F48" s="45">
        <f>+'[9]TABLE 37'!F49</f>
        <v>-7.5278599044803274</v>
      </c>
      <c r="G48" s="83">
        <f>('[1]All 4yr'!AZ46-'[1]All 4yr'!AU46)</f>
        <v>-32859</v>
      </c>
      <c r="H48" s="84">
        <f>('[1]All 2yr'!BA46-'[1]All 2yr'!AV46)</f>
        <v>-34567</v>
      </c>
      <c r="I48" s="130">
        <f>IF('[1]All PBI'!AN46&gt;0,('[1]All PBI'!AN46-'[1]All PBI'!AI46),"NA")</f>
        <v>-2130</v>
      </c>
      <c r="J48" s="136">
        <f>IF('[1]All HBI'!AO46&gt;0,('[1]All HBI'!AO46-'[1]All HBI'!AJ46),"NA")</f>
        <v>-922</v>
      </c>
    </row>
    <row r="49" spans="1:10">
      <c r="A49" s="14" t="s">
        <v>49</v>
      </c>
      <c r="B49" s="14"/>
      <c r="C49" s="45">
        <f>+'[7]TABLE 35'!E52</f>
        <v>1.9520566310934735</v>
      </c>
      <c r="D49" s="45">
        <f>+'[8]TABLE 36'!E51</f>
        <v>-5.0152617985442589</v>
      </c>
      <c r="E49" s="43" t="str">
        <f>+'[9]TABLE 37'!D50</f>
        <v>NA</v>
      </c>
      <c r="F49" s="45" t="str">
        <f>+'[9]TABLE 37'!F50</f>
        <v>NA</v>
      </c>
      <c r="G49" s="83">
        <f>('[1]All 4yr'!AZ47-'[1]All 4yr'!AU47)</f>
        <v>-49573</v>
      </c>
      <c r="H49" s="84">
        <f>('[1]All 2yr'!BA47-'[1]All 2yr'!AV47)</f>
        <v>-4009</v>
      </c>
      <c r="I49" s="130" t="str">
        <f>IF('[1]All PBI'!AN47&gt;0,('[1]All PBI'!AN47-'[1]All PBI'!AI47),"NA")</f>
        <v>NA</v>
      </c>
      <c r="J49" s="136" t="str">
        <f>IF('[1]All HBI'!AO47&gt;0,('[1]All HBI'!AO47-'[1]All HBI'!AJ47),"NA")</f>
        <v>NA</v>
      </c>
    </row>
    <row r="50" spans="1:10">
      <c r="A50" s="15" t="s">
        <v>50</v>
      </c>
      <c r="B50" s="15"/>
      <c r="C50" s="47">
        <f>+'[7]TABLE 35'!E53</f>
        <v>0.22069641981363411</v>
      </c>
      <c r="D50" s="47">
        <f>+'[8]TABLE 36'!E52</f>
        <v>-13.445884835694905</v>
      </c>
      <c r="E50" s="48" t="str">
        <f>+'[9]TABLE 37'!D51</f>
        <v>NA</v>
      </c>
      <c r="F50" s="47" t="str">
        <f>+'[9]TABLE 37'!F51</f>
        <v>NA</v>
      </c>
      <c r="G50" s="122">
        <f>('[1]All 4yr'!AZ48-'[1]All 4yr'!AU48)</f>
        <v>56481</v>
      </c>
      <c r="H50" s="89">
        <f>('[1]All 2yr'!BA48-'[1]All 2yr'!AV48)</f>
        <v>-6492</v>
      </c>
      <c r="I50" s="133" t="str">
        <f>IF('[1]All PBI'!AN48&gt;0,('[1]All PBI'!AN48-'[1]All PBI'!AI48),"NA")</f>
        <v>NA</v>
      </c>
      <c r="J50" s="134" t="str">
        <f>IF('[1]All HBI'!AO48&gt;0,('[1]All HBI'!AO48-'[1]All HBI'!AJ48),"NA")</f>
        <v>NA</v>
      </c>
    </row>
    <row r="51" spans="1:10">
      <c r="A51" s="15" t="s">
        <v>51</v>
      </c>
      <c r="B51" s="15"/>
      <c r="C51" s="47">
        <f>+'[7]TABLE 35'!E54</f>
        <v>-1.3662790008136001</v>
      </c>
      <c r="D51" s="47">
        <f>+'[8]TABLE 36'!E53</f>
        <v>-6.9718350698807292</v>
      </c>
      <c r="E51" s="48">
        <f>+'[9]TABLE 37'!D52</f>
        <v>-33.992140545538604</v>
      </c>
      <c r="F51" s="47">
        <f>+'[9]TABLE 37'!F52</f>
        <v>21.562207670720298</v>
      </c>
      <c r="G51" s="122">
        <f>('[1]All 4yr'!AZ49-'[1]All 4yr'!AU49)</f>
        <v>83703</v>
      </c>
      <c r="H51" s="89">
        <f>('[1]All 2yr'!BA49-'[1]All 2yr'!AV49)</f>
        <v>-97833</v>
      </c>
      <c r="I51" s="133">
        <f>IF('[1]All PBI'!AN49&gt;0,('[1]All PBI'!AN49-'[1]All PBI'!AI49),"NA")</f>
        <v>-2941</v>
      </c>
      <c r="J51" s="134">
        <f>IF('[1]All HBI'!AO49&gt;0,('[1]All HBI'!AO49-'[1]All HBI'!AJ49),"NA")</f>
        <v>2024</v>
      </c>
    </row>
    <row r="52" spans="1:10">
      <c r="A52" s="15" t="s">
        <v>52</v>
      </c>
      <c r="B52" s="15"/>
      <c r="C52" s="47">
        <f>+'[7]TABLE 35'!E55</f>
        <v>-1.4083537858109503</v>
      </c>
      <c r="D52" s="47">
        <f>+'[8]TABLE 36'!E54</f>
        <v>-13.582867065406134</v>
      </c>
      <c r="E52" s="48" t="str">
        <f>+'[9]TABLE 37'!D53</f>
        <v>NA</v>
      </c>
      <c r="F52" s="47" t="str">
        <f>+'[9]TABLE 37'!F53</f>
        <v>NA</v>
      </c>
      <c r="G52" s="122">
        <f>('[1]All 4yr'!AZ50-'[1]All 4yr'!AU50)</f>
        <v>-1542</v>
      </c>
      <c r="H52" s="89">
        <f>('[1]All 2yr'!BA50-'[1]All 2yr'!AV50)</f>
        <v>-2713</v>
      </c>
      <c r="I52" s="133" t="str">
        <f>IF('[1]All PBI'!AN50&gt;0,('[1]All PBI'!AN50-'[1]All PBI'!AI50),"NA")</f>
        <v>NA</v>
      </c>
      <c r="J52" s="134" t="str">
        <f>IF('[1]All HBI'!AO50&gt;0,('[1]All HBI'!AO50-'[1]All HBI'!AJ50),"NA")</f>
        <v>NA</v>
      </c>
    </row>
    <row r="53" spans="1:10">
      <c r="A53" s="15" t="s">
        <v>53</v>
      </c>
      <c r="B53" s="15"/>
      <c r="C53" s="47">
        <f>+'[7]TABLE 35'!E56</f>
        <v>-3.3785309752962025</v>
      </c>
      <c r="D53" s="140">
        <f>+'[8]TABLE 36'!E55</f>
        <v>-14.715576076986459</v>
      </c>
      <c r="E53" s="141">
        <f>+'[9]TABLE 37'!D54</f>
        <v>-100</v>
      </c>
      <c r="F53" s="140" t="str">
        <f>+'[9]TABLE 37'!F54</f>
        <v>NA</v>
      </c>
      <c r="G53" s="142">
        <f>('[1]All 4yr'!AZ51-'[1]All 4yr'!AU51)</f>
        <v>7456</v>
      </c>
      <c r="H53" s="143">
        <f>('[1]All 2yr'!BA51-'[1]All 2yr'!AV51)</f>
        <v>-39632</v>
      </c>
      <c r="I53" s="144" t="str">
        <f>IF('[1]All PBI'!AN51&gt;0,('[1]All PBI'!AN51-'[1]All PBI'!AI51),"NA")</f>
        <v>NA</v>
      </c>
      <c r="J53" s="145" t="str">
        <f>IF('[1]All HBI'!AO51&gt;0,('[1]All HBI'!AO51-'[1]All HBI'!AJ51),"NA")</f>
        <v>NA</v>
      </c>
    </row>
    <row r="54" spans="1:10">
      <c r="A54" s="17" t="s">
        <v>54</v>
      </c>
      <c r="B54" s="17"/>
      <c r="C54" s="54">
        <f>+'[7]TABLE 35'!E57</f>
        <v>4.5106776998615494</v>
      </c>
      <c r="D54" s="45">
        <f>+'[8]TABLE 36'!E56</f>
        <v>-20.406433526280011</v>
      </c>
      <c r="E54" s="43">
        <f>+'[9]TABLE 37'!D55</f>
        <v>-53.535673643422022</v>
      </c>
      <c r="F54" s="45">
        <f>+'[9]TABLE 37'!F55</f>
        <v>0.56318197817669835</v>
      </c>
      <c r="G54" s="83">
        <f>('[1]All 4yr'!AZ52-'[1]All 4yr'!AU52)</f>
        <v>85434</v>
      </c>
      <c r="H54" s="84">
        <f>('[1]All 2yr'!BA52-'[1]All 2yr'!AV52)</f>
        <v>-248631</v>
      </c>
      <c r="I54" s="130">
        <f>IF('[1]All PBI'!AN52&gt;0,('[1]All PBI'!AN52-'[1]All PBI'!AI52),"NA")</f>
        <v>-37165</v>
      </c>
      <c r="J54" s="136">
        <f>IF('[1]All HBI'!AO52&gt;0,('[1]All HBI'!AO52-'[1]All HBI'!AJ52),"NA")</f>
        <v>85</v>
      </c>
    </row>
    <row r="55" spans="1:10">
      <c r="A55" s="14" t="s">
        <v>10</v>
      </c>
      <c r="B55" s="14"/>
      <c r="C55" s="45"/>
      <c r="D55" s="45"/>
      <c r="E55" s="43"/>
      <c r="F55" s="45"/>
      <c r="G55" s="86">
        <f>(G54/G$6)*100</f>
        <v>5.2529125461445192</v>
      </c>
      <c r="H55" s="82">
        <f>(H54/H$6)*100</f>
        <v>9.2626977391553158</v>
      </c>
      <c r="I55" s="131">
        <f>(I54/I$6)*100</f>
        <v>23.047633222327647</v>
      </c>
      <c r="J55" s="132">
        <f>(J54/J$6)*100</f>
        <v>-0.65344403444034438</v>
      </c>
    </row>
    <row r="56" spans="1:10">
      <c r="A56" s="15" t="s">
        <v>55</v>
      </c>
      <c r="B56" s="15"/>
      <c r="C56" s="47">
        <f>+'[7]TABLE 35'!E59</f>
        <v>8.6481010411736872</v>
      </c>
      <c r="D56" s="47">
        <f>+'[8]TABLE 36'!E58</f>
        <v>-30.291660876681025</v>
      </c>
      <c r="E56" s="48">
        <f>+'[9]TABLE 37'!D57</f>
        <v>-100</v>
      </c>
      <c r="F56" s="47" t="str">
        <f>+'[9]TABLE 37'!F57</f>
        <v>NA</v>
      </c>
      <c r="G56" s="122">
        <f>('[1]All 4yr'!AZ54-'[1]All 4yr'!AU54)</f>
        <v>10651</v>
      </c>
      <c r="H56" s="89">
        <f>('[1]All 2yr'!BA54-'[1]All 2yr'!AV54)</f>
        <v>-23499</v>
      </c>
      <c r="I56" s="133" t="str">
        <f>IF('[1]All PBI'!AO54&gt;0,('[1]All PBI'!AO54-'[1]All PBI'!AJ54),"NA")</f>
        <v>NA</v>
      </c>
      <c r="J56" s="134" t="str">
        <f>IF('[1]All HBI'!AO54&gt;0,('[1]All HBI'!AO54-'[1]All HBI'!AJ54),"NA")</f>
        <v>NA</v>
      </c>
    </row>
    <row r="57" spans="1:10">
      <c r="A57" s="15" t="s">
        <v>56</v>
      </c>
      <c r="B57" s="15"/>
      <c r="C57" s="47">
        <f>+'[7]TABLE 35'!E60</f>
        <v>5.3701414640846039</v>
      </c>
      <c r="D57" s="47">
        <f>+'[8]TABLE 36'!E59</f>
        <v>-15.625734292025001</v>
      </c>
      <c r="E57" s="48" t="str">
        <f>+'[9]TABLE 37'!D58</f>
        <v>NA</v>
      </c>
      <c r="F57" s="47" t="str">
        <f>+'[9]TABLE 37'!F58</f>
        <v>NA</v>
      </c>
      <c r="G57" s="122">
        <f>('[1]All 4yr'!AZ55-'[1]All 4yr'!AU55)</f>
        <v>2456</v>
      </c>
      <c r="H57" s="89">
        <f>('[1]All 2yr'!BA55-'[1]All 2yr'!AV55)</f>
        <v>-4334</v>
      </c>
      <c r="I57" s="133" t="str">
        <f>IF('[1]All PBI'!AO55&gt;0,('[1]All PBI'!AO55-'[1]All PBI'!AJ55),"NA")</f>
        <v>NA</v>
      </c>
      <c r="J57" s="134" t="str">
        <f>IF('[1]All HBI'!AO55&gt;0,('[1]All HBI'!AO55-'[1]All HBI'!AJ55),"NA")</f>
        <v>NA</v>
      </c>
    </row>
    <row r="58" spans="1:10">
      <c r="A58" s="15" t="s">
        <v>57</v>
      </c>
      <c r="B58" s="15"/>
      <c r="C58" s="47">
        <f>+'[7]TABLE 35'!E61</f>
        <v>2.4158664946099146</v>
      </c>
      <c r="D58" s="47">
        <f>+'[8]TABLE 36'!E60</f>
        <v>-24.904960339218484</v>
      </c>
      <c r="E58" s="48">
        <f>+'[9]TABLE 37'!D59</f>
        <v>-59.418181818181814</v>
      </c>
      <c r="F58" s="47" t="str">
        <f>+'[9]TABLE 37'!F59</f>
        <v>NA</v>
      </c>
      <c r="G58" s="122">
        <f>('[1]All 4yr'!AZ56-'[1]All 4yr'!AU56)</f>
        <v>-3687</v>
      </c>
      <c r="H58" s="89">
        <f>('[1]All 2yr'!BA56-'[1]All 2yr'!AV56)</f>
        <v>-32177</v>
      </c>
      <c r="I58" s="133">
        <f>IF('[1]All PBI'!AO56&gt;0,('[1]All PBI'!AO56-'[1]All PBI'!AJ56),"NA")</f>
        <v>-2701</v>
      </c>
      <c r="J58" s="134" t="str">
        <f>IF('[1]All HBI'!AO56&gt;0,('[1]All HBI'!AO56-'[1]All HBI'!AJ56),"NA")</f>
        <v>NA</v>
      </c>
    </row>
    <row r="59" spans="1:10">
      <c r="A59" s="15" t="s">
        <v>58</v>
      </c>
      <c r="B59" s="15"/>
      <c r="C59" s="47">
        <f>+'[7]TABLE 35'!E62</f>
        <v>75.039317753904086</v>
      </c>
      <c r="D59" s="47">
        <f>+'[8]TABLE 36'!E61</f>
        <v>-32.340960824248235</v>
      </c>
      <c r="E59" s="48" t="str">
        <f>+'[9]TABLE 37'!D60</f>
        <v>NA</v>
      </c>
      <c r="F59" s="47" t="str">
        <f>+'[9]TABLE 37'!F60</f>
        <v>NA</v>
      </c>
      <c r="G59" s="122">
        <f>('[1]All 4yr'!AZ57-'[1]All 4yr'!AU57)</f>
        <v>69869</v>
      </c>
      <c r="H59" s="89">
        <f>('[1]All 2yr'!BA57-'[1]All 2yr'!AV57)</f>
        <v>-5388</v>
      </c>
      <c r="I59" s="133" t="str">
        <f>IF('[1]All PBI'!AO57&gt;0,('[1]All PBI'!AO57-'[1]All PBI'!AJ57),"NA")</f>
        <v>NA</v>
      </c>
      <c r="J59" s="134" t="str">
        <f>IF('[1]All HBI'!AO57&gt;0,('[1]All HBI'!AO57-'[1]All HBI'!AJ57),"NA")</f>
        <v>NA</v>
      </c>
    </row>
    <row r="60" spans="1:10">
      <c r="A60" s="14" t="s">
        <v>59</v>
      </c>
      <c r="B60" s="14"/>
      <c r="C60" s="45">
        <f>+'[7]TABLE 35'!E63</f>
        <v>2.1550225929787974</v>
      </c>
      <c r="D60" s="45">
        <f>+'[8]TABLE 36'!E62</f>
        <v>-16.753923649168627</v>
      </c>
      <c r="E60" s="43">
        <f>+'[9]TABLE 37'!D61</f>
        <v>-20.391631213940205</v>
      </c>
      <c r="F60" s="45" t="str">
        <f>+'[9]TABLE 37'!F61</f>
        <v>NA</v>
      </c>
      <c r="G60" s="83">
        <f>('[1]All 4yr'!AZ58-'[1]All 4yr'!AU58)</f>
        <v>8594</v>
      </c>
      <c r="H60" s="84">
        <f>('[1]All 2yr'!BA58-'[1]All 2yr'!AV58)</f>
        <v>-40057</v>
      </c>
      <c r="I60" s="130">
        <f>IF('[1]All PBI'!AO58&gt;0,('[1]All PBI'!AO58-'[1]All PBI'!AJ58),"NA")</f>
        <v>-3089</v>
      </c>
      <c r="J60" s="136" t="str">
        <f>IF('[1]All HBI'!AO58&gt;0,('[1]All HBI'!AO58-'[1]All HBI'!AJ58),"NA")</f>
        <v>NA</v>
      </c>
    </row>
    <row r="61" spans="1:10">
      <c r="A61" s="14" t="s">
        <v>60</v>
      </c>
      <c r="B61" s="14"/>
      <c r="C61" s="45">
        <f>+'[7]TABLE 35'!E64</f>
        <v>1.6301893541391876</v>
      </c>
      <c r="D61" s="45">
        <f>+'[8]TABLE 36'!E63</f>
        <v>-17.757629244790799</v>
      </c>
      <c r="E61" s="43">
        <f>+'[9]TABLE 37'!D62</f>
        <v>-49.250772549705559</v>
      </c>
      <c r="F61" s="45" t="str">
        <f>+'[9]TABLE 37'!F62</f>
        <v>NA</v>
      </c>
      <c r="G61" s="83">
        <f>('[1]All 4yr'!AZ59-'[1]All 4yr'!AU59)</f>
        <v>3294</v>
      </c>
      <c r="H61" s="84">
        <f>('[1]All 2yr'!BA59-'[1]All 2yr'!AV59)</f>
        <v>-88089</v>
      </c>
      <c r="I61" s="130">
        <f>IF('[1]All PBI'!AO59&gt;0,('[1]All PBI'!AO59-'[1]All PBI'!AJ59),"NA")</f>
        <v>-6299</v>
      </c>
      <c r="J61" s="136" t="str">
        <f>IF('[1]All HBI'!AO59&gt;0,('[1]All HBI'!AO59-'[1]All HBI'!AJ59),"NA")</f>
        <v>NA</v>
      </c>
    </row>
    <row r="62" spans="1:10">
      <c r="A62" s="14" t="s">
        <v>61</v>
      </c>
      <c r="B62" s="14"/>
      <c r="C62" s="45">
        <f>+'[7]TABLE 35'!E65</f>
        <v>0.19133482691334827</v>
      </c>
      <c r="D62" s="45">
        <f>+'[8]TABLE 36'!E64</f>
        <v>-21.600126796519888</v>
      </c>
      <c r="E62" s="43">
        <f>+'[9]TABLE 37'!D63</f>
        <v>-73.462072528820997</v>
      </c>
      <c r="F62" s="45">
        <f>+'[9]TABLE 37'!F63</f>
        <v>0.56318197817669835</v>
      </c>
      <c r="G62" s="83">
        <f>('[1]All 4yr'!AZ60-'[1]All 4yr'!AU60)</f>
        <v>-1092</v>
      </c>
      <c r="H62" s="84">
        <f>('[1]All 2yr'!BA60-'[1]All 2yr'!AV60)</f>
        <v>-48664</v>
      </c>
      <c r="I62" s="130">
        <f>IF('[1]All PBI'!AO60&gt;0,('[1]All PBI'!AO60-'[1]All PBI'!AJ60),"NA")</f>
        <v>-22680</v>
      </c>
      <c r="J62" s="136">
        <f>IF('[1]All HBI'!AO60&gt;0,('[1]All HBI'!AO60-'[1]All HBI'!AJ60),"NA")</f>
        <v>85</v>
      </c>
    </row>
    <row r="63" spans="1:10">
      <c r="A63" s="14" t="s">
        <v>62</v>
      </c>
      <c r="B63" s="14"/>
      <c r="C63" s="45">
        <f>+'[7]TABLE 35'!E66</f>
        <v>-3.2827552619964386</v>
      </c>
      <c r="D63" s="45">
        <f>+'[8]TABLE 36'!E65</f>
        <v>-15.826354469321483</v>
      </c>
      <c r="E63" s="43" t="str">
        <f>+'[9]TABLE 37'!D64</f>
        <v>NA</v>
      </c>
      <c r="F63" s="45" t="str">
        <f>+'[9]TABLE 37'!F64</f>
        <v>NA</v>
      </c>
      <c r="G63" s="83">
        <f>('[1]All 4yr'!AZ61-'[1]All 4yr'!AU61)</f>
        <v>-4346</v>
      </c>
      <c r="H63" s="84">
        <f>('[1]All 2yr'!BA61-'[1]All 2yr'!AV61)</f>
        <v>-2511</v>
      </c>
      <c r="I63" s="130" t="str">
        <f>IF('[1]All PBI'!AO61&gt;0,('[1]All PBI'!AO61-'[1]All PBI'!AJ61),"NA")</f>
        <v>NA</v>
      </c>
      <c r="J63" s="136" t="str">
        <f>IF('[1]All HBI'!AO61&gt;0,('[1]All HBI'!AO61-'[1]All HBI'!AJ61),"NA")</f>
        <v>NA</v>
      </c>
    </row>
    <row r="64" spans="1:10">
      <c r="A64" s="13" t="s">
        <v>63</v>
      </c>
      <c r="B64" s="13"/>
      <c r="C64" s="42">
        <f>+'[7]TABLE 35'!E67</f>
        <v>3.680928708945145</v>
      </c>
      <c r="D64" s="49">
        <f>+'[8]TABLE 36'!E66</f>
        <v>-44.412981921150077</v>
      </c>
      <c r="E64" s="50" t="str">
        <f>+'[9]TABLE 37'!D65</f>
        <v>NA</v>
      </c>
      <c r="F64" s="42" t="str">
        <f>+'[9]TABLE 37'!F65</f>
        <v>NA</v>
      </c>
      <c r="G64" s="83">
        <f>('[1]All 4yr'!AZ62-'[1]All 4yr'!AU62)</f>
        <v>-305</v>
      </c>
      <c r="H64" s="84">
        <f>('[1]All 2yr'!BA62-'[1]All 2yr'!AV62)</f>
        <v>-3912</v>
      </c>
      <c r="I64" s="130" t="str">
        <f>IF('[1]All PBI'!AO62&gt;0,('[1]All PBI'!AO62-'[1]All PBI'!AJ62),"NA")</f>
        <v>NA</v>
      </c>
      <c r="J64" s="136" t="str">
        <f>IF('[1]All HBI'!AO62&gt;0,('[1]All HBI'!AO62-'[1]All HBI'!AJ62),"NA")</f>
        <v>NA</v>
      </c>
    </row>
    <row r="65" spans="1:10">
      <c r="A65" s="18" t="s">
        <v>90</v>
      </c>
      <c r="B65" s="18"/>
      <c r="C65" s="51">
        <f>+'[7]TABLE 35'!E68</f>
        <v>10.034393425049133</v>
      </c>
      <c r="D65" s="51">
        <f>+'[8]TABLE 36'!E67</f>
        <v>-25.948103792415168</v>
      </c>
      <c r="E65" s="48">
        <f>+'[9]TABLE 37'!D66</f>
        <v>-14.845140619437522</v>
      </c>
      <c r="F65" s="47">
        <f>+'[9]TABLE 37'!F66</f>
        <v>-8.0767188744358904</v>
      </c>
      <c r="G65" s="122">
        <f>('[1]All 4yr'!AZ63-'[1]All 4yr'!AU63)</f>
        <v>3893</v>
      </c>
      <c r="H65" s="89">
        <f>('[1]All 2yr'!BA63-'[1]All 2yr'!AV63)</f>
        <v>-407</v>
      </c>
      <c r="I65" s="133">
        <f>IF('[1]All PBI'!AO63&gt;0,('[1]All PBI'!AO63-'[1]All PBI'!AJ63),"NA")</f>
        <v>-1747</v>
      </c>
      <c r="J65" s="134">
        <f>IF('[1]All HBI'!AO63&gt;0,('[1]All HBI'!AO63-'[1]All HBI'!AJ63),"NA")</f>
        <v>-2</v>
      </c>
    </row>
    <row r="66" spans="1:10" ht="18.75" customHeight="1">
      <c r="A66" s="30" t="s">
        <v>91</v>
      </c>
      <c r="B66" s="31"/>
      <c r="C66" s="32"/>
      <c r="D66" s="32"/>
      <c r="E66" s="32"/>
      <c r="F66" s="32"/>
      <c r="G66" s="125"/>
      <c r="H66" s="126"/>
      <c r="I66" s="126"/>
      <c r="J66" s="126"/>
    </row>
    <row r="67" spans="1:10" s="28" customFormat="1" ht="36" customHeight="1">
      <c r="A67" s="170" t="s">
        <v>77</v>
      </c>
      <c r="B67" s="178"/>
      <c r="C67" s="178"/>
      <c r="D67" s="178"/>
      <c r="E67" s="178"/>
      <c r="F67" s="178"/>
      <c r="G67" s="178"/>
      <c r="H67" s="178"/>
      <c r="I67" s="178"/>
      <c r="J67" s="178"/>
    </row>
    <row r="68" spans="1:10" ht="51" customHeight="1">
      <c r="A68" s="170" t="s">
        <v>92</v>
      </c>
      <c r="B68" s="178"/>
      <c r="C68" s="178"/>
      <c r="D68" s="178"/>
      <c r="E68" s="178"/>
      <c r="F68" s="178"/>
      <c r="G68" s="178"/>
      <c r="H68" s="178"/>
      <c r="I68" s="178"/>
      <c r="J68" s="178"/>
    </row>
    <row r="69" spans="1:10" s="28" customFormat="1" ht="21.75" customHeight="1">
      <c r="A69" s="170" t="s">
        <v>93</v>
      </c>
      <c r="B69" s="178"/>
      <c r="C69" s="178"/>
      <c r="D69" s="178"/>
      <c r="E69" s="178"/>
      <c r="F69" s="178"/>
      <c r="G69" s="178"/>
      <c r="H69" s="178"/>
      <c r="I69" s="178"/>
      <c r="J69" s="178"/>
    </row>
    <row r="70" spans="1:10" s="28" customFormat="1" ht="34.5" customHeight="1">
      <c r="A70" s="170"/>
      <c r="B70" s="173"/>
      <c r="C70" s="173"/>
      <c r="D70" s="173"/>
      <c r="E70" s="173"/>
      <c r="F70" s="173"/>
      <c r="G70" s="173"/>
      <c r="H70" s="173"/>
      <c r="I70" s="173"/>
      <c r="J70" s="173"/>
    </row>
    <row r="71" spans="1:10" ht="18.75" customHeight="1">
      <c r="A71" s="5" t="s">
        <v>66</v>
      </c>
      <c r="B71" s="55" t="s">
        <v>67</v>
      </c>
      <c r="C71" s="56"/>
      <c r="D71" s="56"/>
      <c r="E71" s="56"/>
      <c r="F71" s="56"/>
      <c r="G71" s="127"/>
      <c r="H71" s="127"/>
      <c r="I71" s="127"/>
      <c r="J71" s="127"/>
    </row>
    <row r="72" spans="1:10" ht="15.75" customHeight="1">
      <c r="A72" s="10"/>
      <c r="B72" s="1"/>
      <c r="C72" s="10"/>
      <c r="D72" s="10"/>
      <c r="E72" s="10"/>
      <c r="F72" s="10"/>
      <c r="G72" s="81"/>
      <c r="H72" s="81"/>
      <c r="I72" s="81"/>
      <c r="J72" s="135" t="s">
        <v>94</v>
      </c>
    </row>
  </sheetData>
  <mergeCells count="8">
    <mergeCell ref="P3:U3"/>
    <mergeCell ref="A70:J70"/>
    <mergeCell ref="C4:F4"/>
    <mergeCell ref="G4:J4"/>
    <mergeCell ref="L3:N3"/>
    <mergeCell ref="A67:J67"/>
    <mergeCell ref="A68:J68"/>
    <mergeCell ref="A69:J69"/>
  </mergeCells>
  <pageMargins left="0.7" right="0.7" top="0.75" bottom="0.75" header="0.3" footer="0.3"/>
  <pageSetup scale="6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8" ma:contentTypeDescription="Create a new document." ma:contentTypeScope="" ma:versionID="55b26c83f5843aa33aabf03f8d651484">
  <xsd:schema xmlns:xsd="http://www.w3.org/2001/XMLSchema" xmlns:xs="http://www.w3.org/2001/XMLSchema" xmlns:p="http://schemas.microsoft.com/office/2006/metadata/properties" xmlns:ns1="http://schemas.microsoft.com/sharepoint/v3" xmlns:ns2="d3553cee-4ecc-4eb5-80d8-f24f98131822" xmlns:ns3="fc2f2499-f938-4cc0-a2cd-f3e7b3a200ae" targetNamespace="http://schemas.microsoft.com/office/2006/metadata/properties" ma:root="true" ma:fieldsID="415400e8cda373a00b52e8852c7512ad" ns1:_="" ns2:_="" ns3:_="">
    <xsd:import namespace="http://schemas.microsoft.com/sharepoint/v3"/>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57d8738-f617-483e-b1e9-cf95238b6ec2"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a6a8f7f-71d7-4f3a-9b22-3a2166d4d588}" ma:internalName="TaxCatchAll" ma:showField="CatchAllData" ma:web="fc2f2499-f938-4cc0-a2cd-f3e7b3a20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553cee-4ecc-4eb5-80d8-f24f98131822">
      <Terms xmlns="http://schemas.microsoft.com/office/infopath/2007/PartnerControls"/>
    </lcf76f155ced4ddcb4097134ff3c332f>
    <TaxCatchAll xmlns="fc2f2499-f938-4cc0-a2cd-f3e7b3a200ae"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39F0C4B-E9ED-4030-8C73-39638C04C453}"/>
</file>

<file path=customXml/itemProps2.xml><?xml version="1.0" encoding="utf-8"?>
<ds:datastoreItem xmlns:ds="http://schemas.openxmlformats.org/officeDocument/2006/customXml" ds:itemID="{1909A1FC-87F7-45F6-BB90-A82E87BB976B}"/>
</file>

<file path=customXml/itemProps3.xml><?xml version="1.0" encoding="utf-8"?>
<ds:datastoreItem xmlns:ds="http://schemas.openxmlformats.org/officeDocument/2006/customXml" ds:itemID="{F30BF808-EA0C-4A91-9186-2F21E5AA7C3C}"/>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MJ Kim</cp:lastModifiedBy>
  <cp:revision/>
  <dcterms:created xsi:type="dcterms:W3CDTF">1999-03-15T21:07:26Z</dcterms:created>
  <dcterms:modified xsi:type="dcterms:W3CDTF">2024-09-06T18:36:14Z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2019-04-01T16:37:07.5194633Z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y fmtid="{D5CDD505-2E9C-101B-9397-08002B2CF9AE}" pid="11" name="MediaServiceImageTags">
    <vt:lpwstr/>
  </property>
</Properties>
</file>