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18"/>
  <workbookPr codeName="ThisWorkbook" hidePivotFieldList="1"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3_Completion/FB23/"/>
    </mc:Choice>
  </mc:AlternateContent>
  <xr:revisionPtr revIDLastSave="1767" documentId="14_{3113E1C5-F6CF-4C93-863B-F39DD5FF493F}" xr6:coauthVersionLast="47" xr6:coauthVersionMax="47" xr10:uidLastSave="{898B836E-B340-4582-A5B8-D993376BDDA3}"/>
  <bookViews>
    <workbookView xWindow="-28920" yWindow="-120" windowWidth="29040" windowHeight="15840" tabRatio="753" firstSheet="2" activeTab="1" xr2:uid="{00000000-000D-0000-FFFF-FFFF00000000}"/>
  </bookViews>
  <sheets>
    <sheet name="Table 44" sheetId="24" r:id="rId1"/>
    <sheet name="Table 45" sheetId="17" r:id="rId2"/>
    <sheet name="Table 46" sheetId="22" r:id="rId3"/>
    <sheet name="1st Year Persistence Rates" sheetId="9" r:id="rId4"/>
    <sheet name="150% Progression Rates" sheetId="5" r:id="rId5"/>
    <sheet name="150% Grad Rates -- race-ethnic" sheetId="20" r:id="rId6"/>
    <sheet name="10-yr &amp; 6-yr Completion Rates" sheetId="15" r:id="rId7"/>
    <sheet name="100% Grad Rates" sheetId="23" r:id="rId8"/>
    <sheet name="150% Grad Rates -- all races" sheetId="12" r:id="rId9"/>
    <sheet name="adjcohort % of entering undrgrd" sheetId="14" r:id="rId10"/>
  </sheets>
  <definedNames>
    <definedName name="_xlnm.Print_Area" localSheetId="5">'150% Grad Rates -- race-ethnic'!$A$1:$DO$62</definedName>
    <definedName name="_xlnm.Print_Area" localSheetId="0">'Table 44'!$A$1:$M$33</definedName>
    <definedName name="_xlnm.Print_Area" localSheetId="1">'Table 45'!$A$1:$X$70</definedName>
    <definedName name="_xlnm.Print_Area" localSheetId="2">'Table 46'!$A$1:$D$69</definedName>
    <definedName name="_xlnm.Print_Titles" localSheetId="8">'150% Grad Rates -- all races'!$A:$A</definedName>
    <definedName name="_xlnm.Print_Titles" localSheetId="5">'150% Grad Rates -- race-ethnic'!$A:$A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2" l="1"/>
  <c r="D30" i="22"/>
  <c r="D29" i="22"/>
  <c r="D28" i="22"/>
  <c r="D13" i="22"/>
  <c r="D14" i="22"/>
  <c r="D12" i="22"/>
  <c r="W40" i="17"/>
  <c r="W39" i="17"/>
  <c r="W38" i="17"/>
  <c r="W37" i="17"/>
  <c r="W29" i="17"/>
  <c r="W13" i="17"/>
  <c r="W9" i="17"/>
  <c r="W8" i="17"/>
  <c r="V29" i="17"/>
  <c r="U67" i="17"/>
  <c r="T67" i="17"/>
  <c r="S12" i="17"/>
  <c r="S11" i="17"/>
  <c r="L14" i="17"/>
  <c r="L13" i="17"/>
  <c r="L12" i="17"/>
  <c r="L11" i="17"/>
  <c r="L8" i="17"/>
  <c r="L9" i="17"/>
  <c r="M17" i="24"/>
  <c r="M16" i="24"/>
  <c r="M15" i="24"/>
  <c r="M11" i="24"/>
  <c r="M9" i="24"/>
  <c r="C13" i="24"/>
  <c r="C12" i="24"/>
  <c r="K26" i="24"/>
  <c r="K23" i="24"/>
  <c r="K25" i="24"/>
  <c r="K24" i="24"/>
  <c r="K22" i="24"/>
  <c r="K21" i="24"/>
  <c r="K20" i="24"/>
  <c r="K19" i="24"/>
  <c r="K18" i="24"/>
  <c r="K13" i="24"/>
  <c r="K14" i="24"/>
  <c r="K12" i="24"/>
  <c r="M21" i="24"/>
  <c r="K16" i="24"/>
  <c r="K17" i="24"/>
  <c r="K15" i="24"/>
  <c r="J24" i="24"/>
  <c r="J25" i="24"/>
  <c r="J26" i="24"/>
  <c r="J23" i="24"/>
  <c r="J20" i="24"/>
  <c r="J21" i="24"/>
  <c r="J22" i="24"/>
  <c r="J19" i="24"/>
  <c r="J16" i="24"/>
  <c r="J17" i="24"/>
  <c r="J18" i="24"/>
  <c r="J15" i="24"/>
  <c r="J12" i="24"/>
  <c r="J13" i="24"/>
  <c r="J14" i="24"/>
  <c r="I25" i="24"/>
  <c r="I26" i="24"/>
  <c r="I23" i="24"/>
  <c r="I22" i="24"/>
  <c r="I20" i="24"/>
  <c r="I21" i="24"/>
  <c r="I19" i="24"/>
  <c r="I24" i="24"/>
  <c r="E21" i="24"/>
  <c r="E14" i="24"/>
  <c r="E24" i="24"/>
  <c r="E25" i="24"/>
  <c r="E26" i="24"/>
  <c r="E23" i="24"/>
  <c r="E20" i="24"/>
  <c r="E22" i="24"/>
  <c r="E19" i="24"/>
  <c r="E16" i="24"/>
  <c r="E17" i="24"/>
  <c r="E18" i="24"/>
  <c r="E15" i="24"/>
  <c r="E12" i="24"/>
  <c r="E13" i="24"/>
  <c r="E11" i="24"/>
  <c r="E9" i="24"/>
  <c r="I16" i="24"/>
  <c r="I17" i="24"/>
  <c r="I18" i="24"/>
  <c r="I15" i="24"/>
  <c r="I12" i="24"/>
  <c r="I13" i="24"/>
  <c r="I14" i="24"/>
  <c r="I11" i="24"/>
  <c r="I9" i="24"/>
  <c r="H9" i="24"/>
  <c r="M12" i="24"/>
  <c r="M13" i="24"/>
  <c r="M14" i="24"/>
  <c r="M18" i="24"/>
  <c r="M19" i="24"/>
  <c r="M20" i="24"/>
  <c r="M22" i="24"/>
  <c r="M23" i="24"/>
  <c r="M24" i="24"/>
  <c r="M25" i="24"/>
  <c r="M26" i="24"/>
  <c r="L24" i="24"/>
  <c r="L25" i="24"/>
  <c r="L26" i="24"/>
  <c r="L23" i="24"/>
  <c r="L20" i="24"/>
  <c r="L21" i="24"/>
  <c r="L22" i="24"/>
  <c r="L19" i="24"/>
  <c r="L16" i="24"/>
  <c r="L17" i="24"/>
  <c r="L18" i="24"/>
  <c r="L15" i="24"/>
  <c r="L12" i="24"/>
  <c r="L13" i="24"/>
  <c r="L14" i="24"/>
  <c r="L11" i="24"/>
  <c r="L9" i="24"/>
  <c r="K11" i="24"/>
  <c r="K9" i="24"/>
  <c r="J11" i="24"/>
  <c r="J9" i="24"/>
  <c r="H24" i="24"/>
  <c r="H25" i="24"/>
  <c r="H26" i="24"/>
  <c r="H23" i="24"/>
  <c r="H20" i="24"/>
  <c r="H21" i="24"/>
  <c r="H22" i="24"/>
  <c r="H19" i="24"/>
  <c r="H16" i="24"/>
  <c r="H17" i="24"/>
  <c r="H18" i="24"/>
  <c r="H15" i="24"/>
  <c r="H12" i="24"/>
  <c r="H13" i="24"/>
  <c r="H14" i="24"/>
  <c r="H11" i="24"/>
  <c r="G24" i="24"/>
  <c r="G25" i="24"/>
  <c r="G26" i="24"/>
  <c r="G23" i="24"/>
  <c r="G22" i="24"/>
  <c r="G21" i="24"/>
  <c r="G19" i="24"/>
  <c r="G15" i="24"/>
  <c r="G20" i="24"/>
  <c r="G16" i="24"/>
  <c r="G17" i="24"/>
  <c r="G18" i="24"/>
  <c r="G14" i="24"/>
  <c r="G13" i="24"/>
  <c r="C14" i="24"/>
  <c r="G12" i="24"/>
  <c r="G11" i="24"/>
  <c r="G9" i="24"/>
  <c r="F26" i="24"/>
  <c r="F25" i="24"/>
  <c r="F24" i="24"/>
  <c r="F23" i="24"/>
  <c r="F22" i="24"/>
  <c r="F21" i="24"/>
  <c r="F20" i="24"/>
  <c r="F19" i="24"/>
  <c r="F18" i="24"/>
  <c r="F17" i="24"/>
  <c r="F16" i="24"/>
  <c r="F15" i="24"/>
  <c r="F14" i="24"/>
  <c r="F13" i="24"/>
  <c r="F12" i="24"/>
  <c r="F11" i="24"/>
  <c r="F9" i="24"/>
  <c r="D24" i="24"/>
  <c r="D25" i="24"/>
  <c r="D26" i="24"/>
  <c r="D23" i="24"/>
  <c r="D20" i="24"/>
  <c r="D21" i="24"/>
  <c r="D22" i="24"/>
  <c r="D19" i="24"/>
  <c r="D16" i="24"/>
  <c r="D17" i="24"/>
  <c r="D18" i="24"/>
  <c r="D15" i="24"/>
  <c r="D12" i="24"/>
  <c r="D13" i="24"/>
  <c r="D14" i="24"/>
  <c r="D11" i="24"/>
  <c r="D9" i="24"/>
  <c r="C26" i="24"/>
  <c r="C24" i="24"/>
  <c r="C25" i="24"/>
  <c r="C23" i="24"/>
  <c r="C22" i="24"/>
  <c r="C21" i="24"/>
  <c r="C20" i="24"/>
  <c r="C19" i="24"/>
  <c r="C18" i="24"/>
  <c r="C16" i="24"/>
  <c r="C17" i="24"/>
  <c r="C15" i="24"/>
  <c r="C11" i="24"/>
  <c r="C9" i="24"/>
  <c r="B24" i="24"/>
  <c r="B25" i="24"/>
  <c r="B26" i="24"/>
  <c r="B23" i="24"/>
  <c r="B20" i="24"/>
  <c r="B21" i="24"/>
  <c r="B22" i="24"/>
  <c r="B19" i="24"/>
  <c r="B16" i="24"/>
  <c r="B17" i="24"/>
  <c r="B18" i="24"/>
  <c r="B15" i="24"/>
  <c r="B12" i="24"/>
  <c r="B13" i="24"/>
  <c r="B14" i="24"/>
  <c r="B11" i="24"/>
  <c r="B9" i="24"/>
  <c r="F67" i="17" l="1"/>
  <c r="F66" i="17"/>
  <c r="C67" i="17"/>
  <c r="C66" i="17"/>
  <c r="C63" i="17"/>
  <c r="C64" i="17"/>
  <c r="C65" i="17"/>
  <c r="C62" i="17"/>
  <c r="C59" i="17"/>
  <c r="C60" i="17"/>
  <c r="C61" i="17"/>
  <c r="C58" i="17"/>
  <c r="C56" i="17"/>
  <c r="C55" i="17"/>
  <c r="C53" i="17"/>
  <c r="C54" i="17"/>
  <c r="C52" i="17"/>
  <c r="C49" i="17"/>
  <c r="C50" i="17"/>
  <c r="C51" i="17"/>
  <c r="C48" i="17"/>
  <c r="C45" i="17"/>
  <c r="C46" i="17"/>
  <c r="C47" i="17"/>
  <c r="C44" i="17"/>
  <c r="C42" i="17"/>
  <c r="C41" i="17"/>
  <c r="C38" i="17"/>
  <c r="C39" i="17"/>
  <c r="C40" i="17"/>
  <c r="C37" i="17"/>
  <c r="C34" i="17"/>
  <c r="C35" i="17"/>
  <c r="C36" i="17"/>
  <c r="C33" i="17"/>
  <c r="C30" i="17"/>
  <c r="C31" i="17"/>
  <c r="C32" i="17"/>
  <c r="C29" i="17"/>
  <c r="C27" i="17"/>
  <c r="C26" i="17"/>
  <c r="C24" i="17"/>
  <c r="C25" i="17"/>
  <c r="C23" i="17"/>
  <c r="C20" i="17"/>
  <c r="C21" i="17"/>
  <c r="C22" i="17"/>
  <c r="C19" i="17"/>
  <c r="C16" i="17"/>
  <c r="C17" i="17"/>
  <c r="C18" i="17"/>
  <c r="C15" i="17"/>
  <c r="C12" i="17"/>
  <c r="C13" i="17"/>
  <c r="C14" i="17"/>
  <c r="C11" i="17"/>
  <c r="C9" i="17"/>
  <c r="C8" i="17"/>
  <c r="D67" i="17"/>
  <c r="D66" i="17"/>
  <c r="D63" i="17"/>
  <c r="D64" i="17"/>
  <c r="D65" i="17"/>
  <c r="D62" i="17"/>
  <c r="D59" i="17"/>
  <c r="D60" i="17"/>
  <c r="D61" i="17"/>
  <c r="D58" i="17"/>
  <c r="D56" i="17"/>
  <c r="D55" i="17"/>
  <c r="D53" i="17"/>
  <c r="D54" i="17"/>
  <c r="D52" i="17"/>
  <c r="D49" i="17"/>
  <c r="D50" i="17"/>
  <c r="D51" i="17"/>
  <c r="D48" i="17"/>
  <c r="D45" i="17"/>
  <c r="D46" i="17"/>
  <c r="D47" i="17"/>
  <c r="D44" i="17"/>
  <c r="D42" i="17"/>
  <c r="D41" i="17"/>
  <c r="D38" i="17"/>
  <c r="D39" i="17"/>
  <c r="D40" i="17"/>
  <c r="D37" i="17"/>
  <c r="D34" i="17"/>
  <c r="D35" i="17"/>
  <c r="D36" i="17"/>
  <c r="D33" i="17"/>
  <c r="D30" i="17"/>
  <c r="D31" i="17"/>
  <c r="D32" i="17"/>
  <c r="D29" i="17"/>
  <c r="D27" i="17"/>
  <c r="D26" i="17"/>
  <c r="D24" i="17"/>
  <c r="D25" i="17"/>
  <c r="D23" i="17"/>
  <c r="D20" i="17"/>
  <c r="D21" i="17"/>
  <c r="D22" i="17"/>
  <c r="D19" i="17"/>
  <c r="D16" i="17"/>
  <c r="D17" i="17"/>
  <c r="D18" i="17"/>
  <c r="D15" i="17"/>
  <c r="D12" i="17"/>
  <c r="D13" i="17"/>
  <c r="D14" i="17"/>
  <c r="D11" i="17"/>
  <c r="D9" i="17"/>
  <c r="D8" i="17"/>
  <c r="E67" i="17"/>
  <c r="E66" i="17"/>
  <c r="E63" i="17"/>
  <c r="E64" i="17"/>
  <c r="E65" i="17"/>
  <c r="E62" i="17"/>
  <c r="E59" i="17"/>
  <c r="E60" i="17"/>
  <c r="E61" i="17"/>
  <c r="E58" i="17"/>
  <c r="E56" i="17"/>
  <c r="E55" i="17"/>
  <c r="E53" i="17"/>
  <c r="E54" i="17"/>
  <c r="E52" i="17"/>
  <c r="E49" i="17"/>
  <c r="E50" i="17"/>
  <c r="E51" i="17"/>
  <c r="E48" i="17"/>
  <c r="E45" i="17"/>
  <c r="E46" i="17"/>
  <c r="E47" i="17"/>
  <c r="E44" i="17"/>
  <c r="E42" i="17"/>
  <c r="E41" i="17"/>
  <c r="E38" i="17"/>
  <c r="E39" i="17"/>
  <c r="E40" i="17"/>
  <c r="E37" i="17"/>
  <c r="E34" i="17"/>
  <c r="E35" i="17"/>
  <c r="E36" i="17"/>
  <c r="E33" i="17"/>
  <c r="E30" i="17"/>
  <c r="E31" i="17"/>
  <c r="E32" i="17"/>
  <c r="E29" i="17"/>
  <c r="E27" i="17"/>
  <c r="E26" i="17"/>
  <c r="E24" i="17"/>
  <c r="E25" i="17"/>
  <c r="E23" i="17"/>
  <c r="E20" i="17"/>
  <c r="E21" i="17"/>
  <c r="E22" i="17"/>
  <c r="E19" i="17"/>
  <c r="E16" i="17"/>
  <c r="E17" i="17"/>
  <c r="E18" i="17"/>
  <c r="E15" i="17"/>
  <c r="E12" i="17"/>
  <c r="E13" i="17"/>
  <c r="E14" i="17"/>
  <c r="E11" i="17"/>
  <c r="E9" i="17"/>
  <c r="E8" i="17"/>
  <c r="F63" i="17"/>
  <c r="F64" i="17"/>
  <c r="F65" i="17"/>
  <c r="F62" i="17"/>
  <c r="F59" i="17"/>
  <c r="F60" i="17"/>
  <c r="F61" i="17"/>
  <c r="F58" i="17"/>
  <c r="F56" i="17"/>
  <c r="F55" i="17"/>
  <c r="F53" i="17"/>
  <c r="F54" i="17"/>
  <c r="F52" i="17"/>
  <c r="F49" i="17"/>
  <c r="F50" i="17"/>
  <c r="F51" i="17"/>
  <c r="F48" i="17"/>
  <c r="F47" i="17"/>
  <c r="F46" i="17"/>
  <c r="F45" i="17"/>
  <c r="F44" i="17"/>
  <c r="F42" i="17"/>
  <c r="F41" i="17"/>
  <c r="F38" i="17"/>
  <c r="F39" i="17"/>
  <c r="F40" i="17"/>
  <c r="F37" i="17"/>
  <c r="F34" i="17"/>
  <c r="F35" i="17"/>
  <c r="F36" i="17"/>
  <c r="F33" i="17"/>
  <c r="F30" i="17"/>
  <c r="F31" i="17"/>
  <c r="F32" i="17"/>
  <c r="F29" i="17"/>
  <c r="F27" i="17"/>
  <c r="F26" i="17"/>
  <c r="F24" i="17"/>
  <c r="F25" i="17"/>
  <c r="F23" i="17"/>
  <c r="F20" i="17"/>
  <c r="F21" i="17"/>
  <c r="F22" i="17"/>
  <c r="F19" i="17"/>
  <c r="F16" i="17"/>
  <c r="F17" i="17"/>
  <c r="F18" i="17"/>
  <c r="F15" i="17"/>
  <c r="F12" i="17"/>
  <c r="F13" i="17"/>
  <c r="F14" i="17"/>
  <c r="F11" i="17"/>
  <c r="F9" i="17"/>
  <c r="F8" i="17"/>
  <c r="G67" i="17"/>
  <c r="G66" i="17"/>
  <c r="G63" i="17"/>
  <c r="G64" i="17"/>
  <c r="G65" i="17"/>
  <c r="G62" i="17"/>
  <c r="G59" i="17"/>
  <c r="G60" i="17"/>
  <c r="G61" i="17"/>
  <c r="G58" i="17"/>
  <c r="G56" i="17"/>
  <c r="G55" i="17"/>
  <c r="G53" i="17"/>
  <c r="G54" i="17"/>
  <c r="G52" i="17"/>
  <c r="G49" i="17"/>
  <c r="G50" i="17"/>
  <c r="G51" i="17"/>
  <c r="G48" i="17"/>
  <c r="G45" i="17"/>
  <c r="G46" i="17"/>
  <c r="G47" i="17"/>
  <c r="G44" i="17"/>
  <c r="G41" i="17"/>
  <c r="G38" i="17"/>
  <c r="G39" i="17"/>
  <c r="G40" i="17"/>
  <c r="G37" i="17"/>
  <c r="G34" i="17"/>
  <c r="G35" i="17"/>
  <c r="G36" i="17"/>
  <c r="G33" i="17"/>
  <c r="G30" i="17"/>
  <c r="G31" i="17"/>
  <c r="G32" i="17"/>
  <c r="G29" i="17"/>
  <c r="G27" i="17"/>
  <c r="G26" i="17"/>
  <c r="G24" i="17"/>
  <c r="G25" i="17"/>
  <c r="G23" i="17"/>
  <c r="G20" i="17"/>
  <c r="G21" i="17"/>
  <c r="G22" i="17"/>
  <c r="G19" i="17"/>
  <c r="G16" i="17"/>
  <c r="G17" i="17"/>
  <c r="G18" i="17"/>
  <c r="G15" i="17"/>
  <c r="G12" i="17"/>
  <c r="G13" i="17"/>
  <c r="G14" i="17"/>
  <c r="G11" i="17"/>
  <c r="G9" i="17"/>
  <c r="G8" i="17"/>
  <c r="H67" i="17"/>
  <c r="H66" i="17"/>
  <c r="H63" i="17"/>
  <c r="H64" i="17"/>
  <c r="H65" i="17"/>
  <c r="H62" i="17"/>
  <c r="H59" i="17"/>
  <c r="H60" i="17"/>
  <c r="H61" i="17"/>
  <c r="H58" i="17"/>
  <c r="H56" i="17"/>
  <c r="H55" i="17"/>
  <c r="H53" i="17"/>
  <c r="H54" i="17"/>
  <c r="H52" i="17"/>
  <c r="H49" i="17"/>
  <c r="H50" i="17"/>
  <c r="H51" i="17"/>
  <c r="H48" i="17"/>
  <c r="H45" i="17"/>
  <c r="H46" i="17"/>
  <c r="H47" i="17"/>
  <c r="H44" i="17"/>
  <c r="H42" i="17"/>
  <c r="H41" i="17"/>
  <c r="H38" i="17"/>
  <c r="H39" i="17"/>
  <c r="H40" i="17"/>
  <c r="H37" i="17"/>
  <c r="H34" i="17"/>
  <c r="H35" i="17"/>
  <c r="H36" i="17"/>
  <c r="H33" i="17"/>
  <c r="H30" i="17"/>
  <c r="H31" i="17"/>
  <c r="H32" i="17"/>
  <c r="H29" i="17"/>
  <c r="H27" i="17"/>
  <c r="H24" i="17"/>
  <c r="H25" i="17"/>
  <c r="H26" i="17"/>
  <c r="H23" i="17"/>
  <c r="H20" i="17"/>
  <c r="H21" i="17"/>
  <c r="H22" i="17"/>
  <c r="H19" i="17"/>
  <c r="H16" i="17"/>
  <c r="H17" i="17"/>
  <c r="H18" i="17"/>
  <c r="H15" i="17"/>
  <c r="H12" i="17"/>
  <c r="H13" i="17"/>
  <c r="H14" i="17"/>
  <c r="H11" i="17"/>
  <c r="H9" i="17"/>
  <c r="H8" i="17"/>
  <c r="I67" i="17" l="1"/>
  <c r="I66" i="17"/>
  <c r="I59" i="17"/>
  <c r="I60" i="17"/>
  <c r="I61" i="17"/>
  <c r="I62" i="17"/>
  <c r="I63" i="17"/>
  <c r="I64" i="17"/>
  <c r="I65" i="17"/>
  <c r="I58" i="17"/>
  <c r="I56" i="17"/>
  <c r="I55" i="17"/>
  <c r="I53" i="17"/>
  <c r="I54" i="17"/>
  <c r="I52" i="17"/>
  <c r="I49" i="17"/>
  <c r="I50" i="17"/>
  <c r="I51" i="17"/>
  <c r="I48" i="17"/>
  <c r="I45" i="17"/>
  <c r="I46" i="17"/>
  <c r="I47" i="17"/>
  <c r="I44" i="17"/>
  <c r="I42" i="17"/>
  <c r="I41" i="17"/>
  <c r="I38" i="17"/>
  <c r="I39" i="17"/>
  <c r="I40" i="17"/>
  <c r="I37" i="17"/>
  <c r="I34" i="17"/>
  <c r="I35" i="17"/>
  <c r="I36" i="17"/>
  <c r="I33" i="17"/>
  <c r="I30" i="17"/>
  <c r="I31" i="17"/>
  <c r="I32" i="17"/>
  <c r="I29" i="17"/>
  <c r="I27" i="17"/>
  <c r="I26" i="17"/>
  <c r="I24" i="17"/>
  <c r="I25" i="17"/>
  <c r="I23" i="17"/>
  <c r="I20" i="17"/>
  <c r="I21" i="17"/>
  <c r="I22" i="17"/>
  <c r="I19" i="17"/>
  <c r="I16" i="17"/>
  <c r="I17" i="17"/>
  <c r="I18" i="17"/>
  <c r="I15" i="17"/>
  <c r="I12" i="17"/>
  <c r="I13" i="17"/>
  <c r="I14" i="17"/>
  <c r="I11" i="17"/>
  <c r="I9" i="17"/>
  <c r="I8" i="17"/>
  <c r="J67" i="17"/>
  <c r="J66" i="17"/>
  <c r="J63" i="17"/>
  <c r="J64" i="17"/>
  <c r="J65" i="17"/>
  <c r="J62" i="17"/>
  <c r="J59" i="17"/>
  <c r="J60" i="17"/>
  <c r="J61" i="17"/>
  <c r="J58" i="17"/>
  <c r="J56" i="17"/>
  <c r="J55" i="17"/>
  <c r="J53" i="17"/>
  <c r="J54" i="17"/>
  <c r="J52" i="17"/>
  <c r="J49" i="17"/>
  <c r="J50" i="17"/>
  <c r="J51" i="17"/>
  <c r="J48" i="17"/>
  <c r="J45" i="17"/>
  <c r="J46" i="17"/>
  <c r="J47" i="17"/>
  <c r="J44" i="17"/>
  <c r="J42" i="17"/>
  <c r="J41" i="17"/>
  <c r="J38" i="17"/>
  <c r="J39" i="17"/>
  <c r="J40" i="17"/>
  <c r="J37" i="17"/>
  <c r="J34" i="17"/>
  <c r="J35" i="17"/>
  <c r="J36" i="17"/>
  <c r="J33" i="17"/>
  <c r="J30" i="17"/>
  <c r="J31" i="17"/>
  <c r="J32" i="17"/>
  <c r="J29" i="17"/>
  <c r="J27" i="17"/>
  <c r="J26" i="17"/>
  <c r="J24" i="17"/>
  <c r="J25" i="17"/>
  <c r="J23" i="17"/>
  <c r="J20" i="17"/>
  <c r="J21" i="17"/>
  <c r="J22" i="17"/>
  <c r="J19" i="17"/>
  <c r="J16" i="17"/>
  <c r="J17" i="17"/>
  <c r="J18" i="17"/>
  <c r="J15" i="17"/>
  <c r="J12" i="17"/>
  <c r="J13" i="17"/>
  <c r="J14" i="17"/>
  <c r="J11" i="17"/>
  <c r="J9" i="17"/>
  <c r="J8" i="17"/>
  <c r="K67" i="17"/>
  <c r="K66" i="17"/>
  <c r="K63" i="17"/>
  <c r="K64" i="17"/>
  <c r="K65" i="17"/>
  <c r="K62" i="17"/>
  <c r="K59" i="17"/>
  <c r="K60" i="17"/>
  <c r="K61" i="17"/>
  <c r="K58" i="17"/>
  <c r="K56" i="17"/>
  <c r="K55" i="17"/>
  <c r="K53" i="17"/>
  <c r="K54" i="17"/>
  <c r="K52" i="17"/>
  <c r="K49" i="17"/>
  <c r="K50" i="17"/>
  <c r="K51" i="17"/>
  <c r="K48" i="17"/>
  <c r="K45" i="17"/>
  <c r="K46" i="17"/>
  <c r="K47" i="17"/>
  <c r="K44" i="17"/>
  <c r="K42" i="17"/>
  <c r="K41" i="17"/>
  <c r="K38" i="17"/>
  <c r="K39" i="17"/>
  <c r="K40" i="17"/>
  <c r="K37" i="17"/>
  <c r="K34" i="17"/>
  <c r="K35" i="17"/>
  <c r="K36" i="17"/>
  <c r="K33" i="17"/>
  <c r="K30" i="17"/>
  <c r="K31" i="17"/>
  <c r="K32" i="17"/>
  <c r="K29" i="17"/>
  <c r="K27" i="17"/>
  <c r="K26" i="17"/>
  <c r="K24" i="17"/>
  <c r="K25" i="17"/>
  <c r="K23" i="17"/>
  <c r="K20" i="17"/>
  <c r="K21" i="17"/>
  <c r="K22" i="17"/>
  <c r="K19" i="17"/>
  <c r="K16" i="17"/>
  <c r="K17" i="17"/>
  <c r="K18" i="17"/>
  <c r="K15" i="17"/>
  <c r="K12" i="17"/>
  <c r="K13" i="17"/>
  <c r="K14" i="17"/>
  <c r="K11" i="17"/>
  <c r="K8" i="17"/>
  <c r="K9" i="17"/>
  <c r="L67" i="17"/>
  <c r="L66" i="17"/>
  <c r="L63" i="17"/>
  <c r="L64" i="17"/>
  <c r="L65" i="17"/>
  <c r="L62" i="17"/>
  <c r="L59" i="17"/>
  <c r="L60" i="17"/>
  <c r="L61" i="17"/>
  <c r="L58" i="17"/>
  <c r="L56" i="17"/>
  <c r="L55" i="17"/>
  <c r="L53" i="17"/>
  <c r="L54" i="17"/>
  <c r="L52" i="17"/>
  <c r="L49" i="17"/>
  <c r="L50" i="17"/>
  <c r="L51" i="17"/>
  <c r="L48" i="17"/>
  <c r="L45" i="17"/>
  <c r="L46" i="17"/>
  <c r="L47" i="17"/>
  <c r="L44" i="17"/>
  <c r="L42" i="17"/>
  <c r="L41" i="17"/>
  <c r="L38" i="17"/>
  <c r="L39" i="17"/>
  <c r="L40" i="17"/>
  <c r="L37" i="17"/>
  <c r="L34" i="17"/>
  <c r="L35" i="17"/>
  <c r="L36" i="17"/>
  <c r="L33" i="17"/>
  <c r="L30" i="17"/>
  <c r="L31" i="17"/>
  <c r="L32" i="17"/>
  <c r="L29" i="17"/>
  <c r="L27" i="17"/>
  <c r="L26" i="17"/>
  <c r="L24" i="17"/>
  <c r="L25" i="17"/>
  <c r="L23" i="17"/>
  <c r="L20" i="17"/>
  <c r="L21" i="17"/>
  <c r="L22" i="17"/>
  <c r="L19" i="17"/>
  <c r="L16" i="17"/>
  <c r="L17" i="17"/>
  <c r="L18" i="17"/>
  <c r="L15" i="17"/>
  <c r="N67" i="17"/>
  <c r="N66" i="17"/>
  <c r="N63" i="17"/>
  <c r="N64" i="17"/>
  <c r="N65" i="17"/>
  <c r="N62" i="17"/>
  <c r="N59" i="17"/>
  <c r="N60" i="17"/>
  <c r="N61" i="17"/>
  <c r="N58" i="17"/>
  <c r="N56" i="17"/>
  <c r="N55" i="17"/>
  <c r="N53" i="17"/>
  <c r="N54" i="17"/>
  <c r="N52" i="17"/>
  <c r="N49" i="17"/>
  <c r="N50" i="17"/>
  <c r="N51" i="17"/>
  <c r="N48" i="17"/>
  <c r="N45" i="17"/>
  <c r="N46" i="17"/>
  <c r="N47" i="17"/>
  <c r="N44" i="17"/>
  <c r="N42" i="17"/>
  <c r="N38" i="17"/>
  <c r="N39" i="17"/>
  <c r="N40" i="17"/>
  <c r="N41" i="17"/>
  <c r="N37" i="17"/>
  <c r="N36" i="17"/>
  <c r="N34" i="17"/>
  <c r="N35" i="17"/>
  <c r="N33" i="17"/>
  <c r="N31" i="17"/>
  <c r="N32" i="17"/>
  <c r="N30" i="17"/>
  <c r="N29" i="17"/>
  <c r="N27" i="17"/>
  <c r="N26" i="17"/>
  <c r="N24" i="17"/>
  <c r="N25" i="17"/>
  <c r="N23" i="17"/>
  <c r="N21" i="17"/>
  <c r="N22" i="17"/>
  <c r="N20" i="17"/>
  <c r="N19" i="17"/>
  <c r="N18" i="17"/>
  <c r="N16" i="17"/>
  <c r="N17" i="17"/>
  <c r="N15" i="17"/>
  <c r="N14" i="17"/>
  <c r="N13" i="17"/>
  <c r="N12" i="17"/>
  <c r="N11" i="17"/>
  <c r="N9" i="17"/>
  <c r="N8" i="17"/>
  <c r="O67" i="17"/>
  <c r="O66" i="17"/>
  <c r="O63" i="17"/>
  <c r="O64" i="17"/>
  <c r="O65" i="17"/>
  <c r="O62" i="17"/>
  <c r="O59" i="17"/>
  <c r="O60" i="17"/>
  <c r="O61" i="17"/>
  <c r="O58" i="17"/>
  <c r="O56" i="17"/>
  <c r="O55" i="17"/>
  <c r="O53" i="17"/>
  <c r="O54" i="17"/>
  <c r="O52" i="17"/>
  <c r="O49" i="17"/>
  <c r="O50" i="17"/>
  <c r="O51" i="17"/>
  <c r="O48" i="17"/>
  <c r="O45" i="17"/>
  <c r="O46" i="17"/>
  <c r="O47" i="17"/>
  <c r="O44" i="17"/>
  <c r="O42" i="17"/>
  <c r="O41" i="17"/>
  <c r="O38" i="17"/>
  <c r="O39" i="17"/>
  <c r="O40" i="17"/>
  <c r="O37" i="17"/>
  <c r="O36" i="17"/>
  <c r="O34" i="17"/>
  <c r="O35" i="17"/>
  <c r="O33" i="17"/>
  <c r="O31" i="17"/>
  <c r="O32" i="17"/>
  <c r="O30" i="17"/>
  <c r="O29" i="17"/>
  <c r="O27" i="17"/>
  <c r="O26" i="17"/>
  <c r="O24" i="17"/>
  <c r="O25" i="17"/>
  <c r="O23" i="17"/>
  <c r="O20" i="17"/>
  <c r="O21" i="17"/>
  <c r="O22" i="17"/>
  <c r="O19" i="17"/>
  <c r="O16" i="17"/>
  <c r="O17" i="17"/>
  <c r="O18" i="17"/>
  <c r="O15" i="17"/>
  <c r="O14" i="17"/>
  <c r="O13" i="17"/>
  <c r="O12" i="17"/>
  <c r="O11" i="17"/>
  <c r="O9" i="17"/>
  <c r="O8" i="17"/>
  <c r="P67" i="17"/>
  <c r="P66" i="17"/>
  <c r="P63" i="17"/>
  <c r="P64" i="17"/>
  <c r="P65" i="17"/>
  <c r="P62" i="17"/>
  <c r="P59" i="17"/>
  <c r="P60" i="17"/>
  <c r="P61" i="17"/>
  <c r="P58" i="17"/>
  <c r="P56" i="17"/>
  <c r="P55" i="17"/>
  <c r="P53" i="17"/>
  <c r="P54" i="17"/>
  <c r="P52" i="17"/>
  <c r="P49" i="17"/>
  <c r="P50" i="17"/>
  <c r="P51" i="17"/>
  <c r="P48" i="17"/>
  <c r="P45" i="17"/>
  <c r="P46" i="17"/>
  <c r="P47" i="17"/>
  <c r="P44" i="17"/>
  <c r="P42" i="17"/>
  <c r="P41" i="17"/>
  <c r="P38" i="17"/>
  <c r="P39" i="17"/>
  <c r="P40" i="17"/>
  <c r="P37" i="17"/>
  <c r="P36" i="17"/>
  <c r="P34" i="17"/>
  <c r="P35" i="17"/>
  <c r="P33" i="17"/>
  <c r="P32" i="17"/>
  <c r="P31" i="17"/>
  <c r="P30" i="17"/>
  <c r="P29" i="17"/>
  <c r="P27" i="17"/>
  <c r="P26" i="17"/>
  <c r="P24" i="17"/>
  <c r="P25" i="17"/>
  <c r="P23" i="17"/>
  <c r="P20" i="17"/>
  <c r="P21" i="17"/>
  <c r="P22" i="17"/>
  <c r="P19" i="17"/>
  <c r="P16" i="17"/>
  <c r="P17" i="17"/>
  <c r="P18" i="17"/>
  <c r="P15" i="17"/>
  <c r="P14" i="17"/>
  <c r="P13" i="17"/>
  <c r="P12" i="17"/>
  <c r="P11" i="17"/>
  <c r="P9" i="17"/>
  <c r="P8" i="17"/>
  <c r="Q67" i="17"/>
  <c r="Q66" i="17"/>
  <c r="Q63" i="17"/>
  <c r="Q64" i="17"/>
  <c r="Q65" i="17"/>
  <c r="Q62" i="17"/>
  <c r="Q59" i="17"/>
  <c r="Q60" i="17"/>
  <c r="Q61" i="17"/>
  <c r="Q58" i="17"/>
  <c r="Q56" i="17"/>
  <c r="Q55" i="17"/>
  <c r="Q53" i="17"/>
  <c r="Q54" i="17"/>
  <c r="Q52" i="17"/>
  <c r="Q49" i="17"/>
  <c r="Q50" i="17"/>
  <c r="Q51" i="17"/>
  <c r="Q48" i="17"/>
  <c r="Q45" i="17"/>
  <c r="Q46" i="17"/>
  <c r="Q47" i="17"/>
  <c r="Q44" i="17"/>
  <c r="Q42" i="17"/>
  <c r="Q41" i="17"/>
  <c r="Q38" i="17"/>
  <c r="Q39" i="17"/>
  <c r="Q40" i="17"/>
  <c r="Q37" i="17"/>
  <c r="Q36" i="17"/>
  <c r="Q34" i="17"/>
  <c r="Q35" i="17"/>
  <c r="Q33" i="17"/>
  <c r="Q31" i="17"/>
  <c r="Q32" i="17"/>
  <c r="Q30" i="17"/>
  <c r="Q29" i="17"/>
  <c r="Q27" i="17"/>
  <c r="Q26" i="17"/>
  <c r="Q24" i="17"/>
  <c r="Q25" i="17"/>
  <c r="Q23" i="17"/>
  <c r="Q20" i="17"/>
  <c r="Q21" i="17"/>
  <c r="Q22" i="17"/>
  <c r="Q19" i="17"/>
  <c r="Q16" i="17"/>
  <c r="Q17" i="17"/>
  <c r="Q18" i="17"/>
  <c r="Q15" i="17"/>
  <c r="Q14" i="17"/>
  <c r="Q13" i="17"/>
  <c r="Q12" i="17"/>
  <c r="Q11" i="17"/>
  <c r="Q9" i="17"/>
  <c r="Q8" i="17"/>
  <c r="R67" i="17"/>
  <c r="R66" i="17"/>
  <c r="R63" i="17"/>
  <c r="R64" i="17"/>
  <c r="R65" i="17"/>
  <c r="R62" i="17"/>
  <c r="R59" i="17"/>
  <c r="R60" i="17"/>
  <c r="R61" i="17"/>
  <c r="R58" i="17"/>
  <c r="R56" i="17"/>
  <c r="R55" i="17"/>
  <c r="R53" i="17"/>
  <c r="R54" i="17"/>
  <c r="R52" i="17"/>
  <c r="R49" i="17"/>
  <c r="R50" i="17"/>
  <c r="R51" i="17"/>
  <c r="R48" i="17"/>
  <c r="R45" i="17"/>
  <c r="R46" i="17"/>
  <c r="R47" i="17"/>
  <c r="R44" i="17"/>
  <c r="R42" i="17"/>
  <c r="R41" i="17"/>
  <c r="R38" i="17"/>
  <c r="R39" i="17"/>
  <c r="R40" i="17"/>
  <c r="R37" i="17"/>
  <c r="R36" i="17"/>
  <c r="R34" i="17"/>
  <c r="R35" i="17"/>
  <c r="R33" i="17"/>
  <c r="R31" i="17"/>
  <c r="R32" i="17"/>
  <c r="R30" i="17"/>
  <c r="R29" i="17"/>
  <c r="R27" i="17"/>
  <c r="R26" i="17"/>
  <c r="R24" i="17"/>
  <c r="R25" i="17"/>
  <c r="R23" i="17"/>
  <c r="R20" i="17"/>
  <c r="R21" i="17"/>
  <c r="R22" i="17"/>
  <c r="R19" i="17"/>
  <c r="R16" i="17"/>
  <c r="R17" i="17"/>
  <c r="R18" i="17"/>
  <c r="R15" i="17"/>
  <c r="R14" i="17"/>
  <c r="R13" i="17"/>
  <c r="R9" i="17"/>
  <c r="R12" i="17"/>
  <c r="R11" i="17"/>
  <c r="R8" i="17"/>
  <c r="S67" i="17"/>
  <c r="S66" i="17"/>
  <c r="S63" i="17"/>
  <c r="S64" i="17"/>
  <c r="S65" i="17"/>
  <c r="S62" i="17"/>
  <c r="S59" i="17"/>
  <c r="S60" i="17"/>
  <c r="S61" i="17"/>
  <c r="S58" i="17"/>
  <c r="S56" i="17"/>
  <c r="S55" i="17"/>
  <c r="S53" i="17"/>
  <c r="S54" i="17"/>
  <c r="S52" i="17"/>
  <c r="S49" i="17"/>
  <c r="S50" i="17"/>
  <c r="S51" i="17"/>
  <c r="S48" i="17"/>
  <c r="S45" i="17"/>
  <c r="S46" i="17"/>
  <c r="S47" i="17"/>
  <c r="S44" i="17"/>
  <c r="S42" i="17"/>
  <c r="S41" i="17"/>
  <c r="S38" i="17"/>
  <c r="S39" i="17"/>
  <c r="S40" i="17"/>
  <c r="S37" i="17"/>
  <c r="S36" i="17"/>
  <c r="S34" i="17"/>
  <c r="S35" i="17"/>
  <c r="S33" i="17"/>
  <c r="S31" i="17"/>
  <c r="S32" i="17"/>
  <c r="S30" i="17"/>
  <c r="S29" i="17"/>
  <c r="S27" i="17"/>
  <c r="S26" i="17"/>
  <c r="S24" i="17"/>
  <c r="S25" i="17"/>
  <c r="S23" i="17"/>
  <c r="S20" i="17"/>
  <c r="S21" i="17"/>
  <c r="S22" i="17"/>
  <c r="S19" i="17"/>
  <c r="S16" i="17"/>
  <c r="S17" i="17"/>
  <c r="S18" i="17"/>
  <c r="S15" i="17"/>
  <c r="S14" i="17"/>
  <c r="S13" i="17"/>
  <c r="S9" i="17"/>
  <c r="S8" i="17"/>
  <c r="T66" i="17"/>
  <c r="T63" i="17"/>
  <c r="T64" i="17"/>
  <c r="T65" i="17"/>
  <c r="T62" i="17"/>
  <c r="T59" i="17"/>
  <c r="T60" i="17"/>
  <c r="T61" i="17"/>
  <c r="T58" i="17"/>
  <c r="T56" i="17"/>
  <c r="T55" i="17"/>
  <c r="T53" i="17"/>
  <c r="T54" i="17"/>
  <c r="T52" i="17"/>
  <c r="T49" i="17"/>
  <c r="T50" i="17"/>
  <c r="T51" i="17"/>
  <c r="T48" i="17"/>
  <c r="T45" i="17"/>
  <c r="T46" i="17"/>
  <c r="T47" i="17"/>
  <c r="T44" i="17"/>
  <c r="T42" i="17"/>
  <c r="T41" i="17"/>
  <c r="T38" i="17"/>
  <c r="T39" i="17"/>
  <c r="T40" i="17"/>
  <c r="T37" i="17"/>
  <c r="T36" i="17"/>
  <c r="T34" i="17"/>
  <c r="T35" i="17"/>
  <c r="T33" i="17"/>
  <c r="T31" i="17"/>
  <c r="T32" i="17"/>
  <c r="T30" i="17"/>
  <c r="T29" i="17"/>
  <c r="T27" i="17"/>
  <c r="T26" i="17"/>
  <c r="T24" i="17"/>
  <c r="T25" i="17"/>
  <c r="T23" i="17"/>
  <c r="T20" i="17"/>
  <c r="T21" i="17"/>
  <c r="T22" i="17"/>
  <c r="T19" i="17"/>
  <c r="T16" i="17"/>
  <c r="T17" i="17"/>
  <c r="T18" i="17"/>
  <c r="T15" i="17"/>
  <c r="T14" i="17"/>
  <c r="T13" i="17"/>
  <c r="T12" i="17"/>
  <c r="T11" i="17"/>
  <c r="T9" i="17"/>
  <c r="T8" i="17"/>
  <c r="U66" i="17"/>
  <c r="U63" i="17"/>
  <c r="U64" i="17"/>
  <c r="U65" i="17"/>
  <c r="U62" i="17"/>
  <c r="U59" i="17"/>
  <c r="U60" i="17"/>
  <c r="U61" i="17"/>
  <c r="U58" i="17"/>
  <c r="U56" i="17"/>
  <c r="U55" i="17"/>
  <c r="U53" i="17"/>
  <c r="U54" i="17"/>
  <c r="U52" i="17"/>
  <c r="U49" i="17"/>
  <c r="U50" i="17"/>
  <c r="U51" i="17"/>
  <c r="U48" i="17"/>
  <c r="U45" i="17"/>
  <c r="U46" i="17"/>
  <c r="U47" i="17"/>
  <c r="U44" i="17"/>
  <c r="U42" i="17"/>
  <c r="U41" i="17"/>
  <c r="U38" i="17"/>
  <c r="U39" i="17"/>
  <c r="U40" i="17"/>
  <c r="U37" i="17"/>
  <c r="U36" i="17"/>
  <c r="U34" i="17"/>
  <c r="U35" i="17"/>
  <c r="U33" i="17"/>
  <c r="U31" i="17"/>
  <c r="U32" i="17"/>
  <c r="U30" i="17"/>
  <c r="U29" i="17"/>
  <c r="U27" i="17"/>
  <c r="U26" i="17"/>
  <c r="U24" i="17"/>
  <c r="U25" i="17"/>
  <c r="U23" i="17"/>
  <c r="U20" i="17"/>
  <c r="U21" i="17"/>
  <c r="U22" i="17"/>
  <c r="U19" i="17"/>
  <c r="U16" i="17"/>
  <c r="U17" i="17"/>
  <c r="U18" i="17"/>
  <c r="U15" i="17"/>
  <c r="U14" i="17"/>
  <c r="U13" i="17"/>
  <c r="U12" i="17"/>
  <c r="U11" i="17"/>
  <c r="U9" i="17"/>
  <c r="U8" i="17"/>
  <c r="V67" i="17"/>
  <c r="V66" i="17"/>
  <c r="V63" i="17"/>
  <c r="V64" i="17"/>
  <c r="V65" i="17"/>
  <c r="V62" i="17"/>
  <c r="V59" i="17"/>
  <c r="V60" i="17"/>
  <c r="V61" i="17"/>
  <c r="V58" i="17"/>
  <c r="V56" i="17"/>
  <c r="V55" i="17"/>
  <c r="V53" i="17"/>
  <c r="V54" i="17"/>
  <c r="V52" i="17"/>
  <c r="V49" i="17"/>
  <c r="V50" i="17"/>
  <c r="V51" i="17"/>
  <c r="V48" i="17"/>
  <c r="V45" i="17"/>
  <c r="V46" i="17"/>
  <c r="V47" i="17"/>
  <c r="V44" i="17"/>
  <c r="V42" i="17"/>
  <c r="V41" i="17"/>
  <c r="V38" i="17"/>
  <c r="V39" i="17"/>
  <c r="V40" i="17"/>
  <c r="V37" i="17"/>
  <c r="V36" i="17"/>
  <c r="V34" i="17"/>
  <c r="V35" i="17"/>
  <c r="V33" i="17"/>
  <c r="V31" i="17"/>
  <c r="V32" i="17"/>
  <c r="V30" i="17"/>
  <c r="V27" i="17"/>
  <c r="V26" i="17"/>
  <c r="V24" i="17"/>
  <c r="V25" i="17"/>
  <c r="V23" i="17"/>
  <c r="V20" i="17"/>
  <c r="V21" i="17"/>
  <c r="V22" i="17"/>
  <c r="V19" i="17"/>
  <c r="V16" i="17"/>
  <c r="V17" i="17"/>
  <c r="V18" i="17"/>
  <c r="V14" i="17"/>
  <c r="V15" i="17"/>
  <c r="V13" i="17"/>
  <c r="V12" i="17"/>
  <c r="V11" i="17"/>
  <c r="V9" i="17"/>
  <c r="V8" i="17"/>
  <c r="W67" i="17"/>
  <c r="W66" i="17"/>
  <c r="W63" i="17"/>
  <c r="W64" i="17"/>
  <c r="W65" i="17"/>
  <c r="W62" i="17"/>
  <c r="W59" i="17"/>
  <c r="W60" i="17"/>
  <c r="W61" i="17"/>
  <c r="W58" i="17"/>
  <c r="W56" i="17"/>
  <c r="W55" i="17"/>
  <c r="W53" i="17"/>
  <c r="W54" i="17"/>
  <c r="W52" i="17"/>
  <c r="W49" i="17"/>
  <c r="W50" i="17"/>
  <c r="W51" i="17"/>
  <c r="W48" i="17"/>
  <c r="W45" i="17"/>
  <c r="W46" i="17"/>
  <c r="W47" i="17"/>
  <c r="W44" i="17"/>
  <c r="W42" i="17"/>
  <c r="W41" i="17"/>
  <c r="W36" i="17"/>
  <c r="W34" i="17"/>
  <c r="W35" i="17"/>
  <c r="W33" i="17"/>
  <c r="W31" i="17"/>
  <c r="W32" i="17"/>
  <c r="W30" i="17"/>
  <c r="W27" i="17"/>
  <c r="W26" i="17"/>
  <c r="W24" i="17"/>
  <c r="W25" i="17"/>
  <c r="W23" i="17"/>
  <c r="W20" i="17"/>
  <c r="W21" i="17"/>
  <c r="W22" i="17"/>
  <c r="W19" i="17"/>
  <c r="W16" i="17"/>
  <c r="W17" i="17"/>
  <c r="W18" i="17"/>
  <c r="W15" i="17"/>
  <c r="W14" i="17"/>
  <c r="W12" i="17"/>
  <c r="W11" i="17"/>
  <c r="D65" i="22"/>
  <c r="D66" i="22"/>
  <c r="D62" i="22"/>
  <c r="D63" i="22"/>
  <c r="D64" i="22"/>
  <c r="D61" i="22"/>
  <c r="D58" i="22"/>
  <c r="D59" i="22"/>
  <c r="D60" i="22"/>
  <c r="D57" i="22"/>
  <c r="D55" i="22"/>
  <c r="D54" i="22"/>
  <c r="D52" i="22"/>
  <c r="D53" i="22"/>
  <c r="D51" i="22"/>
  <c r="D48" i="22"/>
  <c r="D49" i="22"/>
  <c r="D50" i="22"/>
  <c r="D47" i="22"/>
  <c r="D44" i="22"/>
  <c r="D45" i="22"/>
  <c r="D46" i="22"/>
  <c r="D43" i="22"/>
  <c r="D41" i="22"/>
  <c r="D40" i="22"/>
  <c r="D37" i="22"/>
  <c r="D38" i="22"/>
  <c r="D39" i="22"/>
  <c r="D36" i="22"/>
  <c r="D35" i="22"/>
  <c r="D33" i="22"/>
  <c r="D34" i="22"/>
  <c r="D32" i="22"/>
  <c r="D26" i="22"/>
  <c r="D25" i="22"/>
  <c r="D23" i="22"/>
  <c r="D24" i="22"/>
  <c r="D22" i="22"/>
  <c r="D19" i="22"/>
  <c r="D20" i="22"/>
  <c r="D21" i="22"/>
  <c r="D18" i="22"/>
  <c r="D15" i="22"/>
  <c r="D16" i="22"/>
  <c r="D17" i="22"/>
  <c r="D11" i="22"/>
  <c r="D10" i="22"/>
  <c r="D8" i="22"/>
  <c r="D7" i="22"/>
  <c r="C66" i="22"/>
  <c r="C65" i="22"/>
  <c r="C62" i="22"/>
  <c r="C63" i="22"/>
  <c r="C64" i="22"/>
  <c r="C61" i="22"/>
  <c r="C58" i="22"/>
  <c r="C59" i="22"/>
  <c r="C60" i="22"/>
  <c r="C57" i="22"/>
  <c r="C55" i="22"/>
  <c r="C54" i="22"/>
  <c r="C52" i="22"/>
  <c r="C53" i="22"/>
  <c r="C51" i="22"/>
  <c r="C48" i="22"/>
  <c r="C49" i="22"/>
  <c r="C50" i="22"/>
  <c r="C47" i="22"/>
  <c r="C44" i="22"/>
  <c r="C45" i="22"/>
  <c r="C46" i="22"/>
  <c r="C43" i="22"/>
  <c r="C41" i="22"/>
  <c r="C37" i="22"/>
  <c r="C38" i="22"/>
  <c r="C39" i="22"/>
  <c r="C40" i="22"/>
  <c r="C36" i="22"/>
  <c r="C33" i="22"/>
  <c r="C34" i="22"/>
  <c r="C35" i="22"/>
  <c r="C32" i="22"/>
  <c r="C29" i="22"/>
  <c r="C30" i="22"/>
  <c r="C31" i="22"/>
  <c r="C28" i="22"/>
  <c r="C26" i="22"/>
  <c r="C23" i="22"/>
  <c r="C24" i="22"/>
  <c r="C25" i="22"/>
  <c r="C22" i="22"/>
  <c r="C19" i="22"/>
  <c r="C20" i="22"/>
  <c r="C21" i="22"/>
  <c r="C18" i="22"/>
  <c r="C15" i="22"/>
  <c r="C16" i="22"/>
  <c r="C17" i="22"/>
  <c r="C14" i="22"/>
  <c r="C11" i="22"/>
  <c r="C12" i="22"/>
  <c r="C13" i="22"/>
  <c r="C10" i="22"/>
  <c r="C8" i="22"/>
  <c r="C7" i="22"/>
  <c r="G42" i="17" l="1"/>
  <c r="C42" i="22" l="1"/>
  <c r="D56" i="22"/>
  <c r="C56" i="22"/>
  <c r="C9" i="22" l="1"/>
  <c r="C27" i="22"/>
  <c r="D27" i="22"/>
  <c r="D42" i="22"/>
  <c r="D9" i="22"/>
  <c r="C57" i="17" l="1"/>
  <c r="C10" i="17"/>
  <c r="DO12" i="5" l="1"/>
  <c r="N10" i="17" l="1"/>
  <c r="N57" i="17"/>
  <c r="C28" i="17"/>
  <c r="C43" i="17"/>
  <c r="N28" i="17"/>
  <c r="N43" i="17"/>
  <c r="D43" i="17"/>
  <c r="LL14" i="5"/>
  <c r="JT14" i="5"/>
  <c r="GH14" i="5"/>
  <c r="FJ19" i="5"/>
  <c r="JX15" i="9"/>
  <c r="JY15" i="9" s="1"/>
  <c r="GM8" i="9"/>
  <c r="HW7" i="12"/>
  <c r="HG12" i="12"/>
  <c r="HG7" i="12"/>
  <c r="KK7" i="5"/>
  <c r="IN13" i="5"/>
  <c r="IO13" i="5" s="1"/>
  <c r="FI9" i="12"/>
  <c r="FK18" i="12"/>
  <c r="FG18" i="12"/>
  <c r="FM25" i="12"/>
  <c r="FH25" i="12"/>
  <c r="FY9" i="12"/>
  <c r="FW18" i="12"/>
  <c r="FX25" i="12"/>
  <c r="GC25" i="12"/>
  <c r="E28" i="17" l="1"/>
  <c r="R57" i="17"/>
  <c r="D57" i="17"/>
  <c r="R28" i="17"/>
  <c r="R43" i="17"/>
  <c r="R10" i="17"/>
  <c r="Q43" i="17"/>
  <c r="Q57" i="17"/>
  <c r="O28" i="17"/>
  <c r="G10" i="17"/>
  <c r="G57" i="17"/>
  <c r="G28" i="17"/>
  <c r="G43" i="17"/>
  <c r="E10" i="17"/>
  <c r="O43" i="17"/>
  <c r="E43" i="17"/>
  <c r="O57" i="17"/>
  <c r="D28" i="17"/>
  <c r="F10" i="17"/>
  <c r="P28" i="17"/>
  <c r="O10" i="17"/>
  <c r="P10" i="17"/>
  <c r="F57" i="17"/>
  <c r="E57" i="17"/>
  <c r="F43" i="17"/>
  <c r="P57" i="17"/>
  <c r="D10" i="17"/>
  <c r="F28" i="17"/>
  <c r="P43" i="17"/>
  <c r="Q28" i="17"/>
  <c r="Q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tc={847D98C8-6067-465A-983D-1B9C6CE178CD}</author>
  </authors>
  <commentList>
    <comment ref="F67" authorId="0" shapeId="0" xr:uid="{847D98C8-6067-465A-983D-1B9C6CE178CD}">
      <text>
        <t>[Threaded comment]
Your version of Excel allows you to read this threaded comment; however, any edits to it will get removed if the file is opened in a newer version of Excel. Learn more: https://go.microsoft.com/fwlink/?linkid=870924
Comment:
    Should this be replaced with NA?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 Lounsbury</author>
    <author>tc={9600AC69-C534-4814-BC23-4913B32CE682}</author>
    <author>JLM</author>
    <author>tc={E0A2B5BC-5A48-4605-9F65-0151602960C0}</author>
    <author>jmarks</author>
    <author>tc={AB7BC670-DFB5-4301-9DC8-6065667C1BD6}</author>
  </authors>
  <commentList>
    <comment ref="S6" authorId="0" shapeId="0" xr:uid="{00000000-0006-0000-0500-000001000000}">
      <text>
        <r>
          <rPr>
            <b/>
            <sz val="9"/>
            <color indexed="81"/>
            <rFont val="Tahoma"/>
            <family val="2"/>
          </rPr>
          <t>Susan Lounsbury:</t>
        </r>
        <r>
          <rPr>
            <sz val="9"/>
            <color indexed="81"/>
            <rFont val="Tahoma"/>
            <family val="2"/>
          </rPr>
          <t xml:space="preserve">
Adjusted down from 90 bc of data revision</t>
        </r>
      </text>
    </comment>
    <comment ref="AP6" authorId="0" shapeId="0" xr:uid="{00000000-0006-0000-0500-000002000000}">
      <text>
        <r>
          <rPr>
            <b/>
            <sz val="9"/>
            <color indexed="81"/>
            <rFont val="Tahoma"/>
            <family val="2"/>
          </rPr>
          <t>Susan Lounsbury:</t>
        </r>
        <r>
          <rPr>
            <sz val="9"/>
            <color indexed="81"/>
            <rFont val="Tahoma"/>
            <family val="2"/>
          </rPr>
          <t xml:space="preserve">
Adjusted up from 84</t>
        </r>
      </text>
    </comment>
    <comment ref="AQ6" authorId="0" shapeId="0" xr:uid="{00000000-0006-0000-0500-000003000000}">
      <text>
        <r>
          <rPr>
            <b/>
            <sz val="9"/>
            <color indexed="81"/>
            <rFont val="Tahoma"/>
            <family val="2"/>
          </rPr>
          <t>Susan Lounsbury:</t>
        </r>
        <r>
          <rPr>
            <sz val="9"/>
            <color indexed="81"/>
            <rFont val="Tahoma"/>
            <family val="2"/>
          </rPr>
          <t xml:space="preserve">
Adjusted up from 85</t>
        </r>
      </text>
    </comment>
    <comment ref="BR6" authorId="0" shapeId="0" xr:uid="{DD7BE07D-6ECF-4A74-A9FD-B0DA3770B333}">
      <text>
        <r>
          <rPr>
            <b/>
            <sz val="9"/>
            <color indexed="81"/>
            <rFont val="Tahoma"/>
            <family val="2"/>
          </rPr>
          <t>Susan Lounsbury:</t>
        </r>
        <r>
          <rPr>
            <sz val="9"/>
            <color indexed="81"/>
            <rFont val="Tahoma"/>
            <family val="2"/>
          </rPr>
          <t xml:space="preserve">
Adjusted down from 83</t>
        </r>
      </text>
    </comment>
    <comment ref="CM6" authorId="0" shapeId="0" xr:uid="{00000000-0006-0000-0500-000004000000}">
      <text>
        <r>
          <rPr>
            <b/>
            <sz val="9"/>
            <color indexed="81"/>
            <rFont val="Tahoma"/>
            <family val="2"/>
          </rPr>
          <t>Susan Lounsbury:</t>
        </r>
        <r>
          <rPr>
            <sz val="9"/>
            <color indexed="81"/>
            <rFont val="Tahoma"/>
            <family val="2"/>
          </rPr>
          <t xml:space="preserve">
Adjusted up from 76</t>
        </r>
      </text>
    </comment>
    <comment ref="CN6" authorId="0" shapeId="0" xr:uid="{00000000-0006-0000-0500-000005000000}">
      <text>
        <r>
          <rPr>
            <b/>
            <sz val="9"/>
            <color indexed="81"/>
            <rFont val="Tahoma"/>
            <family val="2"/>
          </rPr>
          <t>Susan Lounsbury:</t>
        </r>
        <r>
          <rPr>
            <sz val="9"/>
            <color indexed="81"/>
            <rFont val="Tahoma"/>
            <family val="2"/>
          </rPr>
          <t xml:space="preserve">
Adjusted up from 76</t>
        </r>
      </text>
    </comment>
    <comment ref="EJ6" authorId="0" shapeId="0" xr:uid="{00000000-0006-0000-0500-000006000000}">
      <text>
        <r>
          <rPr>
            <b/>
            <sz val="9"/>
            <color indexed="81"/>
            <rFont val="Tahoma"/>
            <family val="2"/>
          </rPr>
          <t>Susan Lounsbury:</t>
        </r>
        <r>
          <rPr>
            <sz val="9"/>
            <color indexed="81"/>
            <rFont val="Tahoma"/>
            <family val="2"/>
          </rPr>
          <t xml:space="preserve">
Adjusted up from 74</t>
        </r>
      </text>
    </comment>
    <comment ref="GF6" authorId="0" shapeId="0" xr:uid="{97CFA738-0C52-4171-91E4-8106760D151A}">
      <text>
        <r>
          <rPr>
            <b/>
            <sz val="9"/>
            <color indexed="81"/>
            <rFont val="Tahoma"/>
            <family val="2"/>
          </rPr>
          <t>Susan Lounsbury:</t>
        </r>
        <r>
          <rPr>
            <sz val="9"/>
            <color indexed="81"/>
            <rFont val="Tahoma"/>
            <family val="2"/>
          </rPr>
          <t xml:space="preserve">
Adjusted up from 66</t>
        </r>
      </text>
    </comment>
    <comment ref="HA6" authorId="0" shapeId="0" xr:uid="{66A9B8C8-849D-48D4-B06D-320E060BF9F4}">
      <text>
        <r>
          <rPr>
            <b/>
            <sz val="9"/>
            <color indexed="81"/>
            <rFont val="Tahoma"/>
            <family val="2"/>
          </rPr>
          <t>Susan Lounsbury:</t>
        </r>
        <r>
          <rPr>
            <sz val="9"/>
            <color indexed="81"/>
            <rFont val="Tahoma"/>
            <family val="2"/>
          </rPr>
          <t xml:space="preserve">
Adjusted up from 65</t>
        </r>
      </text>
    </comment>
    <comment ref="HV6" authorId="0" shapeId="0" xr:uid="{42DDF3DB-40F2-4D24-9F74-BB6CA3D74198}">
      <text>
        <r>
          <rPr>
            <b/>
            <sz val="9"/>
            <color indexed="81"/>
            <rFont val="Tahoma"/>
            <family val="2"/>
          </rPr>
          <t>Susan Lounsbury:</t>
        </r>
        <r>
          <rPr>
            <sz val="9"/>
            <color indexed="81"/>
            <rFont val="Tahoma"/>
            <family val="2"/>
          </rPr>
          <t xml:space="preserve">
Adjusted up from 63</t>
        </r>
      </text>
    </comment>
    <comment ref="JL6" authorId="0" shapeId="0" xr:uid="{1480A07C-A46C-4C21-AB00-F60F8A97CB5A}">
      <text>
        <r>
          <rPr>
            <b/>
            <sz val="9"/>
            <color indexed="81"/>
            <rFont val="Tahoma"/>
            <family val="2"/>
          </rPr>
          <t>Susan Lounsbury:</t>
        </r>
        <r>
          <rPr>
            <sz val="9"/>
            <color indexed="81"/>
            <rFont val="Tahoma"/>
            <family val="2"/>
          </rPr>
          <t xml:space="preserve">
Adjusted up from 64</t>
        </r>
      </text>
    </comment>
    <comment ref="KH6" authorId="0" shapeId="0" xr:uid="{92B6E43D-2308-4BF4-8B02-FB32646D5066}">
      <text>
        <r>
          <rPr>
            <b/>
            <sz val="9"/>
            <color indexed="81"/>
            <rFont val="Tahoma"/>
            <family val="2"/>
          </rPr>
          <t>Susan Lounsbury:</t>
        </r>
        <r>
          <rPr>
            <sz val="9"/>
            <color indexed="81"/>
            <rFont val="Tahoma"/>
            <family val="2"/>
          </rPr>
          <t xml:space="preserve">
Adjusted up from 54</t>
        </r>
      </text>
    </comment>
    <comment ref="V8" authorId="1" shapeId="0" xr:uid="{9600AC69-C534-4814-BC23-4913B32CE682}">
      <text>
        <t>[Threaded comment]
Your version of Excel allows you to read this threaded comment; however, any edits to it will get removed if the file is opened in a newer version of Excel. Learn more: https://go.microsoft.com/fwlink/?linkid=870924
Comment:
    adjusted down because of revised data</t>
      </text>
    </comment>
    <comment ref="GM8" authorId="2" shapeId="0" xr:uid="{00000000-0006-0000-0500-000007000000}">
      <text>
        <r>
          <rPr>
            <b/>
            <sz val="10"/>
            <color indexed="81"/>
            <rFont val="Tahoma"/>
            <family val="2"/>
          </rPr>
          <t>JLM:</t>
        </r>
        <r>
          <rPr>
            <sz val="10"/>
            <color indexed="81"/>
            <rFont val="Tahoma"/>
            <family val="2"/>
          </rPr>
          <t xml:space="preserve">
106 reported but extrapolated number substituted</t>
        </r>
      </text>
    </comment>
    <comment ref="HV8" authorId="0" shapeId="0" xr:uid="{32566051-18F2-4E60-BC3F-1AB8BCD291E0}">
      <text>
        <r>
          <rPr>
            <b/>
            <sz val="9"/>
            <color indexed="81"/>
            <rFont val="Tahoma"/>
            <family val="2"/>
          </rPr>
          <t>Susan Lounsbury:</t>
        </r>
        <r>
          <rPr>
            <sz val="9"/>
            <color indexed="81"/>
            <rFont val="Tahoma"/>
            <family val="2"/>
          </rPr>
          <t xml:space="preserve">
Adjusted down from 72</t>
        </r>
      </text>
    </comment>
    <comment ref="LD8" authorId="3" shapeId="0" xr:uid="{E0A2B5BC-5A48-4605-9F65-0151602960C0}">
      <text>
        <t>[Threaded comment]
Your version of Excel allows you to read this threaded comment; however, any edits to it will get removed if the file is opened in a newer version of Excel. Learn more: https://go.microsoft.com/fwlink/?linkid=870924
Comment:
    check data</t>
      </text>
    </comment>
    <comment ref="DL9" authorId="0" shapeId="0" xr:uid="{00000000-0006-0000-0500-000008000000}">
      <text>
        <r>
          <rPr>
            <b/>
            <sz val="9"/>
            <color indexed="81"/>
            <rFont val="Tahoma"/>
            <family val="2"/>
          </rPr>
          <t>Susan Lounsbury:</t>
        </r>
        <r>
          <rPr>
            <sz val="9"/>
            <color indexed="81"/>
            <rFont val="Tahoma"/>
            <family val="2"/>
          </rPr>
          <t xml:space="preserve">
63 was "corrected" value but was flagged bc very large difference</t>
        </r>
      </text>
    </comment>
    <comment ref="EJ9" authorId="0" shapeId="0" xr:uid="{00000000-0006-0000-0500-000009000000}">
      <text>
        <r>
          <rPr>
            <b/>
            <sz val="9"/>
            <color indexed="81"/>
            <rFont val="Tahoma"/>
            <family val="2"/>
          </rPr>
          <t>Susan Lounsbury:</t>
        </r>
        <r>
          <rPr>
            <sz val="9"/>
            <color indexed="81"/>
            <rFont val="Tahoma"/>
            <family val="2"/>
          </rPr>
          <t xml:space="preserve">
88 was "corrected" value, but was flagged bc change was very large</t>
        </r>
      </text>
    </comment>
    <comment ref="U10" authorId="0" shapeId="0" xr:uid="{F7BE67AC-B96E-4394-949B-BB928816E257}">
      <text>
        <r>
          <rPr>
            <b/>
            <sz val="9"/>
            <color indexed="81"/>
            <rFont val="Tahoma"/>
            <family val="2"/>
          </rPr>
          <t>Susan Lounsbury:</t>
        </r>
        <r>
          <rPr>
            <sz val="9"/>
            <color indexed="81"/>
            <rFont val="Tahoma"/>
            <family val="2"/>
          </rPr>
          <t xml:space="preserve">
Adjusted down from 92 with data changes made by DE coordinator</t>
        </r>
      </text>
    </comment>
    <comment ref="FJ10" authorId="0" shapeId="0" xr:uid="{B7ED0571-EB70-493F-92E0-34AB1DC5CD1A}">
      <text>
        <r>
          <rPr>
            <b/>
            <sz val="9"/>
            <color indexed="81"/>
            <rFont val="Tahoma"/>
            <family val="2"/>
          </rPr>
          <t>Susan Lounsbury:</t>
        </r>
        <r>
          <rPr>
            <sz val="9"/>
            <color indexed="81"/>
            <rFont val="Tahoma"/>
            <family val="2"/>
          </rPr>
          <t xml:space="preserve">
Adjusted down from 89</t>
        </r>
      </text>
    </comment>
    <comment ref="R11" authorId="0" shapeId="0" xr:uid="{00000000-0006-0000-0500-00000A000000}">
      <text>
        <r>
          <rPr>
            <b/>
            <sz val="9"/>
            <color indexed="81"/>
            <rFont val="Tahoma"/>
            <family val="2"/>
          </rPr>
          <t>Susan Lounsbury:</t>
        </r>
        <r>
          <rPr>
            <sz val="9"/>
            <color indexed="81"/>
            <rFont val="Tahoma"/>
            <family val="2"/>
          </rPr>
          <t xml:space="preserve">
Adjusted down from 88 bc of revised data</t>
        </r>
      </text>
    </comment>
    <comment ref="S11" authorId="0" shapeId="0" xr:uid="{00000000-0006-0000-0500-00000B000000}">
      <text>
        <r>
          <rPr>
            <b/>
            <sz val="9"/>
            <color indexed="81"/>
            <rFont val="Tahoma"/>
            <family val="2"/>
          </rPr>
          <t>Susan Lounsbury:</t>
        </r>
        <r>
          <rPr>
            <sz val="9"/>
            <color indexed="81"/>
            <rFont val="Tahoma"/>
            <family val="2"/>
          </rPr>
          <t xml:space="preserve">
Adjusted down from 87 bc of revised data</t>
        </r>
      </text>
    </comment>
    <comment ref="GF11" authorId="0" shapeId="0" xr:uid="{3826CCEE-0F9B-426D-89AD-DA58BE018B8D}">
      <text>
        <r>
          <rPr>
            <b/>
            <sz val="9"/>
            <color indexed="81"/>
            <rFont val="Tahoma"/>
            <family val="2"/>
          </rPr>
          <t>Susan Lounsbury:</t>
        </r>
        <r>
          <rPr>
            <sz val="9"/>
            <color indexed="81"/>
            <rFont val="Tahoma"/>
            <family val="2"/>
          </rPr>
          <t xml:space="preserve">
Adjusted up from 67</t>
        </r>
      </text>
    </comment>
    <comment ref="HA11" authorId="0" shapeId="0" xr:uid="{425CABE2-44EF-4102-A310-1049EB1D49BC}">
      <text>
        <r>
          <rPr>
            <b/>
            <sz val="9"/>
            <color indexed="81"/>
            <rFont val="Tahoma"/>
            <family val="2"/>
          </rPr>
          <t>Susan Lounsbury:</t>
        </r>
        <r>
          <rPr>
            <sz val="9"/>
            <color indexed="81"/>
            <rFont val="Tahoma"/>
            <family val="2"/>
          </rPr>
          <t xml:space="preserve">
Adjusted up from 62</t>
        </r>
      </text>
    </comment>
    <comment ref="HV11" authorId="0" shapeId="0" xr:uid="{F6995A15-658E-4B00-9C77-15CB348B0AA7}">
      <text>
        <r>
          <rPr>
            <b/>
            <sz val="9"/>
            <color indexed="81"/>
            <rFont val="Tahoma"/>
            <family val="2"/>
          </rPr>
          <t>Susan Lounsbury:</t>
        </r>
        <r>
          <rPr>
            <sz val="9"/>
            <color indexed="81"/>
            <rFont val="Tahoma"/>
            <family val="2"/>
          </rPr>
          <t xml:space="preserve">
Adjusted up from 69</t>
        </r>
      </text>
    </comment>
    <comment ref="IQ11" authorId="0" shapeId="0" xr:uid="{E7643C60-BB13-49EC-96E9-6E486F0DB93A}">
      <text>
        <r>
          <rPr>
            <b/>
            <sz val="9"/>
            <color indexed="81"/>
            <rFont val="Tahoma"/>
            <family val="2"/>
          </rPr>
          <t>Susan Lounsbury:</t>
        </r>
        <r>
          <rPr>
            <sz val="9"/>
            <color indexed="81"/>
            <rFont val="Tahoma"/>
            <family val="2"/>
          </rPr>
          <t xml:space="preserve">
Adjusted up from 62</t>
        </r>
      </text>
    </comment>
    <comment ref="JL11" authorId="0" shapeId="0" xr:uid="{0FC5191E-DB75-45EE-8810-AD495F532FE4}">
      <text>
        <r>
          <rPr>
            <b/>
            <sz val="9"/>
            <color indexed="81"/>
            <rFont val="Tahoma"/>
            <family val="2"/>
          </rPr>
          <t>Susan Lounsbury:</t>
        </r>
        <r>
          <rPr>
            <sz val="9"/>
            <color indexed="81"/>
            <rFont val="Tahoma"/>
            <family val="2"/>
          </rPr>
          <t xml:space="preserve">
Adjusted up from 66</t>
        </r>
      </text>
    </comment>
    <comment ref="CM13" authorId="0" shapeId="0" xr:uid="{00000000-0006-0000-0500-00000C000000}">
      <text>
        <r>
          <rPr>
            <b/>
            <sz val="9"/>
            <color indexed="81"/>
            <rFont val="Tahoma"/>
            <family val="2"/>
          </rPr>
          <t>Susan Lounsbury:</t>
        </r>
        <r>
          <rPr>
            <sz val="9"/>
            <color indexed="81"/>
            <rFont val="Tahoma"/>
            <family val="2"/>
          </rPr>
          <t xml:space="preserve">
Adjusted down from 80 bc of revised data</t>
        </r>
      </text>
    </comment>
    <comment ref="DK13" authorId="0" shapeId="0" xr:uid="{00000000-0006-0000-0500-00000D000000}">
      <text>
        <r>
          <rPr>
            <b/>
            <sz val="9"/>
            <color indexed="81"/>
            <rFont val="Tahoma"/>
            <family val="2"/>
          </rPr>
          <t>Susan Lounsbury:</t>
        </r>
        <r>
          <rPr>
            <sz val="9"/>
            <color indexed="81"/>
            <rFont val="Tahoma"/>
            <family val="2"/>
          </rPr>
          <t xml:space="preserve">
Adjusted down from 73 bc of revised data</t>
        </r>
      </text>
    </comment>
    <comment ref="DL13" authorId="0" shapeId="0" xr:uid="{00000000-0006-0000-0500-00000E000000}">
      <text>
        <r>
          <rPr>
            <b/>
            <sz val="9"/>
            <color indexed="81"/>
            <rFont val="Tahoma"/>
            <family val="2"/>
          </rPr>
          <t>Susan Lounsbury:</t>
        </r>
        <r>
          <rPr>
            <sz val="9"/>
            <color indexed="81"/>
            <rFont val="Tahoma"/>
            <family val="2"/>
          </rPr>
          <t xml:space="preserve">
Adjusted down from 75 bc of revised data</t>
        </r>
      </text>
    </comment>
    <comment ref="GF13" authorId="0" shapeId="0" xr:uid="{F7E0C2F2-B29A-4B59-A80D-ADABA233B015}">
      <text>
        <r>
          <rPr>
            <b/>
            <sz val="9"/>
            <color indexed="81"/>
            <rFont val="Tahoma"/>
            <family val="2"/>
          </rPr>
          <t>Susan Lounsbury:</t>
        </r>
        <r>
          <rPr>
            <sz val="9"/>
            <color indexed="81"/>
            <rFont val="Tahoma"/>
            <family val="2"/>
          </rPr>
          <t xml:space="preserve">
Adjusted up from 52</t>
        </r>
      </text>
    </comment>
    <comment ref="HV13" authorId="0" shapeId="0" xr:uid="{9294B6E0-FCC8-43AC-9073-F91B8D430128}">
      <text>
        <r>
          <rPr>
            <b/>
            <sz val="9"/>
            <color indexed="81"/>
            <rFont val="Tahoma"/>
            <family val="2"/>
          </rPr>
          <t>Susan Lounsbury:</t>
        </r>
        <r>
          <rPr>
            <sz val="9"/>
            <color indexed="81"/>
            <rFont val="Tahoma"/>
            <family val="2"/>
          </rPr>
          <t xml:space="preserve">
Adjusted up from 64</t>
        </r>
      </text>
    </comment>
    <comment ref="JL13" authorId="0" shapeId="0" xr:uid="{3018C79D-A906-48EE-B6EA-0234D5178D26}">
      <text>
        <r>
          <rPr>
            <b/>
            <sz val="9"/>
            <color indexed="81"/>
            <rFont val="Tahoma"/>
            <family val="2"/>
          </rPr>
          <t>Susan Lounsbury:</t>
        </r>
        <r>
          <rPr>
            <sz val="9"/>
            <color indexed="81"/>
            <rFont val="Tahoma"/>
            <family val="2"/>
          </rPr>
          <t xml:space="preserve">
Adjusted up from 62</t>
        </r>
      </text>
    </comment>
    <comment ref="BO14" authorId="0" shapeId="0" xr:uid="{00000000-0006-0000-0500-00000F000000}">
      <text>
        <r>
          <rPr>
            <b/>
            <sz val="9"/>
            <color indexed="81"/>
            <rFont val="Tahoma"/>
            <family val="2"/>
          </rPr>
          <t>Susan Lounsbury:</t>
        </r>
        <r>
          <rPr>
            <sz val="9"/>
            <color indexed="81"/>
            <rFont val="Tahoma"/>
            <family val="2"/>
          </rPr>
          <t xml:space="preserve">
Adjusted down from 81 bc of data revision</t>
        </r>
      </text>
    </comment>
    <comment ref="BP14" authorId="0" shapeId="0" xr:uid="{00000000-0006-0000-0500-000010000000}">
      <text>
        <r>
          <rPr>
            <b/>
            <sz val="9"/>
            <color indexed="81"/>
            <rFont val="Tahoma"/>
            <family val="2"/>
          </rPr>
          <t>Susan Lounsbury:</t>
        </r>
        <r>
          <rPr>
            <sz val="9"/>
            <color indexed="81"/>
            <rFont val="Tahoma"/>
            <family val="2"/>
          </rPr>
          <t xml:space="preserve">
Adjusted down from 81 bc of data revision</t>
        </r>
      </text>
    </comment>
    <comment ref="CM14" authorId="0" shapeId="0" xr:uid="{00000000-0006-0000-0500-000011000000}">
      <text>
        <r>
          <rPr>
            <b/>
            <sz val="9"/>
            <color indexed="81"/>
            <rFont val="Tahoma"/>
            <family val="2"/>
          </rPr>
          <t>Susan Lounsbury:</t>
        </r>
        <r>
          <rPr>
            <sz val="9"/>
            <color indexed="81"/>
            <rFont val="Tahoma"/>
            <family val="2"/>
          </rPr>
          <t xml:space="preserve">
Adjusted down from 72 bc of data revision</t>
        </r>
      </text>
    </comment>
    <comment ref="CN14" authorId="0" shapeId="0" xr:uid="{00000000-0006-0000-0500-000012000000}">
      <text>
        <r>
          <rPr>
            <b/>
            <sz val="9"/>
            <color indexed="81"/>
            <rFont val="Tahoma"/>
            <family val="2"/>
          </rPr>
          <t>Susan Lounsbury:</t>
        </r>
        <r>
          <rPr>
            <sz val="9"/>
            <color indexed="81"/>
            <rFont val="Tahoma"/>
            <family val="2"/>
          </rPr>
          <t xml:space="preserve">
Adjusted down from 71 bc of data revision</t>
        </r>
      </text>
    </comment>
    <comment ref="CN15" authorId="0" shapeId="0" xr:uid="{00000000-0006-0000-0500-000013000000}">
      <text>
        <r>
          <rPr>
            <b/>
            <sz val="9"/>
            <color indexed="81"/>
            <rFont val="Tahoma"/>
            <family val="2"/>
          </rPr>
          <t>Susan Lounsbury:</t>
        </r>
        <r>
          <rPr>
            <sz val="9"/>
            <color indexed="81"/>
            <rFont val="Tahoma"/>
            <family val="2"/>
          </rPr>
          <t xml:space="preserve">
Adjusted up from 77 bc of data revision</t>
        </r>
      </text>
    </comment>
    <comment ref="JX15" authorId="4" shapeId="0" xr:uid="{00000000-0006-0000-0500-000014000000}">
      <text>
        <r>
          <rPr>
            <b/>
            <sz val="10"/>
            <color indexed="81"/>
            <rFont val="Tahoma"/>
            <family val="2"/>
          </rPr>
          <t>jmarks:</t>
        </r>
        <r>
          <rPr>
            <sz val="10"/>
            <color indexed="81"/>
            <rFont val="Tahoma"/>
            <family val="2"/>
          </rPr>
          <t xml:space="preserve">
3 reported but extrapolated number substituted
</t>
        </r>
      </text>
    </comment>
    <comment ref="JY15" authorId="4" shapeId="0" xr:uid="{00000000-0006-0000-0500-000015000000}">
      <text>
        <r>
          <rPr>
            <b/>
            <sz val="9"/>
            <color indexed="81"/>
            <rFont val="Tahoma"/>
            <family val="2"/>
          </rPr>
          <t>jmarks:</t>
        </r>
        <r>
          <rPr>
            <sz val="9"/>
            <color indexed="81"/>
            <rFont val="Tahoma"/>
            <family val="2"/>
          </rPr>
          <t xml:space="preserve">
Extrapolated</t>
        </r>
      </text>
    </comment>
    <comment ref="BR16" authorId="0" shapeId="0" xr:uid="{C331EB6C-83AE-4B61-B1CB-B26338E18604}">
      <text>
        <r>
          <rPr>
            <b/>
            <sz val="9"/>
            <color indexed="81"/>
            <rFont val="Tahoma"/>
            <family val="2"/>
          </rPr>
          <t>Susan Lounsbury:</t>
        </r>
        <r>
          <rPr>
            <sz val="9"/>
            <color indexed="81"/>
            <rFont val="Tahoma"/>
            <family val="2"/>
          </rPr>
          <t xml:space="preserve">
Adjusted down from 91</t>
        </r>
      </text>
    </comment>
    <comment ref="CP16" authorId="0" shapeId="0" xr:uid="{E1E4473B-652C-4D58-9F86-4A4B45D3329F}">
      <text>
        <r>
          <rPr>
            <b/>
            <sz val="9"/>
            <color indexed="81"/>
            <rFont val="Tahoma"/>
            <family val="2"/>
          </rPr>
          <t>Susan Lounsbury:</t>
        </r>
        <r>
          <rPr>
            <sz val="9"/>
            <color indexed="81"/>
            <rFont val="Tahoma"/>
            <family val="2"/>
          </rPr>
          <t xml:space="preserve">
Adjusted up from 84</t>
        </r>
      </text>
    </comment>
    <comment ref="HA16" authorId="0" shapeId="0" xr:uid="{2FF36072-5EFF-4879-A13A-9035A9939358}">
      <text>
        <r>
          <rPr>
            <b/>
            <sz val="9"/>
            <color indexed="81"/>
            <rFont val="Tahoma"/>
            <family val="2"/>
          </rPr>
          <t>Susan Lounsbury:</t>
        </r>
        <r>
          <rPr>
            <sz val="9"/>
            <color indexed="81"/>
            <rFont val="Tahoma"/>
            <family val="2"/>
          </rPr>
          <t xml:space="preserve">
Adjusted up from 65</t>
        </r>
      </text>
    </comment>
    <comment ref="HV16" authorId="0" shapeId="0" xr:uid="{002F72AF-8072-480C-8C4B-20BCF9BABCC4}">
      <text>
        <r>
          <rPr>
            <b/>
            <sz val="9"/>
            <color indexed="81"/>
            <rFont val="Tahoma"/>
            <family val="2"/>
          </rPr>
          <t>Susan Lounsbury:</t>
        </r>
        <r>
          <rPr>
            <sz val="9"/>
            <color indexed="81"/>
            <rFont val="Tahoma"/>
            <family val="2"/>
          </rPr>
          <t xml:space="preserve">
Adjusted up from 64</t>
        </r>
      </text>
    </comment>
    <comment ref="JL16" authorId="0" shapeId="0" xr:uid="{762C66DB-8B75-4F9F-BB39-4D1BECAEDF9A}">
      <text>
        <r>
          <rPr>
            <b/>
            <sz val="9"/>
            <color indexed="81"/>
            <rFont val="Tahoma"/>
            <family val="2"/>
          </rPr>
          <t>Susan Lounsbury:</t>
        </r>
        <r>
          <rPr>
            <sz val="9"/>
            <color indexed="81"/>
            <rFont val="Tahoma"/>
            <family val="2"/>
          </rPr>
          <t xml:space="preserve">
Adjusted up from 65</t>
        </r>
      </text>
    </comment>
    <comment ref="V18" authorId="5" shapeId="0" xr:uid="{AB7BC670-DFB5-4301-9DC8-6065667C1BD6}">
      <text>
        <t>[Threaded comment]
Your version of Excel allows you to read this threaded comment; however, any edits to it will get removed if the file is opened in a newer version of Excel. Learn more: https://go.microsoft.com/fwlink/?linkid=870924
Comment:
    adjusted up because of revised data</t>
      </text>
    </comment>
    <comment ref="R19" authorId="0" shapeId="0" xr:uid="{00000000-0006-0000-0500-000016000000}">
      <text>
        <r>
          <rPr>
            <b/>
            <sz val="9"/>
            <color indexed="81"/>
            <rFont val="Tahoma"/>
            <family val="2"/>
          </rPr>
          <t>Susan Lounsbury:</t>
        </r>
        <r>
          <rPr>
            <sz val="9"/>
            <color indexed="81"/>
            <rFont val="Tahoma"/>
            <family val="2"/>
          </rPr>
          <t xml:space="preserve">
Adjusted down from 92 bc of data revision</t>
        </r>
      </text>
    </comment>
    <comment ref="S19" authorId="0" shapeId="0" xr:uid="{00000000-0006-0000-0500-000017000000}">
      <text>
        <r>
          <rPr>
            <b/>
            <sz val="9"/>
            <color indexed="81"/>
            <rFont val="Tahoma"/>
            <family val="2"/>
          </rPr>
          <t>Susan Lounsbury:</t>
        </r>
        <r>
          <rPr>
            <sz val="9"/>
            <color indexed="81"/>
            <rFont val="Tahoma"/>
            <family val="2"/>
          </rPr>
          <t xml:space="preserve">
Adjusted down from 91 bc of data revision</t>
        </r>
      </text>
    </comment>
    <comment ref="IQ19" authorId="0" shapeId="0" xr:uid="{A5FEDE00-B5BA-479F-8B53-D096A236E328}">
      <text>
        <r>
          <rPr>
            <b/>
            <sz val="9"/>
            <color indexed="81"/>
            <rFont val="Tahoma"/>
            <family val="2"/>
          </rPr>
          <t>Susan Lounsbury:</t>
        </r>
        <r>
          <rPr>
            <sz val="9"/>
            <color indexed="81"/>
            <rFont val="Tahoma"/>
            <family val="2"/>
          </rPr>
          <t xml:space="preserve">
Adjusted up from 57</t>
        </r>
      </text>
    </comment>
    <comment ref="HV21" authorId="0" shapeId="0" xr:uid="{B6665E11-074B-4C58-A7DC-DF505B528AA3}">
      <text>
        <r>
          <rPr>
            <b/>
            <sz val="9"/>
            <color indexed="81"/>
            <rFont val="Tahoma"/>
            <family val="2"/>
          </rPr>
          <t>Susan Lounsbury:</t>
        </r>
        <r>
          <rPr>
            <sz val="9"/>
            <color indexed="81"/>
            <rFont val="Tahoma"/>
            <family val="2"/>
          </rPr>
          <t xml:space="preserve">
Adjusted up from 60</t>
        </r>
      </text>
    </comment>
    <comment ref="IQ21" authorId="0" shapeId="0" xr:uid="{C0AB4369-D978-401F-A5DC-7C3270D3FB35}">
      <text>
        <r>
          <rPr>
            <b/>
            <sz val="9"/>
            <color indexed="81"/>
            <rFont val="Tahoma"/>
            <family val="2"/>
          </rPr>
          <t>Susan Lounsbury:</t>
        </r>
        <r>
          <rPr>
            <sz val="9"/>
            <color indexed="81"/>
            <rFont val="Tahoma"/>
            <family val="2"/>
          </rPr>
          <t xml:space="preserve">
Adjusted up from 57</t>
        </r>
      </text>
    </comment>
    <comment ref="U24" authorId="0" shapeId="0" xr:uid="{49E9DEDD-9FF4-42E0-B718-EEC2CF951AF4}">
      <text>
        <r>
          <rPr>
            <b/>
            <sz val="9"/>
            <color indexed="81"/>
            <rFont val="Tahoma"/>
            <family val="2"/>
          </rPr>
          <t>Susan Lounsbury:</t>
        </r>
        <r>
          <rPr>
            <sz val="9"/>
            <color indexed="81"/>
            <rFont val="Tahoma"/>
            <family val="2"/>
          </rPr>
          <t xml:space="preserve">
Adjusted down from 92 because of changes to data reported by DE coordinator</t>
        </r>
      </text>
    </comment>
    <comment ref="AS24" authorId="0" shapeId="0" xr:uid="{111BB571-506F-49EA-B68E-E3F438FDC916}">
      <text>
        <r>
          <rPr>
            <b/>
            <sz val="9"/>
            <color indexed="81"/>
            <rFont val="Tahoma"/>
            <family val="2"/>
          </rPr>
          <t>Susan Lounsbury:</t>
        </r>
        <r>
          <rPr>
            <sz val="9"/>
            <color indexed="81"/>
            <rFont val="Tahoma"/>
            <family val="2"/>
          </rPr>
          <t xml:space="preserve">
Adjusted up from 84</t>
        </r>
      </text>
    </comment>
    <comment ref="BR24" authorId="0" shapeId="0" xr:uid="{4EABF391-9A11-4290-A5AE-060682758930}">
      <text>
        <r>
          <rPr>
            <b/>
            <sz val="9"/>
            <color indexed="81"/>
            <rFont val="Tahoma"/>
            <family val="2"/>
          </rPr>
          <t>Susan Lounsbury:</t>
        </r>
        <r>
          <rPr>
            <sz val="9"/>
            <color indexed="81"/>
            <rFont val="Tahoma"/>
            <family val="2"/>
          </rPr>
          <t xml:space="preserve">
Adjusted down from 83</t>
        </r>
      </text>
    </comment>
    <comment ref="DN24" authorId="0" shapeId="0" xr:uid="{989A5D2B-B864-4FAF-8E49-B8558A14B72D}">
      <text>
        <r>
          <rPr>
            <b/>
            <sz val="9"/>
            <color indexed="81"/>
            <rFont val="Tahoma"/>
            <family val="2"/>
          </rPr>
          <t>Susan Lounsbury:</t>
        </r>
        <r>
          <rPr>
            <sz val="9"/>
            <color indexed="81"/>
            <rFont val="Tahoma"/>
            <family val="2"/>
          </rPr>
          <t xml:space="preserve">
Adjusted up from 80</t>
        </r>
      </text>
    </comment>
    <comment ref="EL24" authorId="0" shapeId="0" xr:uid="{2984D5D6-7062-470C-B3A1-D181DACBD0B2}">
      <text>
        <r>
          <rPr>
            <b/>
            <sz val="9"/>
            <color indexed="81"/>
            <rFont val="Tahoma"/>
            <family val="2"/>
          </rPr>
          <t>Susan Lounsbury:</t>
        </r>
        <r>
          <rPr>
            <sz val="9"/>
            <color indexed="81"/>
            <rFont val="Tahoma"/>
            <family val="2"/>
          </rPr>
          <t xml:space="preserve">
Was 93, but now NA because of changes in institutions' categories</t>
        </r>
      </text>
    </comment>
    <comment ref="FJ24" authorId="0" shapeId="0" xr:uid="{2BC0D6B9-DF8D-4E9D-8970-C640484F47A6}">
      <text>
        <r>
          <rPr>
            <b/>
            <sz val="9"/>
            <color indexed="81"/>
            <rFont val="Tahoma"/>
            <family val="2"/>
          </rPr>
          <t>Susan Lounsbury:</t>
        </r>
        <r>
          <rPr>
            <sz val="9"/>
            <color indexed="81"/>
            <rFont val="Tahoma"/>
            <family val="2"/>
          </rPr>
          <t xml:space="preserve">
Adjusted down from 87</t>
        </r>
      </text>
    </comment>
    <comment ref="IQ24" authorId="0" shapeId="0" xr:uid="{DFBA8B1A-6F5E-41D3-A572-6532E8F1CF74}">
      <text>
        <r>
          <rPr>
            <b/>
            <sz val="9"/>
            <color indexed="81"/>
            <rFont val="Tahoma"/>
            <family val="2"/>
          </rPr>
          <t>Susan Lounsbury:</t>
        </r>
        <r>
          <rPr>
            <sz val="9"/>
            <color indexed="81"/>
            <rFont val="Tahoma"/>
            <family val="2"/>
          </rPr>
          <t xml:space="preserve">
Adjusted up from 57</t>
        </r>
      </text>
    </comment>
    <comment ref="EL26" authorId="0" shapeId="0" xr:uid="{2176D981-0A97-483E-BE15-ED2035290F41}">
      <text>
        <r>
          <rPr>
            <b/>
            <sz val="9"/>
            <color indexed="81"/>
            <rFont val="Tahoma"/>
            <family val="2"/>
          </rPr>
          <t>Susan Lounsbury:</t>
        </r>
        <r>
          <rPr>
            <sz val="9"/>
            <color indexed="81"/>
            <rFont val="Tahoma"/>
            <family val="2"/>
          </rPr>
          <t xml:space="preserve">
Adjusted down from 69</t>
        </r>
      </text>
    </comment>
    <comment ref="HV26" authorId="0" shapeId="0" xr:uid="{F2BFF420-55E8-4E1F-958C-928FFEE1715F}">
      <text>
        <r>
          <rPr>
            <b/>
            <sz val="9"/>
            <color indexed="81"/>
            <rFont val="Tahoma"/>
            <family val="2"/>
          </rPr>
          <t>Susan Lounsbury:</t>
        </r>
        <r>
          <rPr>
            <sz val="9"/>
            <color indexed="81"/>
            <rFont val="Tahoma"/>
            <family val="2"/>
          </rPr>
          <t xml:space="preserve">
Changed to NA from 46 after institutions moved to new category</t>
        </r>
      </text>
    </comment>
    <comment ref="IQ26" authorId="0" shapeId="0" xr:uid="{FB6BF462-B7A3-4F90-A652-4E34CC083B14}">
      <text>
        <r>
          <rPr>
            <b/>
            <sz val="9"/>
            <color indexed="81"/>
            <rFont val="Tahoma"/>
            <family val="2"/>
          </rPr>
          <t>Susan Lounsbury:</t>
        </r>
        <r>
          <rPr>
            <sz val="9"/>
            <color indexed="81"/>
            <rFont val="Tahoma"/>
            <family val="2"/>
          </rPr>
          <t xml:space="preserve">
Adjusted down from 54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KK7" authorId="0" shapeId="0" xr:uid="{00000000-0006-0000-0700-000001000000}">
      <text>
        <r>
          <rPr>
            <b/>
            <sz val="10"/>
            <color indexed="81"/>
            <rFont val="Tahoma"/>
            <family val="2"/>
          </rPr>
          <t>JLM:</t>
        </r>
        <r>
          <rPr>
            <sz val="10"/>
            <color indexed="81"/>
            <rFont val="Tahoma"/>
            <family val="2"/>
          </rPr>
          <t xml:space="preserve">
104 reported, extrapolation substituted
</t>
        </r>
      </text>
    </comment>
    <comment ref="DO12" authorId="1" shapeId="0" xr:uid="{00000000-0006-0000-0700-000002000000}">
      <text>
        <r>
          <rPr>
            <b/>
            <sz val="9"/>
            <color indexed="81"/>
            <rFont val="Tahoma"/>
            <family val="2"/>
          </rPr>
          <t>jmarks:</t>
        </r>
        <r>
          <rPr>
            <sz val="9"/>
            <color indexed="81"/>
            <rFont val="Tahoma"/>
            <family val="2"/>
          </rPr>
          <t xml:space="preserve">
95 reported but extrapolated figure subsstituted</t>
        </r>
      </text>
    </comment>
    <comment ref="IN13" authorId="0" shapeId="0" xr:uid="{00000000-0006-0000-0700-000003000000}">
      <text>
        <r>
          <rPr>
            <b/>
            <sz val="10"/>
            <color indexed="81"/>
            <rFont val="Tahoma"/>
            <family val="2"/>
          </rPr>
          <t>JLM:</t>
        </r>
        <r>
          <rPr>
            <sz val="10"/>
            <color indexed="81"/>
            <rFont val="Tahoma"/>
            <family val="2"/>
          </rPr>
          <t xml:space="preserve">
58 reported but extrapolation substituted
</t>
        </r>
      </text>
    </comment>
    <comment ref="IO13" authorId="0" shapeId="0" xr:uid="{00000000-0006-0000-0700-000004000000}">
      <text>
        <r>
          <rPr>
            <b/>
            <sz val="10"/>
            <color indexed="81"/>
            <rFont val="Tahoma"/>
            <family val="2"/>
          </rPr>
          <t>JLM:</t>
        </r>
        <r>
          <rPr>
            <sz val="10"/>
            <color indexed="81"/>
            <rFont val="Tahoma"/>
            <family val="2"/>
          </rPr>
          <t xml:space="preserve">
52 reported but extrapolation substituted
</t>
        </r>
      </text>
    </comment>
    <comment ref="KK13" authorId="0" shapeId="0" xr:uid="{00000000-0006-0000-0700-000005000000}">
      <text>
        <r>
          <rPr>
            <b/>
            <sz val="10"/>
            <color indexed="81"/>
            <rFont val="Tahoma"/>
            <family val="2"/>
          </rPr>
          <t>JLM:</t>
        </r>
        <r>
          <rPr>
            <sz val="10"/>
            <color indexed="81"/>
            <rFont val="Tahoma"/>
            <family val="2"/>
          </rPr>
          <t xml:space="preserve">
3 reported but suppressed due to being out of range
</t>
        </r>
      </text>
    </comment>
    <comment ref="GH14" authorId="1" shapeId="0" xr:uid="{00000000-0006-0000-0700-000006000000}">
      <text>
        <r>
          <rPr>
            <b/>
            <sz val="10"/>
            <color indexed="81"/>
            <rFont val="Tahoma"/>
            <family val="2"/>
          </rPr>
          <t>jmarks:</t>
        </r>
        <r>
          <rPr>
            <sz val="10"/>
            <color indexed="81"/>
            <rFont val="Tahoma"/>
            <family val="2"/>
          </rPr>
          <t xml:space="preserve">
Not reported but extrapolation used instead.</t>
        </r>
      </text>
    </comment>
    <comment ref="JT14" authorId="0" shapeId="0" xr:uid="{00000000-0006-0000-0700-000007000000}">
      <text>
        <r>
          <rPr>
            <b/>
            <sz val="10"/>
            <color indexed="81"/>
            <rFont val="Tahoma"/>
            <family val="2"/>
          </rPr>
          <t>JLM:</t>
        </r>
        <r>
          <rPr>
            <sz val="10"/>
            <color indexed="81"/>
            <rFont val="Tahoma"/>
            <family val="2"/>
          </rPr>
          <t xml:space="preserve">
None reported, extrapolation substituted
</t>
        </r>
      </text>
    </comment>
    <comment ref="LL14" authorId="0" shapeId="0" xr:uid="{00000000-0006-0000-0700-000008000000}">
      <text>
        <r>
          <rPr>
            <b/>
            <sz val="10"/>
            <color indexed="81"/>
            <rFont val="Tahoma"/>
            <family val="2"/>
          </rPr>
          <t>JLM:</t>
        </r>
        <r>
          <rPr>
            <sz val="10"/>
            <color indexed="81"/>
            <rFont val="Tahoma"/>
            <family val="2"/>
          </rPr>
          <t xml:space="preserve">
17 reported, but extrapolation substituted
</t>
        </r>
      </text>
    </comment>
    <comment ref="FJ19" authorId="1" shapeId="0" xr:uid="{00000000-0006-0000-0700-000009000000}">
      <text>
        <r>
          <rPr>
            <b/>
            <sz val="10"/>
            <color indexed="81"/>
            <rFont val="Tahoma"/>
            <family val="2"/>
          </rPr>
          <t>jmarks:</t>
        </r>
        <r>
          <rPr>
            <sz val="10"/>
            <color indexed="81"/>
            <rFont val="Tahoma"/>
            <family val="2"/>
          </rPr>
          <t xml:space="preserve">
17 reported but extrapolation used instead.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adiaz</author>
  </authors>
  <commentList>
    <comment ref="EE4" authorId="0" shapeId="0" xr:uid="{00000000-0006-0000-0800-000001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EX4" authorId="0" shapeId="0" xr:uid="{00000000-0006-0000-0800-000002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FQ4" authorId="0" shapeId="0" xr:uid="{00000000-0006-0000-0800-000003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GJ4" authorId="0" shapeId="0" xr:uid="{00000000-0006-0000-0800-000004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 ref="HC4" authorId="0" shapeId="0" xr:uid="{00000000-0006-0000-0800-000005000000}">
      <text>
        <r>
          <rPr>
            <b/>
            <sz val="8"/>
            <color indexed="81"/>
            <rFont val="Tahoma"/>
            <family val="2"/>
          </rPr>
          <t>adiaz:2002 is the first cohort where we subtracted out the adjusted cohort of states that did not report 6-yr grad rates for 2-year schools. 4-year schools were already being adjusted.</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adiaz</author>
  </authors>
  <commentList>
    <comment ref="HG7" authorId="0" shapeId="0" xr:uid="{00000000-0006-0000-0600-000001000000}">
      <text>
        <r>
          <rPr>
            <b/>
            <sz val="10"/>
            <color indexed="81"/>
            <rFont val="Tahoma"/>
            <family val="2"/>
          </rPr>
          <t>JLM:</t>
        </r>
        <r>
          <rPr>
            <sz val="10"/>
            <color indexed="81"/>
            <rFont val="Tahoma"/>
            <family val="2"/>
          </rPr>
          <t xml:space="preserve">
91 reported but extrapolation substituted</t>
        </r>
      </text>
    </comment>
    <comment ref="HW7" authorId="0" shapeId="0" xr:uid="{00000000-0006-0000-0600-000002000000}">
      <text>
        <r>
          <rPr>
            <b/>
            <sz val="10"/>
            <color indexed="81"/>
            <rFont val="Tahoma"/>
            <family val="2"/>
          </rPr>
          <t>JLM:</t>
        </r>
        <r>
          <rPr>
            <sz val="10"/>
            <color indexed="81"/>
            <rFont val="Tahoma"/>
            <family val="2"/>
          </rPr>
          <t xml:space="preserve">
68 reported but extrapolation substituted</t>
        </r>
      </text>
    </comment>
    <comment ref="FI9" authorId="0" shapeId="0" xr:uid="{00000000-0006-0000-0600-000003000000}">
      <text>
        <r>
          <rPr>
            <b/>
            <sz val="10"/>
            <color indexed="81"/>
            <rFont val="Tahoma"/>
            <family val="2"/>
          </rPr>
          <t>JLM:</t>
        </r>
        <r>
          <rPr>
            <sz val="10"/>
            <color indexed="81"/>
            <rFont val="Tahoma"/>
            <family val="2"/>
          </rPr>
          <t xml:space="preserve">
5 reported but looks anomolous: extrapolated figure subsituted </t>
        </r>
      </text>
    </comment>
    <comment ref="FY9" authorId="0" shapeId="0" xr:uid="{00000000-0006-0000-0600-000004000000}">
      <text>
        <r>
          <rPr>
            <b/>
            <sz val="10"/>
            <color indexed="81"/>
            <rFont val="Tahoma"/>
            <family val="2"/>
          </rPr>
          <t>JLM:</t>
        </r>
        <r>
          <rPr>
            <sz val="10"/>
            <color indexed="81"/>
            <rFont val="Tahoma"/>
            <family val="2"/>
          </rPr>
          <t xml:space="preserve">
8 reported but looks anomolous: extrapolated figure subsituted </t>
        </r>
      </text>
    </comment>
    <comment ref="HG12" authorId="0" shapeId="0" xr:uid="{00000000-0006-0000-0600-000005000000}">
      <text>
        <r>
          <rPr>
            <b/>
            <sz val="10"/>
            <color indexed="81"/>
            <rFont val="Tahoma"/>
            <family val="2"/>
          </rPr>
          <t>JLM:</t>
        </r>
        <r>
          <rPr>
            <sz val="10"/>
            <color indexed="81"/>
            <rFont val="Tahoma"/>
            <family val="2"/>
          </rPr>
          <t xml:space="preserve">
2 reported but extrapolation substituted</t>
        </r>
      </text>
    </comment>
    <comment ref="EJ14" authorId="1" shapeId="0" xr:uid="{00000000-0006-0000-0600-000006000000}">
      <text>
        <r>
          <rPr>
            <b/>
            <sz val="8"/>
            <color indexed="81"/>
            <rFont val="Tahoma"/>
            <family val="2"/>
          </rPr>
          <t>adiaz:</t>
        </r>
        <r>
          <rPr>
            <sz val="8"/>
            <color indexed="81"/>
            <rFont val="Tahoma"/>
            <family val="2"/>
          </rPr>
          <t xml:space="preserve">
Delgado Comm. College. But historically dwindling numbers. Could be zero.</t>
        </r>
      </text>
    </comment>
    <comment ref="FG18" authorId="0" shapeId="0" xr:uid="{00000000-0006-0000-0600-000007000000}">
      <text>
        <r>
          <rPr>
            <b/>
            <sz val="10"/>
            <color indexed="81"/>
            <rFont val="Tahoma"/>
            <family val="2"/>
          </rPr>
          <t>JLM:</t>
        </r>
        <r>
          <rPr>
            <sz val="10"/>
            <color indexed="81"/>
            <rFont val="Tahoma"/>
            <family val="2"/>
          </rPr>
          <t xml:space="preserve">
reported number anomolous: extrapolated figure subsituted </t>
        </r>
      </text>
    </comment>
    <comment ref="FK18" authorId="0" shapeId="0" xr:uid="{00000000-0006-0000-0600-000008000000}">
      <text>
        <r>
          <rPr>
            <b/>
            <sz val="10"/>
            <color indexed="81"/>
            <rFont val="Tahoma"/>
            <family val="2"/>
          </rPr>
          <t>JLM:</t>
        </r>
        <r>
          <rPr>
            <sz val="10"/>
            <color indexed="81"/>
            <rFont val="Tahoma"/>
            <family val="2"/>
          </rPr>
          <t xml:space="preserve">
19 reported but looks anomolous: extrapolated figure subsituted </t>
        </r>
      </text>
    </comment>
    <comment ref="FW18" authorId="0" shapeId="0" xr:uid="{00000000-0006-0000-0600-000009000000}">
      <text>
        <r>
          <rPr>
            <b/>
            <sz val="10"/>
            <color indexed="81"/>
            <rFont val="Tahoma"/>
            <family val="2"/>
          </rPr>
          <t>JLM:</t>
        </r>
        <r>
          <rPr>
            <sz val="10"/>
            <color indexed="81"/>
            <rFont val="Tahoma"/>
            <family val="2"/>
          </rPr>
          <t xml:space="preserve">
40 reported but looks anomolous: extrapolated figure subsituted </t>
        </r>
      </text>
    </comment>
    <comment ref="FH25" authorId="0" shapeId="0" xr:uid="{00000000-0006-0000-0600-00000A000000}">
      <text>
        <r>
          <rPr>
            <b/>
            <sz val="10"/>
            <color indexed="81"/>
            <rFont val="Tahoma"/>
            <family val="2"/>
          </rPr>
          <t>JLM:</t>
        </r>
        <r>
          <rPr>
            <sz val="10"/>
            <color indexed="81"/>
            <rFont val="Tahoma"/>
            <family val="2"/>
          </rPr>
          <t xml:space="preserve">
29 reported but looks anomolous: extrapolated figure subsituted </t>
        </r>
      </text>
    </comment>
    <comment ref="FM25" authorId="0" shapeId="0" xr:uid="{00000000-0006-0000-0600-00000B000000}">
      <text>
        <r>
          <rPr>
            <b/>
            <sz val="10"/>
            <color indexed="81"/>
            <rFont val="Tahoma"/>
            <family val="2"/>
          </rPr>
          <t>JLM:</t>
        </r>
        <r>
          <rPr>
            <sz val="10"/>
            <color indexed="81"/>
            <rFont val="Tahoma"/>
            <family val="2"/>
          </rPr>
          <t xml:space="preserve">
9 reported but looks anomolous: extrapolated figure subsituted </t>
        </r>
      </text>
    </comment>
    <comment ref="FX25" authorId="0" shapeId="0" xr:uid="{00000000-0006-0000-0600-00000C000000}">
      <text>
        <r>
          <rPr>
            <b/>
            <sz val="10"/>
            <color indexed="81"/>
            <rFont val="Tahoma"/>
            <family val="2"/>
          </rPr>
          <t>JLM:</t>
        </r>
        <r>
          <rPr>
            <sz val="10"/>
            <color indexed="81"/>
            <rFont val="Tahoma"/>
            <family val="2"/>
          </rPr>
          <t xml:space="preserve">
29 reported but looks anomolous: extrapolated figure subsituted </t>
        </r>
      </text>
    </comment>
    <comment ref="GC25" authorId="0" shapeId="0" xr:uid="{00000000-0006-0000-0600-00000D000000}">
      <text>
        <r>
          <rPr>
            <b/>
            <sz val="10"/>
            <color indexed="81"/>
            <rFont val="Tahoma"/>
            <family val="2"/>
          </rPr>
          <t>JLM:</t>
        </r>
        <r>
          <rPr>
            <sz val="10"/>
            <color indexed="81"/>
            <rFont val="Tahoma"/>
            <family val="2"/>
          </rPr>
          <t xml:space="preserve">
9 reported but looks anomolous: extrapolated figure subsituted </t>
        </r>
      </text>
    </comment>
  </commentList>
</comments>
</file>

<file path=xl/sharedStrings.xml><?xml version="1.0" encoding="utf-8"?>
<sst xmlns="http://schemas.openxmlformats.org/spreadsheetml/2006/main" count="9815" uniqueCount="320">
  <si>
    <t>Table 44</t>
  </si>
  <si>
    <t>Four-Year Colleges and Universities First-Year Persistence and 150 Percent of Normal Time Progression Rates</t>
  </si>
  <si>
    <r>
      <t>First-Year Persistence and Progression Rates Within 150 Percent of Normal Time to Graduation in Public Higher Education Institutions</t>
    </r>
    <r>
      <rPr>
        <vertAlign val="superscript"/>
        <sz val="10"/>
        <rFont val="Arial"/>
        <family val="2"/>
      </rPr>
      <t xml:space="preserve">1 </t>
    </r>
  </si>
  <si>
    <t>Four-Year Colleges and Universities</t>
  </si>
  <si>
    <t>Two-Year Colleges</t>
  </si>
  <si>
    <t>Technical Institutes or Colleges</t>
  </si>
  <si>
    <r>
      <t>First-Year Persistence Rate</t>
    </r>
    <r>
      <rPr>
        <vertAlign val="superscript"/>
        <sz val="10"/>
        <rFont val="Arial"/>
        <family val="2"/>
      </rPr>
      <t>2</t>
    </r>
  </si>
  <si>
    <r>
      <t>Progression Rate</t>
    </r>
    <r>
      <rPr>
        <vertAlign val="superscript"/>
        <sz val="10"/>
        <rFont val="Arial"/>
        <family val="2"/>
      </rPr>
      <t>3</t>
    </r>
  </si>
  <si>
    <t>2020
Cohort</t>
  </si>
  <si>
    <t>Change
2015 to 2020</t>
  </si>
  <si>
    <t>2015
Cohort</t>
  </si>
  <si>
    <t>Change
2010 to 2015</t>
  </si>
  <si>
    <t>2018
Cohort</t>
  </si>
  <si>
    <t>Change
2013 to 2018</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</si>
  <si>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</si>
  <si>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</si>
  <si>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</si>
  <si>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</si>
  <si>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</si>
  <si>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</si>
  <si>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</si>
  <si>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</si>
  <si>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</si>
  <si>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</si>
  <si>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</si>
  <si>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</si>
  <si>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</si>
  <si>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</si>
  <si>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</si>
  <si>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</si>
  <si>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</si>
  <si>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"NA" indicates not applicable. There was no institution of this SREB category in the state during the specified years.</t>
  </si>
  <si>
    <t xml:space="preserve">"—" indicates data not reported in one or both years. </t>
  </si>
  <si>
    <r>
      <rPr>
        <sz val="10"/>
        <rFont val="Calibri"/>
        <family val="2"/>
      </rPr>
      <t>¹</t>
    </r>
    <r>
      <rPr>
        <sz val="10"/>
        <rFont val="Arial"/>
        <family val="2"/>
      </rPr>
      <t xml:space="preserve"> The rates are based on the first-time, full-time, bachelor’s degree-seeking students who enrolled in public four-year institutions, and first-time, full-time, degree- or certificate-seeking students who enrolled in public two-year colleges and technical institutes or colleges in the fall term.</t>
    </r>
  </si>
  <si>
    <t>² The SREB first-year persistence rate is the percentage of students who remained enrolled at the institution they first attended, as well as students who transferred to other colleges the next fall.</t>
  </si>
  <si>
    <t>Two-Year Colleges First-Year Persistence and 150 Percent of Normal Time Progression Rates</t>
  </si>
  <si>
    <r>
      <rPr>
        <sz val="10"/>
        <rFont val="Calibri"/>
        <family val="2"/>
      </rPr>
      <t>³</t>
    </r>
    <r>
      <rPr>
        <sz val="10"/>
        <rFont val="Arial"/>
        <family val="2"/>
      </rPr>
      <t xml:space="preserve"> The SREB progression rate for four-year colleges and universities is the percentage of the entering group who, within 150 percent of normal program time (six years for most programs), either completed bachelor’s degrees at or remained enrolled at their original institutions, or transferred to other postsecondary institutions. The SREB progression rate for two-year colleges and technical institutes or colleges is the percentage of the entering class who, within 150 percent of normal program time (three years for most programs), either completed degrees or certificates at or remained enrolled at their original institutions or transferred to other postsecondary institutions. </t>
    </r>
  </si>
  <si>
    <t>Source: SREB-State Data Exchange.</t>
  </si>
  <si>
    <t>Technical Institutes or Colleges First-Year Persistence and 150 Percent of Normal Time Progression Rates</t>
  </si>
  <si>
    <t xml:space="preserve">Table 45 </t>
  </si>
  <si>
    <t>Table 45</t>
  </si>
  <si>
    <r>
      <t>Three- and Six-Year Graduation Rates in Public Universities and Colleges</t>
    </r>
    <r>
      <rPr>
        <vertAlign val="superscript"/>
        <sz val="10"/>
        <rFont val="Arial"/>
        <family val="2"/>
      </rPr>
      <t>1</t>
    </r>
    <r>
      <rPr>
        <sz val="10"/>
        <rFont val="Arial"/>
        <family val="2"/>
      </rPr>
      <t xml:space="preserve"> by Race and Ethnicity </t>
    </r>
  </si>
  <si>
    <t>continued</t>
  </si>
  <si>
    <t>Six-Year Graduation Rate, 2020</t>
  </si>
  <si>
    <t>Change</t>
  </si>
  <si>
    <t xml:space="preserve"> </t>
  </si>
  <si>
    <t>Three-Year Graduation Rate, 2020</t>
  </si>
  <si>
    <t>2014 Cohort</t>
  </si>
  <si>
    <t>From 2010 to 2014 Cohorts</t>
  </si>
  <si>
    <t>2017 Cohort</t>
  </si>
  <si>
    <t>From 2013 to 2017 Cohorts</t>
  </si>
  <si>
    <t>All</t>
  </si>
  <si>
    <t>Black</t>
  </si>
  <si>
    <t>Hispanic</t>
  </si>
  <si>
    <t>White</t>
  </si>
  <si>
    <t>Asian</t>
  </si>
  <si>
    <t>50 states and D.C.</t>
  </si>
  <si>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</si>
  <si>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</si>
  <si>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</si>
  <si>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</si>
  <si>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</si>
  <si>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</si>
  <si>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</si>
  <si>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</si>
  <si>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</si>
  <si>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</si>
  <si>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</si>
  <si>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</si>
  <si>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</si>
  <si>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</si>
  <si>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</si>
  <si>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</si>
  <si>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</si>
  <si>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</si>
  <si>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</si>
  <si>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</si>
  <si>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</si>
  <si>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</si>
  <si>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</si>
  <si>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</si>
  <si>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</si>
  <si>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</si>
  <si>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</si>
  <si>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</si>
  <si>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</si>
  <si>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</si>
  <si>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</si>
  <si>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</si>
  <si>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</si>
  <si>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</si>
  <si>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</si>
  <si>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</si>
  <si>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</si>
  <si>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</si>
  <si>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</si>
  <si>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 in at least one of the years.</t>
  </si>
  <si>
    <r>
      <rPr>
        <vertAlign val="superscript"/>
        <sz val="10"/>
        <rFont val="Arial"/>
        <family val="2"/>
      </rPr>
      <t xml:space="preserve">1 </t>
    </r>
    <r>
      <rPr>
        <sz val="10"/>
        <rFont val="Arial"/>
        <family val="2"/>
      </rPr>
      <t>The rates are based on the first-time, full-time, bachelor's degree-seeking students who enrolled in public four-year institutions, and first-time, full-time, degree- or certificate-seeking students who enrolled in public two-year colleges and technical institutes or colleges in the fall term.</t>
    </r>
  </si>
  <si>
    <t>Source: SREB analysis of National Center for Education Statistics graduation rate surveys — www.nces.ed.gov/ipeds.</t>
  </si>
  <si>
    <t>Table 46</t>
  </si>
  <si>
    <r>
      <t>Two- and Four-Year Graduation Rates in Public Universities and Colleges</t>
    </r>
    <r>
      <rPr>
        <vertAlign val="superscript"/>
        <sz val="10"/>
        <rFont val="Arial"/>
        <family val="2"/>
      </rPr>
      <t>1</t>
    </r>
  </si>
  <si>
    <t>Four-Year Graduation Rate</t>
  </si>
  <si>
    <t>Two-Year Graduation Rate</t>
  </si>
  <si>
    <r>
      <rPr>
        <vertAlign val="superscript"/>
        <sz val="10"/>
        <rFont val="Arial"/>
        <family val="2"/>
      </rPr>
      <t xml:space="preserve">1 </t>
    </r>
    <r>
      <rPr>
        <sz val="10"/>
        <rFont val="Arial"/>
        <family val="2"/>
      </rPr>
      <t>The rates are based on the first-time, full-time, bachelor's degree-seeking students who enrolled in public four-year institutions and on the first-time, full-time, degree- or certificate-seeking students who enrolled in public two-year colleges in the fall term.</t>
    </r>
  </si>
  <si>
    <t>Four-Year</t>
  </si>
  <si>
    <t>Two Year</t>
  </si>
  <si>
    <t>Technical</t>
  </si>
  <si>
    <t>SREB rates*</t>
  </si>
  <si>
    <t>Persistence rate year</t>
  </si>
  <si>
    <t>Cohort year</t>
  </si>
  <si>
    <t>—</t>
  </si>
  <si>
    <t>NA</t>
  </si>
  <si>
    <t>"NA" indicates not applicable. There was no institution of this type in the state during the specified years.</t>
  </si>
  <si>
    <t xml:space="preserve"> “—” indicates not available for one or both years. </t>
  </si>
  <si>
    <t>DE06</t>
  </si>
  <si>
    <t>DE07</t>
  </si>
  <si>
    <t>DE10</t>
  </si>
  <si>
    <t>DE12 4-yr pivot</t>
  </si>
  <si>
    <t>DE13 4-yr pivot</t>
  </si>
  <si>
    <t>DE14 4-yr pivot</t>
  </si>
  <si>
    <t>DE16 4-yr pivot Table 14</t>
  </si>
  <si>
    <t>DE17 4-yr pivot Table 14</t>
  </si>
  <si>
    <t>DE18 4-yr pivot Table 14</t>
  </si>
  <si>
    <t>DE19 4-yr pivot Table 14</t>
  </si>
  <si>
    <t>DE20 4-yr pivot Table 14</t>
  </si>
  <si>
    <t>DE16 4-yr pivot Table 15</t>
  </si>
  <si>
    <t>DE18 4-yr pivot Table 15</t>
  </si>
  <si>
    <t>DE19 4-yr pivot Table 15</t>
  </si>
  <si>
    <t>DE20 4-yr pivot Table 15</t>
  </si>
  <si>
    <t>DE16 4-yr pivot Table 16</t>
  </si>
  <si>
    <t>DE18 4-yr pivot Table 16</t>
  </si>
  <si>
    <t>DE19 4-yr pivot Table 16</t>
  </si>
  <si>
    <t>DE20 4-yr pivot Table 16</t>
  </si>
  <si>
    <t>DE16 4-yr pivot Table 17</t>
  </si>
  <si>
    <t>DE18 4-yr pivot Table 17</t>
  </si>
  <si>
    <t>DE19 4-yr pivot Table 17</t>
  </si>
  <si>
    <t>DE20 4-yr pivot Table 17</t>
  </si>
  <si>
    <t>DE16 4-yr pivot Table 18</t>
  </si>
  <si>
    <t>DE18 4-yr pivot Table 18</t>
  </si>
  <si>
    <t>DE19 4-yr pivot Table 18</t>
  </si>
  <si>
    <t>DE20 4-yr pivot Table 18</t>
  </si>
  <si>
    <t>DE16 4-yr pivot Table 19</t>
  </si>
  <si>
    <t>DE18 4-yr pivot Table 19</t>
  </si>
  <si>
    <t>DE19 4-yr pivot Table 19</t>
  </si>
  <si>
    <t>DE20 4-yr pivot Table 19</t>
  </si>
  <si>
    <t>DE16 4-yr pivot Table 13</t>
  </si>
  <si>
    <t>DE18 4-yr pivot Table 13</t>
  </si>
  <si>
    <t>DE19 4-yr pivot Table 13</t>
  </si>
  <si>
    <t>DE20 4-yr pivot Table 13</t>
  </si>
  <si>
    <t>DE22 4-yr pivot Table 13</t>
  </si>
  <si>
    <t>DE12 2-yr Pivot</t>
  </si>
  <si>
    <t>DE13 2-yr Pivot</t>
  </si>
  <si>
    <t>DE14 2-yr Pivot</t>
  </si>
  <si>
    <t>DE16 4-yr pivot Table xx</t>
  </si>
  <si>
    <t>DE18 4-yr pivot Table xx</t>
  </si>
  <si>
    <t>DE19 4-yr pivot Table xx</t>
  </si>
  <si>
    <t>DE20 4-yr pivot Table xx</t>
  </si>
  <si>
    <t>DE12 pivots</t>
  </si>
  <si>
    <t>DE13 pivots</t>
  </si>
  <si>
    <t>DE14 pivots</t>
  </si>
  <si>
    <t>DE16 4-yr pivot Table 21</t>
  </si>
  <si>
    <t>DE18 4-yr pivot Table 21</t>
  </si>
  <si>
    <t>DE19 4-yr pivot Table 21</t>
  </si>
  <si>
    <t>DE20 4-yr pivot Table 21</t>
  </si>
  <si>
    <t>DE12 2-yr pivot</t>
  </si>
  <si>
    <t>DE13 2-yr pivot</t>
  </si>
  <si>
    <t>DE14 2-yr pivot</t>
  </si>
  <si>
    <t>DE16 4-yr pivot Table 22</t>
  </si>
  <si>
    <t>DE18 4-yr pivot Table 22</t>
  </si>
  <si>
    <t>DE19 4-yr pivot Table 22</t>
  </si>
  <si>
    <t>DE20 4-yr pivot Table 22</t>
  </si>
  <si>
    <t>DE16 4-yr pivot Table 23</t>
  </si>
  <si>
    <t>DE18 4-yr pivot Table 23</t>
  </si>
  <si>
    <t>DE19 4-yr pivot Table 23</t>
  </si>
  <si>
    <t>DE20 4-yr pivot Table 23</t>
  </si>
  <si>
    <t>DE16 4-yr pivot Table 20</t>
  </si>
  <si>
    <t>DE18 4-yr pivot Table 20</t>
  </si>
  <si>
    <t>DE19 4-yr pivot Table 20</t>
  </si>
  <si>
    <t>DE20 4-yr pivot Table 20</t>
  </si>
  <si>
    <t>DE22 4-yr pivot Table 20</t>
  </si>
  <si>
    <t>DE15</t>
  </si>
  <si>
    <t>DE16 4-yr pivot Table 25</t>
  </si>
  <si>
    <t>DE18 4-yr pivot Table 25</t>
  </si>
  <si>
    <t>DE19 4-yr pivot Table 25</t>
  </si>
  <si>
    <t>DE20 4-yr pivot Table 25</t>
  </si>
  <si>
    <t>DE17</t>
  </si>
  <si>
    <t>DE18 4-yr pivot Table 26</t>
  </si>
  <si>
    <t>DE19 4-yr pivot Table 26</t>
  </si>
  <si>
    <t>DE20 4-yr pivot Table 26</t>
  </si>
  <si>
    <t>DE16</t>
  </si>
  <si>
    <t>DE18 4-yr pivot Table 24</t>
  </si>
  <si>
    <t>DE19 4-yr pivot Table 24</t>
  </si>
  <si>
    <t>DE20 4-yr pivot Table 24</t>
  </si>
  <si>
    <t>DE22 4-yr pivot Table 24</t>
  </si>
  <si>
    <t>*The SREB student persistence rate includes those (1) still enrolled and (2) transfers from the cohort during the subsequent fall. All states do not report transfers. The IPEDS reporting from which a U.S. number might be derived only includes students still enrolled and does not include transfers.Thus comparable national rates are not possible.</t>
  </si>
  <si>
    <t>Two-Year</t>
  </si>
  <si>
    <t>Prog. rate year</t>
  </si>
  <si>
    <t>"--" indicates not available. The SREB student progression rate includes those (1) completing within 150% of normal program time, (2) those still enrolled and (3) transfers from the cohort within 150% of normal program time. All states do not report transfers. The IPEDS reporting from which a U.S. number might be derived only includes students still enrolled if they are in an extended length program. Thus the rates are not comparable.</t>
  </si>
  <si>
    <t>DE13</t>
  </si>
  <si>
    <t>DE 14</t>
  </si>
  <si>
    <t>DE16 Table 28</t>
  </si>
  <si>
    <t>DE17 Table 28</t>
  </si>
  <si>
    <t>DE18 Table 28</t>
  </si>
  <si>
    <t>DE19 Table 28</t>
  </si>
  <si>
    <t>DE20 Table 28</t>
  </si>
  <si>
    <t>DE16 Table 29</t>
  </si>
  <si>
    <t>DE17 Table 29</t>
  </si>
  <si>
    <t>DE18 Table 29</t>
  </si>
  <si>
    <t>DE19 Table 29</t>
  </si>
  <si>
    <t>DE20 Table 29</t>
  </si>
  <si>
    <t>DE16 Table 30</t>
  </si>
  <si>
    <t>DE17 Table 30</t>
  </si>
  <si>
    <t>DE18 Table 30</t>
  </si>
  <si>
    <t>DE19 Table 30</t>
  </si>
  <si>
    <t>DE20 Table 30</t>
  </si>
  <si>
    <t>DE16 Table 31</t>
  </si>
  <si>
    <t>DE17 Table 31</t>
  </si>
  <si>
    <t>DE18 Table 31</t>
  </si>
  <si>
    <t>DE19 Table 31</t>
  </si>
  <si>
    <t>DE20 Table 31</t>
  </si>
  <si>
    <t>DE16 Table 32</t>
  </si>
  <si>
    <t>DE17 Table 32</t>
  </si>
  <si>
    <t>DE18 Table 32</t>
  </si>
  <si>
    <t>DE19 Table 32</t>
  </si>
  <si>
    <t>DE20 Table 32</t>
  </si>
  <si>
    <t>DE 13 4-yr pivot</t>
  </si>
  <si>
    <t>DE16 Table 33</t>
  </si>
  <si>
    <t>DE17 Table 33</t>
  </si>
  <si>
    <t>DE18 Table 33</t>
  </si>
  <si>
    <t>DE19 Table 33</t>
  </si>
  <si>
    <t>DE20 Table 33</t>
  </si>
  <si>
    <t>DE 15</t>
  </si>
  <si>
    <t>DE16 Table 27</t>
  </si>
  <si>
    <t>DE17 Table 27</t>
  </si>
  <si>
    <t>DE18 Table 27</t>
  </si>
  <si>
    <t>DE19 Table 27</t>
  </si>
  <si>
    <t>DE20 Table 27</t>
  </si>
  <si>
    <t>DE22 Table 27</t>
  </si>
  <si>
    <t>DE16 Table 35</t>
  </si>
  <si>
    <t>DE17 Table 35</t>
  </si>
  <si>
    <t>DE19 Table 35</t>
  </si>
  <si>
    <t>DE20 Table 35</t>
  </si>
  <si>
    <t>DE16 Table 36</t>
  </si>
  <si>
    <t>DE17 Table 36</t>
  </si>
  <si>
    <t>DE19 Table 36</t>
  </si>
  <si>
    <t>DE20 Table 36</t>
  </si>
  <si>
    <t>DE16 Table 37</t>
  </si>
  <si>
    <t>DE17 Table 37</t>
  </si>
  <si>
    <t>DE19 Table 37</t>
  </si>
  <si>
    <t>DE20 Table 37</t>
  </si>
  <si>
    <t>DE16 Table 38</t>
  </si>
  <si>
    <t>DE17 Table 38</t>
  </si>
  <si>
    <t>DE19 Table 38</t>
  </si>
  <si>
    <t>DE20 Table 38</t>
  </si>
  <si>
    <t>DE16 Table 34</t>
  </si>
  <si>
    <t>DE17 Table 34</t>
  </si>
  <si>
    <t>DE19 Table 34</t>
  </si>
  <si>
    <t>DE20 Table 34</t>
  </si>
  <si>
    <t>DE22 Table 34</t>
  </si>
  <si>
    <t>DE16 Table 40</t>
  </si>
  <si>
    <t>DE17 Table 40</t>
  </si>
  <si>
    <t>DE19 Table 40</t>
  </si>
  <si>
    <t>DE20 Table 40</t>
  </si>
  <si>
    <t>DE16 Table 41</t>
  </si>
  <si>
    <t>DE17 Table 41</t>
  </si>
  <si>
    <t>DE19 Table 41</t>
  </si>
  <si>
    <t>DE20 Table 41</t>
  </si>
  <si>
    <t>DE16 Table 39</t>
  </si>
  <si>
    <t>DE17 Table 39</t>
  </si>
  <si>
    <t>DE19 Table 39</t>
  </si>
  <si>
    <t>DE20 Table 39</t>
  </si>
  <si>
    <t>DE22 Table 39</t>
  </si>
  <si>
    <t>*The SREB student progression rate includes those (1) graduated w/i 150% NT (2) still enrolled at 150% NT and (3) transfers from the cohort during 150% NT. All states do not report still enrolled or transfers. The IPEDS reporting from which a U.S. number might be derived only optionally includes transfers and only includes students still enrolled in long (more than four-year) programs. Thus comparable national rates are not possible.</t>
  </si>
  <si>
    <t>150% Grad Rates</t>
  </si>
  <si>
    <t>4-Year</t>
  </si>
  <si>
    <t>2-Year</t>
  </si>
  <si>
    <t>Grad rate year</t>
  </si>
  <si>
    <t>SREB analysis of NCES IPEDS GR 2009 data.</t>
  </si>
  <si>
    <t>SREB analysis of NCES IPEDS GR 2010 data.</t>
  </si>
  <si>
    <t>SREB analysis of NCES IPEDS GR 2011 data.</t>
  </si>
  <si>
    <t>SREB analysis of NCES IPEDS GR 2012 data.</t>
  </si>
  <si>
    <t>SREB analysis of NCES IPEDS GR 2013 data.</t>
  </si>
  <si>
    <t>SREB analysis of NCES IPEDS GR 2015 data.</t>
  </si>
  <si>
    <t>SREB analysis of NCES IPEDS GR 2017 data.</t>
  </si>
  <si>
    <t>SREB analysis of NCES IPEDS GR 2019 data.</t>
  </si>
  <si>
    <t>SREB analysis of NCES IPEDS GR 2020 data.</t>
  </si>
  <si>
    <t>SREB analysis of NCES IPEDS GR 2007 data.</t>
  </si>
  <si>
    <t>SREB analysis of NCES IPEDS GR 2008 data.</t>
  </si>
  <si>
    <t>SREB analysis of NCES IPEDS GR 2016 data.</t>
  </si>
  <si>
    <t>Delaware institutions considered 4-year in IPEDS</t>
  </si>
  <si>
    <t>Used new "NewSector" variable in header, called "sector_cat"</t>
  </si>
  <si>
    <t>Grad. rate year</t>
  </si>
  <si>
    <t>DE16 4-yr pivot</t>
  </si>
  <si>
    <t>DE18 4-yr pivot table 42</t>
  </si>
  <si>
    <t>DE19 4-yr  table 42</t>
  </si>
  <si>
    <t>DE20 4-yr  table 42</t>
  </si>
  <si>
    <t>DE18 4-yr pivot</t>
  </si>
  <si>
    <t>DE17 4-yr pivot</t>
  </si>
  <si>
    <t>DE19 4-yr  table 43</t>
  </si>
  <si>
    <t>DE20 4-yr  table 43</t>
  </si>
  <si>
    <t>DE19 4-yr  table 43b</t>
  </si>
  <si>
    <t>DE20 4-yr  table 43b</t>
  </si>
  <si>
    <t>DE11 Table 43bs</t>
  </si>
  <si>
    <t xml:space="preserve">"—" indicates not avaiable. </t>
  </si>
  <si>
    <t>100% Grad Rates</t>
  </si>
  <si>
    <t>All Students</t>
  </si>
  <si>
    <t>Survey year</t>
  </si>
  <si>
    <t>SREB analysis of NCES IPEDS GR 2018data.</t>
  </si>
  <si>
    <t>SREB analysis of NCES IPEDS GR 2018 data.</t>
  </si>
  <si>
    <t>Completions Rates</t>
  </si>
  <si>
    <t>All four-year</t>
  </si>
  <si>
    <t>All two-year</t>
  </si>
  <si>
    <t>All technical</t>
  </si>
  <si>
    <t>DE08</t>
  </si>
  <si>
    <t>DE09</t>
  </si>
  <si>
    <t>DE11 Table 39s</t>
  </si>
  <si>
    <t xml:space="preserve"> = completers of bacelor's within 150% NT among bachelor's seekers. </t>
  </si>
  <si>
    <t xml:space="preserve"> = completers of any award within 150% NT among seekers.</t>
  </si>
  <si>
    <t>SREB</t>
  </si>
  <si>
    <t>Adjusted Cohort as a percentage of the total entering students at the undergraduate level...(equivalent to IPEDS EF data element UGENTERN)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</si>
</sst>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
    <numFmt numFmtId="165" formatCode="0.0"/>
    <numFmt numFmtId="166" formatCode="_(* #,##0.0_);_(* \(#,##0.0\);_(* &quot;-&quot;??_);_(@_)"/>
    <numFmt numFmtId="167" formatCode="_(* #,##0_);_(* \(#,##0\);_(* &quot;-&quot;??_);_(@_)"/>
  </numFmts>
  <fonts count="23">
    <font>
      <sz val="10"/>
      <name val="Arial"/>
    </font>
    <font>
      <sz val="10"/>
      <name val="Arial"/>
      <family val="2"/>
    </font>
    <font>
      <sz val="10"/>
      <name val="Arial"/>
      <family val="2"/>
    </font>
    <font>
      <sz val="8"/>
      <name val="Arial"/>
      <family val="2"/>
    </font>
    <font>
      <vertAlign val="superscript"/>
      <sz val="10"/>
      <name val="Arial"/>
      <family val="2"/>
    </font>
    <font>
      <sz val="8"/>
      <color indexed="81"/>
      <name val="Tahoma"/>
      <family val="2"/>
    </font>
    <font>
      <b/>
      <sz val="8"/>
      <color indexed="81"/>
      <name val="Tahoma"/>
      <family val="2"/>
    </font>
    <font>
      <sz val="10"/>
      <color indexed="10"/>
      <name val="Arial"/>
      <family val="2"/>
    </font>
    <font>
      <sz val="10"/>
      <color indexed="81"/>
      <name val="Tahoma"/>
      <family val="2"/>
    </font>
    <font>
      <b/>
      <sz val="10"/>
      <color indexed="81"/>
      <name val="Tahoma"/>
      <family val="2"/>
    </font>
    <font>
      <sz val="10"/>
      <color indexed="12"/>
      <name val="Arial"/>
      <family val="2"/>
    </font>
    <font>
      <sz val="10"/>
      <color indexed="48"/>
      <name val="Arial"/>
      <family val="2"/>
    </font>
    <font>
      <sz val="12"/>
      <name val="AGaramond"/>
      <family val="3"/>
    </font>
    <font>
      <b/>
      <sz val="10"/>
      <name val="Arial"/>
      <family val="2"/>
    </font>
    <font>
      <sz val="10"/>
      <color rgb="FF0000FF"/>
      <name val="Arial"/>
      <family val="2"/>
    </font>
    <font>
      <sz val="9"/>
      <color indexed="81"/>
      <name val="Tahoma"/>
      <family val="2"/>
    </font>
    <font>
      <b/>
      <sz val="9"/>
      <color indexed="81"/>
      <name val="Tahoma"/>
      <family val="2"/>
    </font>
    <font>
      <b/>
      <sz val="14"/>
      <name val="Arial"/>
      <family val="2"/>
    </font>
    <font>
      <b/>
      <sz val="16"/>
      <name val="Arial"/>
      <family val="2"/>
    </font>
    <font>
      <sz val="12"/>
      <name val="AGaramond"/>
      <family val="1"/>
    </font>
    <font>
      <sz val="10"/>
      <name val="Calibri"/>
      <family val="2"/>
    </font>
    <font>
      <sz val="10"/>
      <color rgb="FFFF0000"/>
      <name val="Arial"/>
      <family val="2"/>
    </font>
    <font>
      <sz val="8"/>
      <name val="Arial"/>
    </font>
  </fonts>
  <fills count="1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DAEEF3"/>
        <bgColor indexed="64"/>
      </patternFill>
    </fill>
    <fill>
      <patternFill patternType="solid">
        <fgColor theme="8" tint="0.79998168889431442"/>
        <bgColor indexed="64"/>
      </patternFill>
    </fill>
    <fill>
      <patternFill patternType="solid">
        <fgColor rgb="FF00CCFF"/>
        <bgColor indexed="64"/>
      </patternFill>
    </fill>
    <fill>
      <patternFill patternType="solid">
        <fgColor theme="3" tint="0.79998168889431442"/>
        <bgColor indexed="64"/>
      </patternFill>
    </fill>
    <fill>
      <patternFill patternType="solid">
        <fgColor theme="4" tint="0.79998168889431442"/>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bottom/>
      <diagonal/>
    </border>
    <border>
      <left style="medium">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2" fillId="0" borderId="0"/>
    <xf numFmtId="9" fontId="1" fillId="0" borderId="0" applyFont="0" applyFill="0" applyBorder="0" applyAlignment="0" applyProtection="0"/>
    <xf numFmtId="43" fontId="19" fillId="0" borderId="0" applyFont="0" applyFill="0" applyBorder="0" applyAlignment="0" applyProtection="0"/>
  </cellStyleXfs>
  <cellXfs count="377">
    <xf numFmtId="0" fontId="0" fillId="0" borderId="0" xfId="0"/>
    <xf numFmtId="0" fontId="2" fillId="0" borderId="0" xfId="0" applyFont="1" applyAlignment="1">
      <alignment vertical="top"/>
    </xf>
    <xf numFmtId="0" fontId="2" fillId="0" borderId="0" xfId="0" applyFont="1"/>
    <xf numFmtId="0" fontId="2" fillId="0" borderId="3" xfId="0" applyFont="1" applyBorder="1"/>
    <xf numFmtId="0" fontId="2" fillId="0" borderId="0" xfId="0" applyFont="1" applyAlignment="1">
      <alignment horizontal="right"/>
    </xf>
    <xf numFmtId="9" fontId="2" fillId="0" borderId="0" xfId="3" applyFont="1"/>
    <xf numFmtId="9" fontId="2" fillId="0" borderId="0" xfId="3" applyFont="1" applyAlignment="1">
      <alignment horizontal="right"/>
    </xf>
    <xf numFmtId="9" fontId="2" fillId="0" borderId="0" xfId="0" applyNumberFormat="1" applyFont="1" applyAlignment="1">
      <alignment horizontal="right"/>
    </xf>
    <xf numFmtId="9" fontId="2" fillId="0" borderId="1" xfId="0" applyNumberFormat="1" applyFont="1" applyBorder="1" applyAlignment="1">
      <alignment horizontal="right"/>
    </xf>
    <xf numFmtId="0" fontId="0" fillId="0" borderId="0" xfId="0" applyAlignment="1">
      <alignment vertical="top"/>
    </xf>
    <xf numFmtId="167" fontId="2" fillId="0" borderId="0" xfId="1" applyNumberFormat="1" applyFont="1" applyAlignment="1">
      <alignment horizontal="right"/>
    </xf>
    <xf numFmtId="167" fontId="2" fillId="0" borderId="1" xfId="1" applyNumberFormat="1" applyFont="1" applyBorder="1" applyAlignment="1">
      <alignment horizontal="right"/>
    </xf>
    <xf numFmtId="167" fontId="2" fillId="0" borderId="0" xfId="1" applyNumberFormat="1" applyFont="1"/>
    <xf numFmtId="0" fontId="2" fillId="0" borderId="0" xfId="0" applyFont="1" applyAlignment="1">
      <alignment wrapText="1"/>
    </xf>
    <xf numFmtId="0" fontId="2" fillId="0" borderId="1" xfId="0" applyFont="1" applyBorder="1" applyAlignment="1">
      <alignment horizontal="right"/>
    </xf>
    <xf numFmtId="9" fontId="2" fillId="0" borderId="0" xfId="3" applyFont="1" applyAlignment="1">
      <alignment horizontal="left"/>
    </xf>
    <xf numFmtId="167" fontId="2" fillId="0" borderId="0" xfId="1" applyNumberFormat="1" applyFont="1" applyAlignment="1">
      <alignment horizontal="left"/>
    </xf>
    <xf numFmtId="167" fontId="10" fillId="0" borderId="1" xfId="1" applyNumberFormat="1" applyFont="1" applyBorder="1" applyAlignment="1">
      <alignment horizontal="right"/>
    </xf>
    <xf numFmtId="167" fontId="10" fillId="0" borderId="0" xfId="1" applyNumberFormat="1" applyFont="1" applyAlignment="1">
      <alignment horizontal="right"/>
    </xf>
    <xf numFmtId="3" fontId="10" fillId="0" borderId="0" xfId="3" applyNumberFormat="1" applyFont="1" applyAlignment="1">
      <alignment horizontal="right"/>
    </xf>
    <xf numFmtId="167" fontId="7" fillId="0" borderId="0" xfId="1" applyNumberFormat="1" applyFont="1" applyAlignment="1">
      <alignment horizontal="right"/>
    </xf>
    <xf numFmtId="167" fontId="10" fillId="0" borderId="0" xfId="1" applyNumberFormat="1" applyFont="1"/>
    <xf numFmtId="167" fontId="11" fillId="0" borderId="0" xfId="1" applyNumberFormat="1" applyFont="1" applyAlignment="1">
      <alignment horizontal="right"/>
    </xf>
    <xf numFmtId="1" fontId="11" fillId="0" borderId="0" xfId="0" applyNumberFormat="1" applyFont="1" applyAlignment="1">
      <alignment horizontal="right"/>
    </xf>
    <xf numFmtId="3" fontId="14" fillId="0" borderId="0" xfId="3" applyNumberFormat="1" applyFont="1"/>
    <xf numFmtId="0" fontId="13" fillId="0" borderId="1" xfId="0" applyFont="1" applyBorder="1" applyAlignment="1">
      <alignment horizontal="left"/>
    </xf>
    <xf numFmtId="0" fontId="13" fillId="0" borderId="1" xfId="0" applyFont="1" applyBorder="1" applyAlignment="1">
      <alignment horizontal="centerContinuous"/>
    </xf>
    <xf numFmtId="0" fontId="13" fillId="0" borderId="1" xfId="0" applyFont="1" applyBorder="1"/>
    <xf numFmtId="0" fontId="13" fillId="0" borderId="6" xfId="0" applyFont="1" applyBorder="1"/>
    <xf numFmtId="0" fontId="13" fillId="0" borderId="3" xfId="0" applyFont="1" applyBorder="1" applyAlignment="1">
      <alignment horizontal="centerContinuous"/>
    </xf>
    <xf numFmtId="0" fontId="13" fillId="0" borderId="4" xfId="0" applyFont="1" applyBorder="1" applyAlignment="1">
      <alignment horizontal="centerContinuous"/>
    </xf>
    <xf numFmtId="0" fontId="0" fillId="0" borderId="0" xfId="0" applyAlignment="1">
      <alignment wrapText="1"/>
    </xf>
    <xf numFmtId="0" fontId="1" fillId="0" borderId="0" xfId="0" applyFont="1"/>
    <xf numFmtId="0" fontId="1" fillId="0" borderId="0" xfId="0" applyFont="1" applyAlignment="1">
      <alignment horizontal="left"/>
    </xf>
    <xf numFmtId="0" fontId="1" fillId="0" borderId="0" xfId="0" applyFont="1" applyAlignment="1">
      <alignment vertical="top"/>
    </xf>
    <xf numFmtId="0" fontId="1" fillId="0" borderId="0" xfId="0" applyFont="1" applyAlignment="1">
      <alignment horizontal="right"/>
    </xf>
    <xf numFmtId="0" fontId="1" fillId="0" borderId="0" xfId="0" applyFont="1" applyAlignment="1">
      <alignment horizontal="right" vertical="center"/>
    </xf>
    <xf numFmtId="0" fontId="1" fillId="0" borderId="0" xfId="0" applyFont="1" applyAlignment="1">
      <alignment horizontal="centerContinuous" wrapText="1"/>
    </xf>
    <xf numFmtId="0" fontId="1" fillId="0" borderId="1" xfId="0" applyFont="1" applyBorder="1" applyAlignment="1">
      <alignment horizontal="right"/>
    </xf>
    <xf numFmtId="0" fontId="13" fillId="0" borderId="1" xfId="0" applyFont="1" applyBorder="1" applyAlignment="1">
      <alignment horizontal="right"/>
    </xf>
    <xf numFmtId="0" fontId="13" fillId="0" borderId="4" xfId="0" applyFont="1" applyBorder="1" applyAlignment="1">
      <alignment horizontal="right"/>
    </xf>
    <xf numFmtId="0" fontId="13" fillId="0" borderId="8" xfId="0" applyFont="1" applyBorder="1" applyAlignment="1">
      <alignment horizontal="right"/>
    </xf>
    <xf numFmtId="0" fontId="13" fillId="0" borderId="9" xfId="0" applyFont="1" applyBorder="1"/>
    <xf numFmtId="0" fontId="13" fillId="0" borderId="8" xfId="0" applyFont="1" applyBorder="1" applyAlignment="1">
      <alignment horizontal="centerContinuous"/>
    </xf>
    <xf numFmtId="0" fontId="1" fillId="0" borderId="0" xfId="0" applyFont="1" applyAlignment="1">
      <alignment horizontal="left" vertical="top"/>
    </xf>
    <xf numFmtId="0" fontId="1" fillId="0" borderId="1" xfId="0" applyFont="1" applyBorder="1" applyAlignment="1">
      <alignment horizontal="right" wrapText="1"/>
    </xf>
    <xf numFmtId="165" fontId="1" fillId="0" borderId="0" xfId="1" applyNumberFormat="1"/>
    <xf numFmtId="0" fontId="1" fillId="0" borderId="1" xfId="0" applyFont="1" applyBorder="1" applyAlignment="1">
      <alignment horizontal="centerContinuous" wrapText="1"/>
    </xf>
    <xf numFmtId="0" fontId="1" fillId="0" borderId="6" xfId="0" applyFont="1" applyBorder="1" applyAlignment="1">
      <alignment horizontal="centerContinuous"/>
    </xf>
    <xf numFmtId="0" fontId="1" fillId="0" borderId="7" xfId="0" applyFont="1" applyBorder="1" applyAlignment="1">
      <alignment horizontal="centerContinuous" wrapText="1"/>
    </xf>
    <xf numFmtId="0" fontId="1" fillId="0" borderId="0" xfId="0" applyFont="1" applyAlignment="1">
      <alignment horizontal="left" vertical="center"/>
    </xf>
    <xf numFmtId="0" fontId="1" fillId="0" borderId="19" xfId="0" applyFont="1" applyBorder="1" applyAlignment="1">
      <alignment horizontal="centerContinuous" wrapText="1"/>
    </xf>
    <xf numFmtId="0" fontId="1" fillId="0" borderId="19" xfId="0" applyFont="1" applyBorder="1" applyAlignment="1">
      <alignment horizontal="centerContinuous"/>
    </xf>
    <xf numFmtId="9" fontId="1" fillId="0" borderId="0" xfId="3" applyAlignment="1">
      <alignment horizontal="right"/>
    </xf>
    <xf numFmtId="17" fontId="1" fillId="0" borderId="0" xfId="0" applyNumberFormat="1" applyFont="1" applyAlignment="1">
      <alignment horizontal="right"/>
    </xf>
    <xf numFmtId="9" fontId="1" fillId="0" borderId="0" xfId="3" applyAlignment="1">
      <alignment horizontal="left"/>
    </xf>
    <xf numFmtId="0" fontId="1" fillId="0" borderId="1" xfId="0" applyFont="1" applyBorder="1" applyAlignment="1">
      <alignment wrapText="1"/>
    </xf>
    <xf numFmtId="3" fontId="14" fillId="0" borderId="0" xfId="0" applyNumberFormat="1" applyFont="1"/>
    <xf numFmtId="3" fontId="1" fillId="0" borderId="11" xfId="3" applyNumberFormat="1" applyBorder="1" applyAlignment="1">
      <alignment horizontal="right"/>
    </xf>
    <xf numFmtId="3" fontId="1" fillId="0" borderId="0" xfId="0" applyNumberFormat="1" applyFont="1" applyAlignment="1">
      <alignment horizontal="right"/>
    </xf>
    <xf numFmtId="167" fontId="1" fillId="0" borderId="0" xfId="1" applyNumberFormat="1" applyAlignment="1">
      <alignment horizontal="right"/>
    </xf>
    <xf numFmtId="0" fontId="13" fillId="0" borderId="6" xfId="0" applyFont="1" applyBorder="1" applyAlignment="1">
      <alignment horizontal="right"/>
    </xf>
    <xf numFmtId="0" fontId="13" fillId="0" borderId="3" xfId="0" applyFont="1" applyBorder="1" applyAlignment="1">
      <alignment horizontal="right"/>
    </xf>
    <xf numFmtId="0" fontId="1" fillId="0" borderId="0" xfId="0" applyFont="1" applyAlignment="1">
      <alignment horizontal="right" vertical="top" wrapText="1"/>
    </xf>
    <xf numFmtId="0" fontId="17" fillId="0" borderId="0" xfId="0" applyFont="1" applyAlignment="1">
      <alignment horizontal="centerContinuous"/>
    </xf>
    <xf numFmtId="0" fontId="18" fillId="0" borderId="0" xfId="0" applyFont="1" applyAlignment="1">
      <alignment horizontal="centerContinuous"/>
    </xf>
    <xf numFmtId="9" fontId="18" fillId="0" borderId="0" xfId="3" applyFont="1" applyAlignment="1">
      <alignment horizontal="centerContinuous"/>
    </xf>
    <xf numFmtId="167" fontId="1" fillId="0" borderId="13" xfId="1" applyNumberFormat="1" applyBorder="1" applyAlignment="1">
      <alignment horizontal="right"/>
    </xf>
    <xf numFmtId="9" fontId="1" fillId="0" borderId="4" xfId="3" applyBorder="1" applyAlignment="1">
      <alignment horizontal="right"/>
    </xf>
    <xf numFmtId="3" fontId="1" fillId="0" borderId="0" xfId="3" applyNumberFormat="1" applyAlignment="1">
      <alignment horizontal="right"/>
    </xf>
    <xf numFmtId="3" fontId="1" fillId="0" borderId="1" xfId="3" applyNumberFormat="1" applyBorder="1" applyAlignment="1">
      <alignment horizontal="right"/>
    </xf>
    <xf numFmtId="1" fontId="1" fillId="0" borderId="0" xfId="0" applyNumberFormat="1" applyFont="1" applyAlignment="1">
      <alignment horizontal="right" wrapText="1"/>
    </xf>
    <xf numFmtId="0" fontId="1" fillId="0" borderId="0" xfId="0" applyFont="1" applyAlignment="1">
      <alignment horizontal="right" wrapText="1"/>
    </xf>
    <xf numFmtId="1" fontId="1" fillId="0" borderId="0" xfId="0" applyNumberFormat="1" applyFont="1" applyAlignment="1">
      <alignment horizontal="right"/>
    </xf>
    <xf numFmtId="1" fontId="1" fillId="0" borderId="0" xfId="1" applyNumberFormat="1" applyAlignment="1">
      <alignment horizontal="right" wrapText="1"/>
    </xf>
    <xf numFmtId="167" fontId="1" fillId="0" borderId="11" xfId="1" applyNumberFormat="1" applyBorder="1" applyAlignment="1">
      <alignment horizontal="right"/>
    </xf>
    <xf numFmtId="1" fontId="1" fillId="0" borderId="12" xfId="0" applyNumberFormat="1" applyFont="1" applyBorder="1" applyAlignment="1">
      <alignment horizontal="right"/>
    </xf>
    <xf numFmtId="1" fontId="1" fillId="6" borderId="0" xfId="0" applyNumberFormat="1" applyFont="1" applyFill="1" applyAlignment="1">
      <alignment horizontal="right"/>
    </xf>
    <xf numFmtId="3" fontId="1" fillId="0" borderId="21" xfId="3" applyNumberFormat="1" applyBorder="1" applyAlignment="1">
      <alignment horizontal="right"/>
    </xf>
    <xf numFmtId="0" fontId="1" fillId="0" borderId="0" xfId="0" applyFont="1" applyAlignment="1">
      <alignment wrapText="1"/>
    </xf>
    <xf numFmtId="0" fontId="13" fillId="0" borderId="0" xfId="0" applyFont="1"/>
    <xf numFmtId="1" fontId="1" fillId="0" borderId="0" xfId="0" applyNumberFormat="1" applyFont="1" applyAlignment="1">
      <alignment horizontal="center"/>
    </xf>
    <xf numFmtId="9" fontId="1" fillId="0" borderId="3" xfId="3" applyBorder="1" applyAlignment="1">
      <alignment horizontal="right"/>
    </xf>
    <xf numFmtId="9" fontId="1" fillId="0" borderId="5" xfId="3" applyBorder="1" applyAlignment="1">
      <alignment horizontal="right"/>
    </xf>
    <xf numFmtId="17" fontId="1" fillId="0" borderId="0" xfId="0" applyNumberFormat="1" applyFont="1"/>
    <xf numFmtId="0" fontId="1" fillId="0" borderId="3" xfId="3" applyNumberFormat="1" applyBorder="1" applyAlignment="1">
      <alignment horizontal="right"/>
    </xf>
    <xf numFmtId="1" fontId="1" fillId="8" borderId="0" xfId="0" applyNumberFormat="1" applyFont="1" applyFill="1" applyAlignment="1">
      <alignment horizontal="right"/>
    </xf>
    <xf numFmtId="1" fontId="1" fillId="0" borderId="1" xfId="0" applyNumberFormat="1" applyFont="1" applyBorder="1" applyAlignment="1">
      <alignment horizontal="right"/>
    </xf>
    <xf numFmtId="1" fontId="1" fillId="8" borderId="1" xfId="0" applyNumberFormat="1" applyFont="1" applyFill="1" applyBorder="1" applyAlignment="1">
      <alignment horizontal="right"/>
    </xf>
    <xf numFmtId="37" fontId="1" fillId="0" borderId="3" xfId="0" applyNumberFormat="1" applyFont="1" applyBorder="1"/>
    <xf numFmtId="9" fontId="1" fillId="0" borderId="1" xfId="3" applyBorder="1" applyAlignment="1">
      <alignment horizontal="right"/>
    </xf>
    <xf numFmtId="37" fontId="1" fillId="0" borderId="0" xfId="0" applyNumberFormat="1" applyFont="1"/>
    <xf numFmtId="9" fontId="1" fillId="0" borderId="11" xfId="3" applyBorder="1" applyAlignment="1">
      <alignment horizontal="right"/>
    </xf>
    <xf numFmtId="37" fontId="1" fillId="0" borderId="1" xfId="0" applyNumberFormat="1" applyFont="1" applyBorder="1"/>
    <xf numFmtId="9" fontId="1" fillId="0" borderId="6" xfId="3" applyBorder="1" applyAlignment="1">
      <alignment horizontal="right"/>
    </xf>
    <xf numFmtId="0" fontId="1" fillId="0" borderId="1" xfId="0" applyFont="1" applyBorder="1"/>
    <xf numFmtId="9" fontId="1" fillId="0" borderId="8" xfId="3" applyBorder="1" applyAlignment="1">
      <alignment horizontal="right"/>
    </xf>
    <xf numFmtId="9" fontId="1" fillId="0" borderId="13" xfId="3" applyBorder="1" applyAlignment="1">
      <alignment horizontal="right"/>
    </xf>
    <xf numFmtId="9" fontId="1" fillId="0" borderId="9" xfId="3" applyBorder="1" applyAlignment="1">
      <alignment horizontal="right"/>
    </xf>
    <xf numFmtId="9" fontId="1" fillId="0" borderId="19" xfId="3" applyBorder="1" applyAlignment="1">
      <alignment horizontal="right"/>
    </xf>
    <xf numFmtId="9" fontId="1" fillId="0" borderId="13" xfId="3" applyBorder="1"/>
    <xf numFmtId="9" fontId="1" fillId="0" borderId="0" xfId="3"/>
    <xf numFmtId="9" fontId="1" fillId="0" borderId="11" xfId="3" applyBorder="1"/>
    <xf numFmtId="0" fontId="1" fillId="0" borderId="4" xfId="3" applyNumberFormat="1" applyBorder="1" applyAlignment="1">
      <alignment horizontal="right"/>
    </xf>
    <xf numFmtId="0" fontId="21" fillId="0" borderId="0" xfId="0" applyFont="1" applyAlignment="1">
      <alignment wrapText="1"/>
    </xf>
    <xf numFmtId="9" fontId="1" fillId="0" borderId="0" xfId="3" applyAlignment="1">
      <alignment horizontal="left" wrapText="1"/>
    </xf>
    <xf numFmtId="167" fontId="2" fillId="0" borderId="0" xfId="1" applyNumberFormat="1" applyFont="1" applyAlignment="1">
      <alignment wrapText="1"/>
    </xf>
    <xf numFmtId="3" fontId="1" fillId="0" borderId="6" xfId="3" applyNumberFormat="1" applyBorder="1" applyAlignment="1">
      <alignment horizontal="right"/>
    </xf>
    <xf numFmtId="0" fontId="13" fillId="4" borderId="6" xfId="0" applyFont="1" applyFill="1" applyBorder="1" applyAlignment="1">
      <alignment horizontal="right"/>
    </xf>
    <xf numFmtId="0" fontId="13" fillId="4" borderId="1" xfId="0" applyFont="1" applyFill="1" applyBorder="1" applyAlignment="1">
      <alignment horizontal="right"/>
    </xf>
    <xf numFmtId="9" fontId="1" fillId="0" borderId="2" xfId="3" applyBorder="1" applyAlignment="1">
      <alignment horizontal="right"/>
    </xf>
    <xf numFmtId="1" fontId="1" fillId="0" borderId="1" xfId="0" applyNumberFormat="1" applyFont="1" applyBorder="1" applyAlignment="1">
      <alignment horizontal="center"/>
    </xf>
    <xf numFmtId="2" fontId="1" fillId="0" borderId="0" xfId="3" applyNumberFormat="1" applyAlignment="1">
      <alignment horizontal="right"/>
    </xf>
    <xf numFmtId="9" fontId="1" fillId="0" borderId="0" xfId="3" applyBorder="1" applyAlignment="1">
      <alignment horizontal="right"/>
    </xf>
    <xf numFmtId="3" fontId="1" fillId="10" borderId="0" xfId="3" applyNumberFormat="1" applyFill="1" applyAlignment="1">
      <alignment horizontal="right"/>
    </xf>
    <xf numFmtId="0" fontId="2" fillId="0" borderId="0" xfId="0" applyFont="1" applyAlignment="1">
      <alignment horizontal="center"/>
    </xf>
    <xf numFmtId="0" fontId="1" fillId="0" borderId="0" xfId="0" applyFont="1" applyAlignment="1">
      <alignment horizontal="centerContinuous"/>
    </xf>
    <xf numFmtId="0" fontId="1" fillId="0" borderId="1" xfId="0" applyFont="1" applyBorder="1" applyAlignment="1">
      <alignment horizontal="centerContinuous" vertical="center"/>
    </xf>
    <xf numFmtId="0" fontId="1" fillId="0" borderId="3" xfId="0" applyFont="1" applyBorder="1" applyAlignment="1">
      <alignment horizontal="centerContinuous" wrapText="1"/>
    </xf>
    <xf numFmtId="0" fontId="1" fillId="0" borderId="2" xfId="0" applyFont="1" applyBorder="1" applyAlignment="1">
      <alignment horizontal="centerContinuous" wrapText="1"/>
    </xf>
    <xf numFmtId="0" fontId="1" fillId="0" borderId="4" xfId="0" applyFont="1" applyBorder="1" applyAlignment="1">
      <alignment horizontal="centerContinuous" wrapText="1"/>
    </xf>
    <xf numFmtId="0" fontId="1" fillId="0" borderId="0" xfId="0" applyFont="1" applyAlignment="1">
      <alignment horizontal="center" wrapText="1"/>
    </xf>
    <xf numFmtId="0" fontId="1" fillId="0" borderId="5" xfId="0" applyFont="1" applyBorder="1" applyAlignment="1">
      <alignment horizontal="center" wrapText="1"/>
    </xf>
    <xf numFmtId="1" fontId="1" fillId="3" borderId="0" xfId="3" applyNumberFormat="1" applyFont="1" applyFill="1" applyAlignment="1">
      <alignment horizontal="right"/>
    </xf>
    <xf numFmtId="165" fontId="1" fillId="3" borderId="5" xfId="3" applyNumberFormat="1" applyFont="1" applyFill="1" applyBorder="1" applyAlignment="1">
      <alignment horizontal="right"/>
    </xf>
    <xf numFmtId="37" fontId="1" fillId="0" borderId="0" xfId="0" applyNumberFormat="1" applyFont="1" applyAlignment="1">
      <alignment horizontal="left"/>
    </xf>
    <xf numFmtId="1" fontId="1" fillId="0" borderId="0" xfId="3" applyNumberFormat="1" applyFont="1" applyAlignment="1">
      <alignment horizontal="right"/>
    </xf>
    <xf numFmtId="165" fontId="1" fillId="0" borderId="5" xfId="3" applyNumberFormat="1" applyFont="1" applyBorder="1" applyAlignment="1">
      <alignment horizontal="right"/>
    </xf>
    <xf numFmtId="1" fontId="1" fillId="0" borderId="5" xfId="3" applyNumberFormat="1" applyFont="1" applyBorder="1" applyAlignment="1">
      <alignment horizontal="right"/>
    </xf>
    <xf numFmtId="0" fontId="1" fillId="3" borderId="0" xfId="0" applyFont="1" applyFill="1" applyAlignment="1">
      <alignment horizontal="left"/>
    </xf>
    <xf numFmtId="1" fontId="1" fillId="3" borderId="0" xfId="1" applyNumberFormat="1" applyFont="1" applyFill="1" applyAlignment="1">
      <alignment horizontal="right"/>
    </xf>
    <xf numFmtId="1" fontId="1" fillId="0" borderId="0" xfId="1" applyNumberFormat="1" applyFont="1" applyAlignment="1">
      <alignment horizontal="right"/>
    </xf>
    <xf numFmtId="37" fontId="1" fillId="0" borderId="1" xfId="0" applyNumberFormat="1" applyFont="1" applyBorder="1" applyAlignment="1">
      <alignment horizontal="left"/>
    </xf>
    <xf numFmtId="1" fontId="1" fillId="0" borderId="1" xfId="1" applyNumberFormat="1" applyFont="1" applyBorder="1" applyAlignment="1">
      <alignment horizontal="center"/>
    </xf>
    <xf numFmtId="0" fontId="1" fillId="0" borderId="0" xfId="0" applyFont="1" applyAlignme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20" xfId="0" applyFont="1" applyBorder="1" applyAlignment="1">
      <alignment horizontal="centerContinuous" wrapText="1"/>
    </xf>
    <xf numFmtId="0" fontId="1" fillId="0" borderId="7" xfId="0" applyFont="1" applyBorder="1" applyAlignment="1">
      <alignment horizontal="centerContinuous"/>
    </xf>
    <xf numFmtId="3" fontId="1" fillId="0" borderId="1" xfId="0" applyNumberFormat="1" applyFont="1" applyBorder="1"/>
    <xf numFmtId="165" fontId="1" fillId="0" borderId="1" xfId="1" applyNumberFormat="1" applyFont="1" applyBorder="1"/>
    <xf numFmtId="165" fontId="1" fillId="0" borderId="6" xfId="1" applyNumberFormat="1" applyFont="1" applyBorder="1"/>
    <xf numFmtId="165" fontId="1" fillId="0" borderId="0" xfId="1" applyNumberFormat="1" applyFont="1"/>
    <xf numFmtId="3" fontId="1" fillId="0" borderId="0" xfId="0" applyNumberFormat="1" applyFont="1"/>
    <xf numFmtId="165" fontId="1" fillId="0" borderId="11" xfId="1" applyNumberFormat="1" applyFont="1" applyBorder="1"/>
    <xf numFmtId="9" fontId="1" fillId="0" borderId="0" xfId="3" applyFont="1"/>
    <xf numFmtId="3" fontId="1" fillId="5" borderId="0" xfId="0" applyNumberFormat="1" applyFont="1" applyFill="1"/>
    <xf numFmtId="165" fontId="1" fillId="5" borderId="0" xfId="1" applyNumberFormat="1" applyFont="1" applyFill="1"/>
    <xf numFmtId="165" fontId="1" fillId="5" borderId="11" xfId="1" applyNumberFormat="1" applyFont="1" applyFill="1" applyBorder="1"/>
    <xf numFmtId="3" fontId="1" fillId="5" borderId="0" xfId="0" applyNumberFormat="1" applyFont="1" applyFill="1" applyAlignment="1">
      <alignment horizontal="right"/>
    </xf>
    <xf numFmtId="165" fontId="1" fillId="5" borderId="0" xfId="1" applyNumberFormat="1" applyFont="1" applyFill="1" applyAlignment="1">
      <alignment horizontal="right"/>
    </xf>
    <xf numFmtId="165" fontId="1" fillId="5" borderId="11" xfId="1" applyNumberFormat="1" applyFont="1" applyFill="1" applyBorder="1" applyAlignment="1">
      <alignment horizontal="right"/>
    </xf>
    <xf numFmtId="0" fontId="1" fillId="5" borderId="0" xfId="0" applyFont="1" applyFill="1" applyAlignment="1">
      <alignment horizontal="right"/>
    </xf>
    <xf numFmtId="165" fontId="1" fillId="0" borderId="21" xfId="1" applyNumberFormat="1" applyFont="1" applyBorder="1"/>
    <xf numFmtId="3" fontId="1" fillId="5" borderId="0" xfId="0" applyNumberFormat="1" applyFont="1" applyFill="1" applyAlignment="1">
      <alignment horizontal="left"/>
    </xf>
    <xf numFmtId="165" fontId="1" fillId="5" borderId="5" xfId="1" applyNumberFormat="1" applyFont="1" applyFill="1" applyBorder="1" applyAlignment="1">
      <alignment horizontal="right"/>
    </xf>
    <xf numFmtId="0" fontId="1" fillId="0" borderId="0" xfId="0" applyFont="1" applyAlignment="1">
      <alignment horizontal="centerContinuous" vertical="top"/>
    </xf>
    <xf numFmtId="165" fontId="1" fillId="0" borderId="0" xfId="1" applyNumberFormat="1" applyFont="1" applyAlignment="1">
      <alignment horizontal="right"/>
    </xf>
    <xf numFmtId="165" fontId="1" fillId="0" borderId="11" xfId="1" applyNumberFormat="1" applyFont="1" applyBorder="1" applyAlignment="1">
      <alignment horizontal="right"/>
    </xf>
    <xf numFmtId="3" fontId="1" fillId="5" borderId="1" xfId="0" applyNumberFormat="1" applyFont="1" applyFill="1" applyBorder="1"/>
    <xf numFmtId="165" fontId="1" fillId="5" borderId="1" xfId="1" applyNumberFormat="1" applyFont="1" applyFill="1" applyBorder="1"/>
    <xf numFmtId="165" fontId="1" fillId="5" borderId="21" xfId="1" applyNumberFormat="1" applyFont="1" applyFill="1" applyBorder="1"/>
    <xf numFmtId="165" fontId="1" fillId="5" borderId="6" xfId="1" applyNumberFormat="1" applyFont="1" applyFill="1" applyBorder="1"/>
    <xf numFmtId="3" fontId="1" fillId="5" borderId="1" xfId="0" applyNumberFormat="1" applyFont="1" applyFill="1" applyBorder="1" applyAlignment="1">
      <alignment horizontal="right"/>
    </xf>
    <xf numFmtId="3" fontId="1" fillId="0" borderId="1" xfId="0" applyNumberFormat="1" applyFont="1" applyBorder="1" applyAlignment="1">
      <alignment horizontal="right"/>
    </xf>
    <xf numFmtId="3" fontId="1" fillId="5" borderId="3" xfId="0" applyNumberFormat="1" applyFont="1" applyFill="1" applyBorder="1"/>
    <xf numFmtId="165" fontId="1" fillId="5" borderId="3" xfId="1" applyNumberFormat="1" applyFont="1" applyFill="1" applyBorder="1"/>
    <xf numFmtId="165" fontId="1" fillId="5" borderId="4" xfId="1" applyNumberFormat="1" applyFont="1" applyFill="1" applyBorder="1"/>
    <xf numFmtId="165" fontId="1" fillId="5" borderId="3" xfId="1" applyNumberFormat="1" applyFont="1" applyFill="1" applyBorder="1" applyAlignment="1">
      <alignment horizontal="right"/>
    </xf>
    <xf numFmtId="165" fontId="1" fillId="5" borderId="4" xfId="1" applyNumberFormat="1" applyFont="1" applyFill="1" applyBorder="1" applyAlignment="1">
      <alignment horizontal="right"/>
    </xf>
    <xf numFmtId="3" fontId="1" fillId="5" borderId="3" xfId="0" applyNumberFormat="1" applyFont="1" applyFill="1" applyBorder="1" applyAlignment="1">
      <alignment horizontal="right"/>
    </xf>
    <xf numFmtId="0" fontId="1" fillId="0" borderId="0" xfId="0" applyFont="1" applyAlignment="1">
      <alignment horizontal="right" vertical="top"/>
    </xf>
    <xf numFmtId="0" fontId="1" fillId="0" borderId="0" xfId="0" applyFont="1" applyAlignment="1">
      <alignment horizontal="center" vertical="center"/>
    </xf>
    <xf numFmtId="0" fontId="1" fillId="0" borderId="1" xfId="0" applyFont="1" applyBorder="1" applyAlignment="1">
      <alignment horizontal="left" vertical="center"/>
    </xf>
    <xf numFmtId="165" fontId="1" fillId="0" borderId="1" xfId="1" applyNumberFormat="1" applyFont="1" applyBorder="1" applyAlignment="1">
      <alignment horizontal="center"/>
    </xf>
    <xf numFmtId="165" fontId="1" fillId="0" borderId="6" xfId="1" applyNumberFormat="1" applyFont="1" applyBorder="1" applyAlignment="1">
      <alignment horizontal="center"/>
    </xf>
    <xf numFmtId="165" fontId="1" fillId="0" borderId="0" xfId="1" applyNumberFormat="1" applyFont="1" applyAlignment="1">
      <alignment horizontal="center"/>
    </xf>
    <xf numFmtId="165" fontId="1" fillId="0" borderId="11" xfId="1" applyNumberFormat="1" applyFont="1" applyBorder="1" applyAlignment="1">
      <alignment horizontal="center"/>
    </xf>
    <xf numFmtId="165" fontId="1" fillId="5" borderId="0" xfId="1" applyNumberFormat="1" applyFont="1" applyFill="1" applyAlignment="1">
      <alignment horizontal="center"/>
    </xf>
    <xf numFmtId="165" fontId="1" fillId="5" borderId="11" xfId="1" applyNumberFormat="1" applyFont="1" applyFill="1" applyBorder="1" applyAlignment="1">
      <alignment horizontal="center"/>
    </xf>
    <xf numFmtId="165" fontId="1" fillId="5" borderId="1" xfId="1" applyNumberFormat="1" applyFont="1" applyFill="1" applyBorder="1" applyAlignment="1">
      <alignment horizontal="center"/>
    </xf>
    <xf numFmtId="165" fontId="1" fillId="5" borderId="6" xfId="1" applyNumberFormat="1" applyFont="1" applyFill="1" applyBorder="1" applyAlignment="1">
      <alignment horizontal="center"/>
    </xf>
    <xf numFmtId="165" fontId="1" fillId="5" borderId="3" xfId="1" applyNumberFormat="1" applyFont="1" applyFill="1" applyBorder="1" applyAlignment="1">
      <alignment horizontal="center"/>
    </xf>
    <xf numFmtId="165" fontId="1" fillId="5" borderId="4" xfId="1" applyNumberFormat="1" applyFont="1" applyFill="1" applyBorder="1" applyAlignment="1">
      <alignment horizontal="center"/>
    </xf>
    <xf numFmtId="167" fontId="1" fillId="0" borderId="0" xfId="1" applyNumberFormat="1" applyFont="1" applyAlignment="1">
      <alignment horizontal="left"/>
    </xf>
    <xf numFmtId="167" fontId="1" fillId="0" borderId="7" xfId="1" applyNumberFormat="1" applyFont="1" applyBorder="1"/>
    <xf numFmtId="167" fontId="1" fillId="0" borderId="14" xfId="1" applyNumberFormat="1" applyFont="1" applyBorder="1"/>
    <xf numFmtId="167" fontId="1" fillId="0" borderId="1" xfId="1" applyNumberFormat="1" applyFont="1" applyBorder="1"/>
    <xf numFmtId="167" fontId="1" fillId="0" borderId="3" xfId="1" applyNumberFormat="1" applyFont="1" applyBorder="1"/>
    <xf numFmtId="167" fontId="1" fillId="0" borderId="7" xfId="1" applyNumberFormat="1" applyFont="1" applyBorder="1" applyAlignment="1">
      <alignment horizontal="left"/>
    </xf>
    <xf numFmtId="167" fontId="1" fillId="0" borderId="4" xfId="1" applyNumberFormat="1" applyFont="1" applyBorder="1" applyAlignment="1">
      <alignment horizontal="right" wrapText="1"/>
    </xf>
    <xf numFmtId="167" fontId="1" fillId="0" borderId="3" xfId="1" applyNumberFormat="1" applyFont="1" applyBorder="1" applyAlignment="1">
      <alignment horizontal="right" wrapText="1"/>
    </xf>
    <xf numFmtId="167" fontId="1" fillId="0" borderId="10" xfId="1" applyNumberFormat="1" applyFont="1" applyBorder="1" applyAlignment="1">
      <alignment horizontal="left"/>
    </xf>
    <xf numFmtId="167" fontId="1" fillId="0" borderId="7" xfId="1" applyNumberFormat="1" applyFont="1" applyBorder="1" applyAlignment="1">
      <alignment horizontal="right" wrapText="1"/>
    </xf>
    <xf numFmtId="167" fontId="1" fillId="0" borderId="4" xfId="1" applyNumberFormat="1" applyFont="1" applyBorder="1" applyAlignment="1">
      <alignment horizontal="left"/>
    </xf>
    <xf numFmtId="167" fontId="1" fillId="0" borderId="0" xfId="1" applyNumberFormat="1" applyFont="1" applyAlignment="1">
      <alignment horizontal="right" wrapText="1"/>
    </xf>
    <xf numFmtId="167" fontId="1" fillId="0" borderId="1" xfId="1" applyNumberFormat="1" applyFont="1" applyBorder="1" applyAlignment="1">
      <alignment horizontal="right" wrapText="1"/>
    </xf>
    <xf numFmtId="0" fontId="1" fillId="0" borderId="3" xfId="1" applyNumberFormat="1" applyFont="1" applyFill="1" applyBorder="1" applyAlignment="1">
      <alignment horizontal="right" wrapText="1"/>
    </xf>
    <xf numFmtId="0" fontId="1" fillId="0" borderId="1" xfId="1" applyNumberFormat="1" applyFont="1" applyFill="1" applyBorder="1" applyAlignment="1">
      <alignment horizontal="right" wrapText="1"/>
    </xf>
    <xf numFmtId="1" fontId="1" fillId="0" borderId="11" xfId="0" applyNumberFormat="1" applyFont="1" applyBorder="1" applyAlignment="1">
      <alignment horizontal="right"/>
    </xf>
    <xf numFmtId="1" fontId="1" fillId="9" borderId="0" xfId="0" applyNumberFormat="1" applyFont="1" applyFill="1" applyAlignment="1">
      <alignment horizontal="right"/>
    </xf>
    <xf numFmtId="167" fontId="1" fillId="0" borderId="0" xfId="1" applyNumberFormat="1" applyFont="1" applyAlignment="1">
      <alignment horizontal="right"/>
    </xf>
    <xf numFmtId="167" fontId="1" fillId="6" borderId="0" xfId="1" applyNumberFormat="1" applyFont="1" applyFill="1" applyAlignment="1">
      <alignment horizontal="right"/>
    </xf>
    <xf numFmtId="167" fontId="1" fillId="8" borderId="0" xfId="1" applyNumberFormat="1" applyFont="1" applyFill="1" applyAlignment="1">
      <alignment horizontal="right"/>
    </xf>
    <xf numFmtId="167" fontId="1" fillId="9" borderId="0" xfId="1" applyNumberFormat="1" applyFont="1" applyFill="1" applyAlignment="1">
      <alignment horizontal="right"/>
    </xf>
    <xf numFmtId="1" fontId="1" fillId="7" borderId="0" xfId="0" applyNumberFormat="1" applyFont="1" applyFill="1" applyAlignment="1">
      <alignment horizontal="right"/>
    </xf>
    <xf numFmtId="1" fontId="1" fillId="0" borderId="0" xfId="1" applyNumberFormat="1" applyFont="1" applyAlignment="1">
      <alignment horizontal="right" wrapText="1"/>
    </xf>
    <xf numFmtId="1" fontId="1" fillId="6" borderId="0" xfId="1" applyNumberFormat="1" applyFont="1" applyFill="1" applyAlignment="1">
      <alignment horizontal="right" wrapText="1"/>
    </xf>
    <xf numFmtId="1" fontId="1" fillId="8" borderId="0" xfId="1" applyNumberFormat="1" applyFont="1" applyFill="1" applyAlignment="1">
      <alignment horizontal="right" wrapText="1"/>
    </xf>
    <xf numFmtId="1" fontId="1" fillId="9" borderId="0" xfId="1" applyNumberFormat="1" applyFont="1" applyFill="1" applyAlignment="1">
      <alignment horizontal="right" wrapText="1"/>
    </xf>
    <xf numFmtId="164" fontId="1" fillId="0" borderId="0" xfId="0" applyNumberFormat="1" applyFont="1"/>
    <xf numFmtId="1" fontId="1" fillId="0" borderId="5" xfId="0" applyNumberFormat="1" applyFont="1" applyBorder="1" applyAlignment="1">
      <alignment horizontal="right"/>
    </xf>
    <xf numFmtId="167" fontId="1" fillId="0" borderId="1" xfId="1" applyNumberFormat="1" applyFont="1" applyBorder="1" applyAlignment="1">
      <alignment horizontal="left"/>
    </xf>
    <xf numFmtId="1" fontId="1" fillId="0" borderId="6" xfId="0" applyNumberFormat="1" applyFont="1" applyBorder="1" applyAlignment="1">
      <alignment horizontal="right"/>
    </xf>
    <xf numFmtId="1" fontId="1" fillId="0" borderId="15" xfId="0" applyNumberFormat="1" applyFont="1" applyBorder="1" applyAlignment="1">
      <alignment horizontal="right"/>
    </xf>
    <xf numFmtId="167" fontId="1" fillId="0" borderId="1" xfId="1" applyNumberFormat="1" applyFont="1" applyBorder="1" applyAlignment="1">
      <alignment horizontal="right"/>
    </xf>
    <xf numFmtId="9" fontId="1" fillId="0" borderId="0" xfId="3" applyFont="1" applyAlignment="1">
      <alignment horizontal="right" wrapText="1"/>
    </xf>
    <xf numFmtId="167" fontId="1" fillId="0" borderId="0" xfId="1" applyNumberFormat="1" applyFont="1"/>
    <xf numFmtId="0" fontId="1" fillId="0" borderId="7" xfId="0" applyFont="1" applyBorder="1" applyAlignment="1">
      <alignment horizontal="left"/>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10" xfId="0" applyFont="1" applyBorder="1" applyAlignment="1">
      <alignment horizontal="right" wrapText="1"/>
    </xf>
    <xf numFmtId="0" fontId="1" fillId="0" borderId="3" xfId="0" applyFont="1" applyBorder="1"/>
    <xf numFmtId="0" fontId="1" fillId="0" borderId="6" xfId="0" applyFont="1" applyBorder="1" applyAlignment="1">
      <alignment wrapText="1"/>
    </xf>
    <xf numFmtId="3" fontId="1" fillId="6" borderId="0" xfId="0" applyNumberFormat="1" applyFont="1" applyFill="1"/>
    <xf numFmtId="3" fontId="1" fillId="10" borderId="0" xfId="0" applyNumberFormat="1" applyFont="1" applyFill="1"/>
    <xf numFmtId="3" fontId="1" fillId="0" borderId="11" xfId="0" applyNumberFormat="1" applyFont="1" applyBorder="1"/>
    <xf numFmtId="3" fontId="1" fillId="4" borderId="0" xfId="0" applyNumberFormat="1" applyFont="1" applyFill="1"/>
    <xf numFmtId="3" fontId="1" fillId="0" borderId="12" xfId="3" applyNumberFormat="1" applyFont="1" applyBorder="1"/>
    <xf numFmtId="3" fontId="1" fillId="0" borderId="0" xfId="3" applyNumberFormat="1" applyFont="1"/>
    <xf numFmtId="3" fontId="1" fillId="0" borderId="11" xfId="3" applyNumberFormat="1" applyFont="1" applyBorder="1"/>
    <xf numFmtId="3" fontId="1" fillId="0" borderId="0" xfId="3" applyNumberFormat="1" applyFont="1" applyAlignment="1">
      <alignment horizontal="right"/>
    </xf>
    <xf numFmtId="3" fontId="1" fillId="0" borderId="0" xfId="1" applyNumberFormat="1" applyFont="1" applyAlignment="1">
      <alignment horizontal="center"/>
    </xf>
    <xf numFmtId="3" fontId="1" fillId="0" borderId="11" xfId="1" applyNumberFormat="1" applyFont="1" applyBorder="1" applyAlignment="1">
      <alignment horizontal="center"/>
    </xf>
    <xf numFmtId="3" fontId="1" fillId="0" borderId="12" xfId="1" applyNumberFormat="1" applyFont="1" applyBorder="1" applyAlignment="1">
      <alignment horizontal="center"/>
    </xf>
    <xf numFmtId="3" fontId="1" fillId="0" borderId="0" xfId="1" applyNumberFormat="1" applyFont="1" applyAlignment="1">
      <alignment horizontal="right"/>
    </xf>
    <xf numFmtId="3" fontId="1" fillId="0" borderId="11" xfId="0" applyNumberFormat="1" applyFont="1" applyBorder="1" applyAlignment="1">
      <alignment horizontal="right"/>
    </xf>
    <xf numFmtId="3" fontId="1" fillId="0" borderId="12" xfId="3" applyNumberFormat="1" applyFont="1" applyBorder="1" applyAlignment="1">
      <alignment horizontal="right"/>
    </xf>
    <xf numFmtId="3" fontId="1" fillId="0" borderId="11" xfId="3" applyNumberFormat="1" applyFont="1" applyBorder="1" applyAlignment="1">
      <alignment horizontal="right"/>
    </xf>
    <xf numFmtId="3" fontId="1" fillId="4" borderId="0" xfId="3" applyNumberFormat="1" applyFont="1" applyFill="1" applyAlignment="1">
      <alignment horizontal="right"/>
    </xf>
    <xf numFmtId="3" fontId="1" fillId="10" borderId="0" xfId="3" applyNumberFormat="1" applyFont="1" applyFill="1" applyAlignment="1">
      <alignment horizontal="right"/>
    </xf>
    <xf numFmtId="1" fontId="1" fillId="10" borderId="0" xfId="0" applyNumberFormat="1" applyFont="1" applyFill="1" applyAlignment="1">
      <alignment horizontal="right" wrapText="1"/>
    </xf>
    <xf numFmtId="3" fontId="1" fillId="6" borderId="0" xfId="3" applyNumberFormat="1" applyFont="1" applyFill="1" applyAlignment="1">
      <alignment horizontal="right"/>
    </xf>
    <xf numFmtId="1" fontId="1" fillId="0" borderId="0" xfId="0" applyNumberFormat="1" applyFont="1"/>
    <xf numFmtId="3" fontId="1" fillId="4" borderId="0" xfId="0" applyNumberFormat="1" applyFont="1" applyFill="1" applyAlignment="1">
      <alignment horizontal="right"/>
    </xf>
    <xf numFmtId="3" fontId="1" fillId="0" borderId="6" xfId="3" applyNumberFormat="1" applyFont="1" applyBorder="1" applyAlignment="1">
      <alignment horizontal="right"/>
    </xf>
    <xf numFmtId="3" fontId="1" fillId="0" borderId="1" xfId="3" applyNumberFormat="1" applyFont="1" applyBorder="1" applyAlignment="1">
      <alignment horizontal="right"/>
    </xf>
    <xf numFmtId="3" fontId="1" fillId="0" borderId="6" xfId="0" applyNumberFormat="1" applyFont="1" applyBorder="1"/>
    <xf numFmtId="3" fontId="1" fillId="0" borderId="15" xfId="3" applyNumberFormat="1" applyFont="1" applyBorder="1" applyAlignment="1">
      <alignment horizontal="right"/>
    </xf>
    <xf numFmtId="167" fontId="1" fillId="0" borderId="6" xfId="1" applyNumberFormat="1" applyFont="1" applyBorder="1" applyAlignment="1">
      <alignment horizontal="right"/>
    </xf>
    <xf numFmtId="167" fontId="1" fillId="0" borderId="15" xfId="1" applyNumberFormat="1" applyFont="1" applyBorder="1" applyAlignment="1">
      <alignment horizontal="right"/>
    </xf>
    <xf numFmtId="3" fontId="1" fillId="0" borderId="7" xfId="0" applyNumberFormat="1" applyFont="1" applyBorder="1"/>
    <xf numFmtId="0" fontId="1" fillId="0" borderId="13" xfId="0" applyFont="1" applyBorder="1"/>
    <xf numFmtId="0" fontId="1" fillId="0" borderId="8" xfId="0" applyFont="1" applyBorder="1" applyAlignment="1">
      <alignment horizontal="right" wrapText="1"/>
    </xf>
    <xf numFmtId="167" fontId="1" fillId="0" borderId="0" xfId="1" applyNumberFormat="1" applyFont="1" applyAlignment="1">
      <alignment horizontal="center"/>
    </xf>
    <xf numFmtId="167" fontId="1" fillId="0" borderId="11" xfId="1" applyNumberFormat="1" applyFont="1" applyBorder="1" applyAlignment="1">
      <alignment horizontal="center"/>
    </xf>
    <xf numFmtId="1" fontId="1" fillId="9" borderId="0" xfId="0" applyNumberFormat="1" applyFont="1" applyFill="1" applyAlignment="1">
      <alignment horizontal="center"/>
    </xf>
    <xf numFmtId="0" fontId="1" fillId="0" borderId="0" xfId="0" applyFont="1" applyAlignment="1">
      <alignment horizontal="center"/>
    </xf>
    <xf numFmtId="167" fontId="1" fillId="0" borderId="13" xfId="1" applyNumberFormat="1" applyFont="1" applyBorder="1" applyAlignment="1">
      <alignment horizontal="center"/>
    </xf>
    <xf numFmtId="167" fontId="1" fillId="0" borderId="19" xfId="1" applyNumberFormat="1" applyFont="1" applyBorder="1" applyAlignment="1">
      <alignment horizontal="center"/>
    </xf>
    <xf numFmtId="167" fontId="1" fillId="0" borderId="11" xfId="1" applyNumberFormat="1" applyFont="1" applyBorder="1" applyAlignment="1">
      <alignment horizontal="right"/>
    </xf>
    <xf numFmtId="167" fontId="1" fillId="0" borderId="13" xfId="1" applyNumberFormat="1" applyFont="1" applyBorder="1" applyAlignment="1">
      <alignment horizontal="right"/>
    </xf>
    <xf numFmtId="9" fontId="1" fillId="0" borderId="0" xfId="0" applyNumberFormat="1" applyFont="1" applyAlignment="1">
      <alignment horizontal="left"/>
    </xf>
    <xf numFmtId="167" fontId="1" fillId="2" borderId="0" xfId="1" applyNumberFormat="1" applyFont="1" applyFill="1" applyAlignment="1">
      <alignment horizontal="right"/>
    </xf>
    <xf numFmtId="167" fontId="1" fillId="4" borderId="0" xfId="1" applyNumberFormat="1" applyFont="1" applyFill="1" applyAlignment="1">
      <alignment horizontal="right"/>
    </xf>
    <xf numFmtId="9" fontId="1" fillId="0" borderId="1" xfId="0" applyNumberFormat="1" applyFont="1" applyBorder="1" applyAlignment="1">
      <alignment horizontal="left"/>
    </xf>
    <xf numFmtId="167" fontId="1" fillId="0" borderId="9" xfId="1" applyNumberFormat="1" applyFont="1" applyBorder="1" applyAlignment="1">
      <alignment horizontal="right"/>
    </xf>
    <xf numFmtId="9" fontId="1" fillId="0" borderId="0" xfId="3" applyFont="1" applyAlignment="1">
      <alignment horizontal="right"/>
    </xf>
    <xf numFmtId="0" fontId="1" fillId="0" borderId="18" xfId="0" applyFont="1" applyBorder="1"/>
    <xf numFmtId="0" fontId="1" fillId="0" borderId="16" xfId="0" applyFont="1" applyBorder="1"/>
    <xf numFmtId="0" fontId="1" fillId="0" borderId="4" xfId="0" applyFont="1" applyBorder="1" applyAlignment="1">
      <alignment horizontal="left"/>
    </xf>
    <xf numFmtId="0" fontId="1" fillId="0" borderId="17" xfId="0" applyFont="1" applyBorder="1" applyAlignment="1">
      <alignment horizontal="right" wrapText="1"/>
    </xf>
    <xf numFmtId="0" fontId="1" fillId="0" borderId="16" xfId="0" applyFont="1" applyBorder="1" applyAlignment="1">
      <alignment wrapText="1"/>
    </xf>
    <xf numFmtId="1" fontId="1" fillId="0" borderId="0" xfId="2" applyNumberFormat="1" applyFont="1" applyAlignment="1">
      <alignment horizontal="center"/>
    </xf>
    <xf numFmtId="167" fontId="1" fillId="0" borderId="11" xfId="1" applyNumberFormat="1" applyFont="1" applyBorder="1"/>
    <xf numFmtId="167" fontId="1" fillId="0" borderId="18" xfId="1" applyNumberFormat="1" applyFont="1" applyBorder="1" applyAlignment="1">
      <alignment horizontal="right"/>
    </xf>
    <xf numFmtId="166" fontId="1" fillId="0" borderId="0" xfId="1" applyNumberFormat="1" applyFont="1"/>
    <xf numFmtId="167" fontId="1" fillId="0" borderId="18" xfId="1" applyNumberFormat="1" applyFont="1" applyBorder="1" applyAlignment="1">
      <alignment horizontal="center"/>
    </xf>
    <xf numFmtId="166" fontId="1" fillId="0" borderId="0" xfId="1" applyNumberFormat="1" applyFont="1" applyAlignment="1">
      <alignment horizontal="right"/>
    </xf>
    <xf numFmtId="1" fontId="1" fillId="0" borderId="0" xfId="2" quotePrefix="1" applyNumberFormat="1" applyFont="1" applyAlignment="1">
      <alignment horizontal="center"/>
    </xf>
    <xf numFmtId="1" fontId="1" fillId="0" borderId="1" xfId="2" applyNumberFormat="1" applyFont="1" applyBorder="1" applyAlignment="1">
      <alignment horizontal="center"/>
    </xf>
    <xf numFmtId="167" fontId="1" fillId="0" borderId="16" xfId="1" applyNumberFormat="1" applyFont="1" applyBorder="1" applyAlignment="1">
      <alignment horizontal="right"/>
    </xf>
    <xf numFmtId="166" fontId="1" fillId="0" borderId="1" xfId="1" applyNumberFormat="1" applyFont="1" applyBorder="1" applyAlignment="1">
      <alignment horizontal="right"/>
    </xf>
    <xf numFmtId="9" fontId="1" fillId="0" borderId="0" xfId="3" applyFont="1" applyAlignment="1">
      <alignment horizontal="left"/>
    </xf>
    <xf numFmtId="9" fontId="1" fillId="0" borderId="12" xfId="3" applyFont="1" applyBorder="1" applyAlignment="1">
      <alignment horizontal="left"/>
    </xf>
    <xf numFmtId="164" fontId="1" fillId="0" borderId="3" xfId="0" applyNumberFormat="1" applyFont="1" applyBorder="1" applyAlignment="1">
      <alignment horizontal="right"/>
    </xf>
    <xf numFmtId="164" fontId="1" fillId="0" borderId="4" xfId="0" applyNumberFormat="1" applyFont="1" applyBorder="1" applyAlignment="1">
      <alignment horizontal="right"/>
    </xf>
    <xf numFmtId="0" fontId="1" fillId="0" borderId="14" xfId="3" applyNumberFormat="1" applyFont="1" applyBorder="1" applyAlignment="1">
      <alignment horizontal="right"/>
    </xf>
    <xf numFmtId="164" fontId="1" fillId="0" borderId="10" xfId="0" applyNumberFormat="1"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1" fillId="0" borderId="10" xfId="3" applyNumberFormat="1" applyFont="1" applyBorder="1" applyAlignment="1">
      <alignment horizontal="right"/>
    </xf>
    <xf numFmtId="0" fontId="1" fillId="0" borderId="3" xfId="0" applyFont="1" applyBorder="1" applyAlignment="1">
      <alignment horizontal="right"/>
    </xf>
    <xf numFmtId="0" fontId="1" fillId="0" borderId="3" xfId="3" applyNumberFormat="1" applyFont="1" applyBorder="1" applyAlignment="1">
      <alignment horizontal="right"/>
    </xf>
    <xf numFmtId="0" fontId="1" fillId="0" borderId="2" xfId="3" applyNumberFormat="1" applyFont="1" applyBorder="1" applyAlignment="1">
      <alignment horizontal="right"/>
    </xf>
    <xf numFmtId="0" fontId="1" fillId="0" borderId="7" xfId="3" applyNumberFormat="1" applyFont="1" applyBorder="1" applyAlignment="1">
      <alignment horizontal="right"/>
    </xf>
    <xf numFmtId="0" fontId="1" fillId="0" borderId="19" xfId="3" applyNumberFormat="1" applyFont="1" applyBorder="1" applyAlignment="1">
      <alignment horizontal="right"/>
    </xf>
    <xf numFmtId="3" fontId="1" fillId="0" borderId="11" xfId="1" applyNumberFormat="1" applyFont="1" applyBorder="1" applyAlignment="1">
      <alignment horizontal="right"/>
    </xf>
    <xf numFmtId="3" fontId="1" fillId="0" borderId="12" xfId="1" applyNumberFormat="1" applyFont="1" applyBorder="1" applyAlignment="1">
      <alignment horizontal="right"/>
    </xf>
    <xf numFmtId="3" fontId="1" fillId="0" borderId="12" xfId="0" applyNumberFormat="1" applyFont="1" applyBorder="1" applyAlignment="1">
      <alignment horizontal="right"/>
    </xf>
    <xf numFmtId="9" fontId="1" fillId="0" borderId="1" xfId="3" applyFont="1" applyBorder="1"/>
    <xf numFmtId="3" fontId="1" fillId="0" borderId="1" xfId="1" applyNumberFormat="1" applyFont="1" applyBorder="1" applyAlignment="1">
      <alignment horizontal="right"/>
    </xf>
    <xf numFmtId="3" fontId="1" fillId="0" borderId="6" xfId="0" applyNumberFormat="1" applyFont="1" applyBorder="1" applyAlignment="1">
      <alignment horizontal="right"/>
    </xf>
    <xf numFmtId="3" fontId="1" fillId="0" borderId="15" xfId="0" applyNumberFormat="1" applyFont="1" applyBorder="1" applyAlignment="1">
      <alignment horizontal="right"/>
    </xf>
    <xf numFmtId="9" fontId="1" fillId="0" borderId="0" xfId="3" applyFont="1" applyAlignment="1">
      <alignment horizontal="left" vertical="top"/>
    </xf>
    <xf numFmtId="0" fontId="1" fillId="0" borderId="10" xfId="0" applyFont="1" applyBorder="1" applyAlignment="1">
      <alignment wrapText="1"/>
    </xf>
    <xf numFmtId="0" fontId="1" fillId="0" borderId="4" xfId="0" applyFont="1" applyBorder="1" applyAlignment="1">
      <alignment wrapText="1"/>
    </xf>
    <xf numFmtId="0" fontId="1" fillId="0" borderId="9" xfId="0" applyFont="1" applyBorder="1" applyAlignment="1">
      <alignment horizontal="right" wrapText="1"/>
    </xf>
    <xf numFmtId="0" fontId="1" fillId="0" borderId="9" xfId="0" applyFont="1" applyBorder="1" applyAlignment="1">
      <alignment wrapText="1"/>
    </xf>
    <xf numFmtId="0" fontId="1" fillId="0" borderId="4" xfId="1" applyNumberFormat="1" applyFont="1" applyFill="1" applyBorder="1" applyAlignment="1">
      <alignment horizontal="right" wrapText="1"/>
    </xf>
    <xf numFmtId="0" fontId="1" fillId="0" borderId="2" xfId="1" applyNumberFormat="1" applyFont="1" applyFill="1" applyBorder="1" applyAlignment="1">
      <alignment horizontal="right" wrapText="1"/>
    </xf>
    <xf numFmtId="0" fontId="1" fillId="0" borderId="15" xfId="1" applyNumberFormat="1" applyFont="1" applyFill="1" applyBorder="1" applyAlignment="1">
      <alignment horizontal="right" wrapText="1"/>
    </xf>
    <xf numFmtId="0" fontId="1" fillId="0" borderId="10" xfId="1" applyNumberFormat="1" applyFont="1" applyFill="1" applyBorder="1" applyAlignment="1">
      <alignment horizontal="right" wrapText="1"/>
    </xf>
    <xf numFmtId="167" fontId="2" fillId="0" borderId="0" xfId="1" applyNumberFormat="1" applyFont="1" applyFill="1"/>
    <xf numFmtId="0" fontId="1" fillId="0" borderId="6" xfId="1" applyNumberFormat="1" applyFont="1" applyFill="1" applyBorder="1" applyAlignment="1">
      <alignment horizontal="right" wrapText="1"/>
    </xf>
    <xf numFmtId="0" fontId="1" fillId="0" borderId="0" xfId="1" applyNumberFormat="1" applyFont="1" applyFill="1" applyAlignment="1">
      <alignment horizontal="right" wrapText="1"/>
    </xf>
    <xf numFmtId="0" fontId="2" fillId="0" borderId="0" xfId="1" applyNumberFormat="1" applyFont="1" applyFill="1"/>
    <xf numFmtId="0" fontId="1" fillId="0" borderId="1" xfId="0" applyFont="1" applyBorder="1" applyAlignment="1">
      <alignment horizontal="left"/>
    </xf>
    <xf numFmtId="0" fontId="1" fillId="0" borderId="1" xfId="0" applyFont="1" applyBorder="1" applyAlignment="1">
      <alignment horizontal="center" wrapText="1"/>
    </xf>
    <xf numFmtId="0" fontId="1" fillId="0" borderId="6" xfId="0" applyFont="1" applyBorder="1" applyAlignment="1">
      <alignment horizontal="center" wrapText="1"/>
    </xf>
    <xf numFmtId="0" fontId="1" fillId="11" borderId="3" xfId="1" applyNumberFormat="1" applyFont="1" applyFill="1" applyBorder="1" applyAlignment="1">
      <alignment horizontal="right" wrapText="1"/>
    </xf>
    <xf numFmtId="0" fontId="1" fillId="11" borderId="1" xfId="1" applyNumberFormat="1" applyFont="1" applyFill="1" applyBorder="1" applyAlignment="1">
      <alignment horizontal="right" wrapText="1"/>
    </xf>
    <xf numFmtId="1" fontId="1" fillId="0" borderId="21" xfId="0" applyNumberFormat="1" applyFont="1" applyBorder="1" applyAlignment="1">
      <alignment horizontal="right"/>
    </xf>
    <xf numFmtId="0" fontId="1" fillId="11" borderId="1" xfId="0" applyFont="1" applyFill="1" applyBorder="1" applyAlignment="1">
      <alignment horizontal="right" wrapText="1"/>
    </xf>
    <xf numFmtId="0" fontId="1" fillId="11" borderId="1" xfId="0" applyFont="1" applyFill="1" applyBorder="1" applyAlignment="1">
      <alignment wrapText="1"/>
    </xf>
    <xf numFmtId="0" fontId="13" fillId="10" borderId="9" xfId="0" applyFont="1" applyFill="1" applyBorder="1" applyAlignment="1">
      <alignment horizontal="left"/>
    </xf>
    <xf numFmtId="0" fontId="13" fillId="10" borderId="1" xfId="0" applyFont="1" applyFill="1" applyBorder="1" applyAlignment="1">
      <alignment horizontal="centerContinuous"/>
    </xf>
    <xf numFmtId="0" fontId="1" fillId="10" borderId="1" xfId="0" applyFont="1" applyFill="1" applyBorder="1"/>
    <xf numFmtId="0" fontId="1" fillId="10" borderId="0" xfId="0" applyFont="1" applyFill="1"/>
    <xf numFmtId="9" fontId="13" fillId="10" borderId="1" xfId="3" applyFont="1" applyFill="1" applyBorder="1" applyAlignment="1">
      <alignment horizontal="centerContinuous"/>
    </xf>
    <xf numFmtId="0" fontId="13" fillId="10" borderId="1" xfId="0" applyFont="1" applyFill="1" applyBorder="1" applyAlignment="1">
      <alignment horizontal="left"/>
    </xf>
    <xf numFmtId="0" fontId="13" fillId="6" borderId="1" xfId="0" applyFont="1" applyFill="1" applyBorder="1" applyAlignment="1">
      <alignment horizontal="right"/>
    </xf>
    <xf numFmtId="0" fontId="1" fillId="10" borderId="12" xfId="0" applyFont="1" applyFill="1" applyBorder="1"/>
    <xf numFmtId="0" fontId="1" fillId="0" borderId="12" xfId="0" applyFont="1" applyBorder="1"/>
    <xf numFmtId="0" fontId="1" fillId="0" borderId="0" xfId="0" applyFont="1" applyAlignment="1">
      <alignment vertical="top" wrapText="1"/>
    </xf>
    <xf numFmtId="0" fontId="0" fillId="0" borderId="0" xfId="0" applyAlignment="1">
      <alignment vertical="top" wrapText="1"/>
    </xf>
    <xf numFmtId="0" fontId="1" fillId="0" borderId="2" xfId="0" applyFont="1" applyBorder="1" applyAlignment="1">
      <alignment horizontal="center" wrapText="1"/>
    </xf>
    <xf numFmtId="9" fontId="0" fillId="0" borderId="0" xfId="3" applyFont="1"/>
    <xf numFmtId="0" fontId="13" fillId="0" borderId="0" xfId="0" applyFont="1" applyAlignment="1">
      <alignment horizontal="right"/>
    </xf>
    <xf numFmtId="9" fontId="0" fillId="0" borderId="0" xfId="0" applyNumberFormat="1"/>
    <xf numFmtId="165" fontId="1" fillId="0" borderId="21" xfId="1" applyNumberFormat="1" applyFont="1" applyBorder="1" applyAlignment="1">
      <alignment horizontal="center"/>
    </xf>
    <xf numFmtId="165" fontId="1" fillId="5" borderId="21" xfId="1" applyNumberFormat="1" applyFont="1" applyFill="1" applyBorder="1" applyAlignment="1">
      <alignment horizontal="center"/>
    </xf>
    <xf numFmtId="165" fontId="1" fillId="0" borderId="0" xfId="1" applyNumberFormat="1" applyFont="1" applyFill="1"/>
    <xf numFmtId="167" fontId="1" fillId="12" borderId="7" xfId="1" applyNumberFormat="1" applyFont="1" applyFill="1" applyBorder="1"/>
    <xf numFmtId="167" fontId="1" fillId="12" borderId="3" xfId="1" applyNumberFormat="1" applyFont="1" applyFill="1" applyBorder="1" applyAlignment="1">
      <alignment horizontal="right" wrapText="1"/>
    </xf>
    <xf numFmtId="1" fontId="1" fillId="12" borderId="0" xfId="0" applyNumberFormat="1" applyFont="1" applyFill="1" applyAlignment="1">
      <alignment horizontal="right"/>
    </xf>
    <xf numFmtId="167" fontId="1" fillId="12" borderId="0" xfId="1" applyNumberFormat="1" applyFont="1" applyFill="1" applyAlignment="1">
      <alignment horizontal="right"/>
    </xf>
    <xf numFmtId="1" fontId="1" fillId="12" borderId="1" xfId="0" applyNumberFormat="1" applyFont="1" applyFill="1" applyBorder="1" applyAlignment="1">
      <alignment horizontal="right"/>
    </xf>
    <xf numFmtId="167" fontId="1" fillId="12" borderId="0" xfId="1" applyNumberFormat="1" applyFont="1" applyFill="1"/>
    <xf numFmtId="9" fontId="1" fillId="12" borderId="0" xfId="3" applyFill="1" applyAlignment="1">
      <alignment horizontal="left" wrapText="1"/>
    </xf>
    <xf numFmtId="167" fontId="2" fillId="12" borderId="0" xfId="1" applyNumberFormat="1" applyFont="1" applyFill="1"/>
    <xf numFmtId="165" fontId="1" fillId="5" borderId="5" xfId="3" applyNumberFormat="1" applyFont="1" applyFill="1" applyBorder="1" applyAlignment="1">
      <alignment horizontal="right"/>
    </xf>
    <xf numFmtId="165" fontId="1" fillId="0" borderId="5" xfId="3" applyNumberFormat="1" applyFont="1" applyFill="1" applyBorder="1" applyAlignment="1">
      <alignment horizontal="right"/>
    </xf>
    <xf numFmtId="167" fontId="2" fillId="13" borderId="0" xfId="1" applyNumberFormat="1" applyFont="1" applyFill="1"/>
    <xf numFmtId="165" fontId="1" fillId="0" borderId="0" xfId="3" applyNumberFormat="1" applyFont="1" applyFill="1" applyAlignment="1">
      <alignment horizontal="right"/>
    </xf>
    <xf numFmtId="165" fontId="1" fillId="5" borderId="0" xfId="3" applyNumberFormat="1" applyFont="1" applyFill="1" applyAlignment="1">
      <alignment horizontal="right"/>
    </xf>
    <xf numFmtId="1" fontId="1" fillId="0" borderId="0" xfId="3" applyNumberFormat="1" applyFont="1" applyFill="1" applyAlignment="1">
      <alignment horizontal="right"/>
    </xf>
    <xf numFmtId="1" fontId="1" fillId="5" borderId="0" xfId="3" applyNumberFormat="1" applyFont="1" applyFill="1" applyAlignment="1">
      <alignment horizontal="right"/>
    </xf>
    <xf numFmtId="167" fontId="1" fillId="13" borderId="0" xfId="1" applyNumberFormat="1" applyFont="1" applyFill="1"/>
    <xf numFmtId="0" fontId="1" fillId="13" borderId="0" xfId="1" applyNumberFormat="1" applyFont="1" applyFill="1"/>
    <xf numFmtId="167" fontId="1" fillId="13" borderId="0" xfId="1" applyNumberFormat="1" applyFont="1" applyFill="1" applyAlignment="1">
      <alignment horizontal="right"/>
    </xf>
    <xf numFmtId="167" fontId="1" fillId="12" borderId="1" xfId="1" applyNumberFormat="1" applyFont="1" applyFill="1" applyBorder="1" applyAlignment="1">
      <alignment horizontal="right"/>
    </xf>
    <xf numFmtId="165" fontId="1" fillId="4" borderId="11" xfId="1" applyNumberFormat="1" applyFont="1" applyFill="1" applyBorder="1" applyAlignment="1">
      <alignment horizontal="center"/>
    </xf>
    <xf numFmtId="0" fontId="1" fillId="0" borderId="0" xfId="0" applyFont="1" applyAlignment="1">
      <alignment vertical="top" wrapText="1"/>
    </xf>
    <xf numFmtId="0" fontId="0" fillId="0" borderId="0" xfId="0" applyAlignment="1">
      <alignment vertical="top" wrapText="1"/>
    </xf>
    <xf numFmtId="3" fontId="1" fillId="0" borderId="0" xfId="0" applyNumberFormat="1" applyFont="1" applyAlignment="1">
      <alignment vertical="top" wrapText="1"/>
    </xf>
    <xf numFmtId="0" fontId="1" fillId="0" borderId="7" xfId="0" applyFont="1" applyBorder="1" applyAlignment="1">
      <alignment horizontal="left" vertical="top" wrapText="1"/>
    </xf>
    <xf numFmtId="37" fontId="1" fillId="5" borderId="0" xfId="0" applyNumberFormat="1" applyFont="1" applyFill="1" applyAlignment="1">
      <alignment horizontal="left"/>
    </xf>
    <xf numFmtId="1" fontId="1" fillId="5" borderId="0" xfId="1" applyNumberFormat="1" applyFont="1" applyFill="1" applyAlignment="1">
      <alignment horizontal="right"/>
    </xf>
    <xf numFmtId="3" fontId="1" fillId="0" borderId="1" xfId="0" applyNumberFormat="1" applyFont="1" applyFill="1" applyBorder="1"/>
    <xf numFmtId="165" fontId="1" fillId="0" borderId="1" xfId="1" applyNumberFormat="1" applyFont="1" applyFill="1" applyBorder="1"/>
    <xf numFmtId="165" fontId="1" fillId="0" borderId="6" xfId="1" applyNumberFormat="1" applyFont="1" applyFill="1" applyBorder="1"/>
    <xf numFmtId="165" fontId="1" fillId="0" borderId="4" xfId="1" applyNumberFormat="1" applyFont="1" applyFill="1" applyBorder="1"/>
    <xf numFmtId="3" fontId="1" fillId="0" borderId="0" xfId="0" applyNumberFormat="1" applyFont="1" applyFill="1"/>
    <xf numFmtId="165" fontId="1" fillId="0" borderId="7" xfId="1" applyNumberFormat="1" applyFont="1" applyFill="1" applyBorder="1"/>
    <xf numFmtId="165" fontId="1" fillId="0" borderId="11" xfId="1" applyNumberFormat="1" applyFont="1" applyFill="1" applyBorder="1"/>
  </cellXfs>
  <cellStyles count="5">
    <cellStyle name="Comma" xfId="1" builtinId="3"/>
    <cellStyle name="Comma 2" xfId="4" xr:uid="{00000000-0005-0000-0000-000001000000}"/>
    <cellStyle name="Normal" xfId="0" builtinId="0"/>
    <cellStyle name="Normal_6-yr &amp; 3-yr Completion Rates" xfId="2" xr:uid="{00000000-0005-0000-0000-000003000000}"/>
    <cellStyle name="Percent" xfId="3" builtinId="5"/>
  </cellStyles>
  <dxfs count="0"/>
  <tableStyles count="0" defaultTableStyle="TableStyleMedium9" defaultPivotStyle="PivotStyleLight16"/>
  <colors>
    <mruColors>
      <color rgb="FF00CCFF"/>
      <color rgb="FFDAEEF3"/>
      <color rgb="FF003399"/>
      <color rgb="FF006600"/>
      <color rgb="FF990033"/>
      <color rgb="FF66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91"/>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44'!$B$9</c:f>
              <c:numCache>
                <c:formatCode>0</c:formatCode>
                <c:ptCount val="1"/>
                <c:pt idx="0">
                  <c:v>84</c:v>
                </c:pt>
              </c:numCache>
            </c:numRef>
          </c:val>
          <c:extLst>
            <c:ext xmlns:c16="http://schemas.microsoft.com/office/drawing/2014/chart" uri="{C3380CC4-5D6E-409C-BE32-E72D297353CC}">
              <c16:uniqueId val="{00000000-F90E-47AA-BBF4-1B3908B1DA75}"/>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44'!$B$11</c:f>
              <c:numCache>
                <c:formatCode>0</c:formatCode>
                <c:ptCount val="1"/>
                <c:pt idx="0">
                  <c:v>84</c:v>
                </c:pt>
              </c:numCache>
            </c:numRef>
          </c:val>
          <c:extLst>
            <c:ext xmlns:c16="http://schemas.microsoft.com/office/drawing/2014/chart" uri="{C3380CC4-5D6E-409C-BE32-E72D297353CC}">
              <c16:uniqueId val="{00000001-F90E-47AA-BBF4-1B3908B1DA75}"/>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44'!$B$12</c:f>
              <c:numCache>
                <c:formatCode>0</c:formatCode>
                <c:ptCount val="1"/>
                <c:pt idx="0">
                  <c:v>78</c:v>
                </c:pt>
              </c:numCache>
            </c:numRef>
          </c:val>
          <c:extLst>
            <c:ext xmlns:c16="http://schemas.microsoft.com/office/drawing/2014/chart" uri="{C3380CC4-5D6E-409C-BE32-E72D297353CC}">
              <c16:uniqueId val="{00000002-F90E-47AA-BBF4-1B3908B1DA75}"/>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44'!$B$13</c:f>
              <c:numCache>
                <c:formatCode>0</c:formatCode>
                <c:ptCount val="1"/>
                <c:pt idx="0">
                  <c:v>88</c:v>
                </c:pt>
              </c:numCache>
            </c:numRef>
          </c:val>
          <c:extLst>
            <c:ext xmlns:c16="http://schemas.microsoft.com/office/drawing/2014/chart" uri="{C3380CC4-5D6E-409C-BE32-E72D297353CC}">
              <c16:uniqueId val="{00000003-F90E-47AA-BBF4-1B3908B1DA75}"/>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44'!$B$14</c:f>
              <c:numCache>
                <c:formatCode>0</c:formatCode>
                <c:ptCount val="1"/>
                <c:pt idx="0">
                  <c:v>0</c:v>
                </c:pt>
              </c:numCache>
            </c:numRef>
          </c:val>
          <c:extLst>
            <c:ext xmlns:c16="http://schemas.microsoft.com/office/drawing/2014/chart" uri="{C3380CC4-5D6E-409C-BE32-E72D297353CC}">
              <c16:uniqueId val="{00000004-F90E-47AA-BBF4-1B3908B1DA75}"/>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44'!$B$15</c:f>
              <c:numCache>
                <c:formatCode>0</c:formatCode>
                <c:ptCount val="1"/>
                <c:pt idx="0">
                  <c:v>80</c:v>
                </c:pt>
              </c:numCache>
            </c:numRef>
          </c:val>
          <c:extLst>
            <c:ext xmlns:c16="http://schemas.microsoft.com/office/drawing/2014/chart" uri="{C3380CC4-5D6E-409C-BE32-E72D297353CC}">
              <c16:uniqueId val="{00000005-F90E-47AA-BBF4-1B3908B1DA75}"/>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44'!$B$16</c:f>
              <c:numCache>
                <c:formatCode>0</c:formatCode>
                <c:ptCount val="1"/>
                <c:pt idx="0">
                  <c:v>82</c:v>
                </c:pt>
              </c:numCache>
            </c:numRef>
          </c:val>
          <c:extLst>
            <c:ext xmlns:c16="http://schemas.microsoft.com/office/drawing/2014/chart" uri="{C3380CC4-5D6E-409C-BE32-E72D297353CC}">
              <c16:uniqueId val="{00000006-F90E-47AA-BBF4-1B3908B1DA75}"/>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44'!$B$17</c:f>
              <c:numCache>
                <c:formatCode>0</c:formatCode>
                <c:ptCount val="1"/>
                <c:pt idx="0">
                  <c:v>80</c:v>
                </c:pt>
              </c:numCache>
            </c:numRef>
          </c:val>
          <c:extLst>
            <c:ext xmlns:c16="http://schemas.microsoft.com/office/drawing/2014/chart" uri="{C3380CC4-5D6E-409C-BE32-E72D297353CC}">
              <c16:uniqueId val="{00000007-F90E-47AA-BBF4-1B3908B1DA75}"/>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44'!$B$18</c:f>
              <c:numCache>
                <c:formatCode>0</c:formatCode>
                <c:ptCount val="1"/>
                <c:pt idx="0">
                  <c:v>88</c:v>
                </c:pt>
              </c:numCache>
            </c:numRef>
          </c:val>
          <c:extLst>
            <c:ext xmlns:c16="http://schemas.microsoft.com/office/drawing/2014/chart" uri="{C3380CC4-5D6E-409C-BE32-E72D297353CC}">
              <c16:uniqueId val="{00000008-F90E-47AA-BBF4-1B3908B1DA75}"/>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44'!$B$19</c:f>
              <c:numCache>
                <c:formatCode>0</c:formatCode>
                <c:ptCount val="1"/>
                <c:pt idx="0">
                  <c:v>80</c:v>
                </c:pt>
              </c:numCache>
            </c:numRef>
          </c:val>
          <c:extLst>
            <c:ext xmlns:c16="http://schemas.microsoft.com/office/drawing/2014/chart" uri="{C3380CC4-5D6E-409C-BE32-E72D297353CC}">
              <c16:uniqueId val="{00000009-F90E-47AA-BBF4-1B3908B1DA75}"/>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44'!$B$20</c:f>
              <c:numCache>
                <c:formatCode>0</c:formatCode>
                <c:ptCount val="1"/>
                <c:pt idx="0">
                  <c:v>88</c:v>
                </c:pt>
              </c:numCache>
            </c:numRef>
          </c:val>
          <c:extLst>
            <c:ext xmlns:c16="http://schemas.microsoft.com/office/drawing/2014/chart" uri="{C3380CC4-5D6E-409C-BE32-E72D297353CC}">
              <c16:uniqueId val="{0000000A-F90E-47AA-BBF4-1B3908B1DA75}"/>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44'!$B$21</c:f>
              <c:numCache>
                <c:formatCode>0</c:formatCode>
                <c:ptCount val="1"/>
                <c:pt idx="0">
                  <c:v>0</c:v>
                </c:pt>
              </c:numCache>
            </c:numRef>
          </c:val>
          <c:extLst>
            <c:ext xmlns:c16="http://schemas.microsoft.com/office/drawing/2014/chart" uri="{C3380CC4-5D6E-409C-BE32-E72D297353CC}">
              <c16:uniqueId val="{0000000B-F90E-47AA-BBF4-1B3908B1DA75}"/>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44'!$B$22</c:f>
              <c:numCache>
                <c:formatCode>0</c:formatCode>
                <c:ptCount val="1"/>
                <c:pt idx="0">
                  <c:v>85</c:v>
                </c:pt>
              </c:numCache>
            </c:numRef>
          </c:val>
          <c:extLst>
            <c:ext xmlns:c16="http://schemas.microsoft.com/office/drawing/2014/chart" uri="{C3380CC4-5D6E-409C-BE32-E72D297353CC}">
              <c16:uniqueId val="{0000000C-F90E-47AA-BBF4-1B3908B1DA75}"/>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44'!$B$23</c:f>
              <c:numCache>
                <c:formatCode>0</c:formatCode>
                <c:ptCount val="1"/>
                <c:pt idx="0">
                  <c:v>79</c:v>
                </c:pt>
              </c:numCache>
            </c:numRef>
          </c:val>
          <c:extLst>
            <c:ext xmlns:c16="http://schemas.microsoft.com/office/drawing/2014/chart" uri="{C3380CC4-5D6E-409C-BE32-E72D297353CC}">
              <c16:uniqueId val="{0000000D-F90E-47AA-BBF4-1B3908B1DA75}"/>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44'!$B$24</c:f>
              <c:numCache>
                <c:formatCode>0</c:formatCode>
                <c:ptCount val="1"/>
                <c:pt idx="0">
                  <c:v>86</c:v>
                </c:pt>
              </c:numCache>
            </c:numRef>
          </c:val>
          <c:extLst>
            <c:ext xmlns:c16="http://schemas.microsoft.com/office/drawing/2014/chart" uri="{C3380CC4-5D6E-409C-BE32-E72D297353CC}">
              <c16:uniqueId val="{0000000E-F90E-47AA-BBF4-1B3908B1DA75}"/>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44'!$B$25</c:f>
              <c:numCache>
                <c:formatCode>0</c:formatCode>
                <c:ptCount val="1"/>
                <c:pt idx="0">
                  <c:v>91</c:v>
                </c:pt>
              </c:numCache>
            </c:numRef>
          </c:val>
          <c:extLst>
            <c:ext xmlns:c16="http://schemas.microsoft.com/office/drawing/2014/chart" uri="{C3380CC4-5D6E-409C-BE32-E72D297353CC}">
              <c16:uniqueId val="{0000000F-F90E-47AA-BBF4-1B3908B1DA75}"/>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44'!$B$26</c:f>
              <c:numCache>
                <c:formatCode>0</c:formatCode>
                <c:ptCount val="1"/>
                <c:pt idx="0">
                  <c:v>77</c:v>
                </c:pt>
              </c:numCache>
            </c:numRef>
          </c:val>
          <c:extLst>
            <c:ext xmlns:c16="http://schemas.microsoft.com/office/drawing/2014/chart" uri="{C3380CC4-5D6E-409C-BE32-E72D297353CC}">
              <c16:uniqueId val="{00000010-F90E-47AA-BBF4-1B3908B1DA75}"/>
            </c:ext>
          </c:extLst>
        </c:ser>
        <c:dLbls>
          <c:showLegendKey val="0"/>
          <c:showVal val="1"/>
          <c:showCatName val="0"/>
          <c:showSerName val="0"/>
          <c:showPercent val="0"/>
          <c:showBubbleSize val="0"/>
        </c:dLbls>
        <c:gapWidth val="75"/>
        <c:axId val="106889600"/>
        <c:axId val="106891136"/>
      </c:barChart>
      <c:catAx>
        <c:axId val="106889600"/>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06891136"/>
        <c:crosses val="autoZero"/>
        <c:auto val="1"/>
        <c:lblAlgn val="ctr"/>
        <c:lblOffset val="100"/>
        <c:noMultiLvlLbl val="0"/>
      </c:catAx>
      <c:valAx>
        <c:axId val="106891136"/>
        <c:scaling>
          <c:orientation val="minMax"/>
          <c:max val="100"/>
          <c:min val="20"/>
        </c:scaling>
        <c:delete val="1"/>
        <c:axPos val="t"/>
        <c:numFmt formatCode="0" sourceLinked="1"/>
        <c:majorTickMark val="none"/>
        <c:minorTickMark val="none"/>
        <c:tickLblPos val="none"/>
        <c:crossAx val="10688960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44'!$D$9</c:f>
              <c:numCache>
                <c:formatCode>0</c:formatCode>
                <c:ptCount val="1"/>
                <c:pt idx="0">
                  <c:v>78</c:v>
                </c:pt>
              </c:numCache>
            </c:numRef>
          </c:val>
          <c:extLst>
            <c:ext xmlns:c16="http://schemas.microsoft.com/office/drawing/2014/chart" uri="{C3380CC4-5D6E-409C-BE32-E72D297353CC}">
              <c16:uniqueId val="{00000000-D80D-4A19-9428-E8545E8FF698}"/>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44'!$D$11</c:f>
              <c:numCache>
                <c:formatCode>0</c:formatCode>
                <c:ptCount val="1"/>
                <c:pt idx="0">
                  <c:v>86</c:v>
                </c:pt>
              </c:numCache>
            </c:numRef>
          </c:val>
          <c:extLst>
            <c:ext xmlns:c16="http://schemas.microsoft.com/office/drawing/2014/chart" uri="{C3380CC4-5D6E-409C-BE32-E72D297353CC}">
              <c16:uniqueId val="{00000001-D80D-4A19-9428-E8545E8FF698}"/>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44'!$D$12</c:f>
              <c:numCache>
                <c:formatCode>0</c:formatCode>
                <c:ptCount val="1"/>
                <c:pt idx="0">
                  <c:v>73</c:v>
                </c:pt>
              </c:numCache>
            </c:numRef>
          </c:val>
          <c:extLst>
            <c:ext xmlns:c16="http://schemas.microsoft.com/office/drawing/2014/chart" uri="{C3380CC4-5D6E-409C-BE32-E72D297353CC}">
              <c16:uniqueId val="{00000002-D80D-4A19-9428-E8545E8FF698}"/>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44'!$D$13</c:f>
              <c:numCache>
                <c:formatCode>0</c:formatCode>
                <c:ptCount val="1"/>
                <c:pt idx="0">
                  <c:v>75</c:v>
                </c:pt>
              </c:numCache>
            </c:numRef>
          </c:val>
          <c:extLst>
            <c:ext xmlns:c16="http://schemas.microsoft.com/office/drawing/2014/chart" uri="{C3380CC4-5D6E-409C-BE32-E72D297353CC}">
              <c16:uniqueId val="{00000003-D80D-4A19-9428-E8545E8FF698}"/>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44'!$D$14</c:f>
              <c:numCache>
                <c:formatCode>0</c:formatCode>
                <c:ptCount val="1"/>
                <c:pt idx="0">
                  <c:v>0</c:v>
                </c:pt>
              </c:numCache>
            </c:numRef>
          </c:val>
          <c:extLst>
            <c:ext xmlns:c16="http://schemas.microsoft.com/office/drawing/2014/chart" uri="{C3380CC4-5D6E-409C-BE32-E72D297353CC}">
              <c16:uniqueId val="{00000004-D80D-4A19-9428-E8545E8FF698}"/>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44'!$D$15</c:f>
              <c:numCache>
                <c:formatCode>0</c:formatCode>
                <c:ptCount val="1"/>
                <c:pt idx="0">
                  <c:v>67</c:v>
                </c:pt>
              </c:numCache>
            </c:numRef>
          </c:val>
          <c:extLst>
            <c:ext xmlns:c16="http://schemas.microsoft.com/office/drawing/2014/chart" uri="{C3380CC4-5D6E-409C-BE32-E72D297353CC}">
              <c16:uniqueId val="{00000005-D80D-4A19-9428-E8545E8FF698}"/>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44'!$D$16</c:f>
              <c:numCache>
                <c:formatCode>0</c:formatCode>
                <c:ptCount val="1"/>
                <c:pt idx="0">
                  <c:v>71</c:v>
                </c:pt>
              </c:numCache>
            </c:numRef>
          </c:val>
          <c:extLst>
            <c:ext xmlns:c16="http://schemas.microsoft.com/office/drawing/2014/chart" uri="{C3380CC4-5D6E-409C-BE32-E72D297353CC}">
              <c16:uniqueId val="{00000006-D80D-4A19-9428-E8545E8FF698}"/>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44'!$D$17</c:f>
              <c:numCache>
                <c:formatCode>0</c:formatCode>
                <c:ptCount val="1"/>
                <c:pt idx="0">
                  <c:v>68</c:v>
                </c:pt>
              </c:numCache>
            </c:numRef>
          </c:val>
          <c:extLst>
            <c:ext xmlns:c16="http://schemas.microsoft.com/office/drawing/2014/chart" uri="{C3380CC4-5D6E-409C-BE32-E72D297353CC}">
              <c16:uniqueId val="{00000007-D80D-4A19-9428-E8545E8FF698}"/>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44'!$D$18</c:f>
              <c:numCache>
                <c:formatCode>0</c:formatCode>
                <c:ptCount val="1"/>
                <c:pt idx="0">
                  <c:v>87</c:v>
                </c:pt>
              </c:numCache>
            </c:numRef>
          </c:val>
          <c:extLst>
            <c:ext xmlns:c16="http://schemas.microsoft.com/office/drawing/2014/chart" uri="{C3380CC4-5D6E-409C-BE32-E72D297353CC}">
              <c16:uniqueId val="{00000008-D80D-4A19-9428-E8545E8FF698}"/>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44'!$D$19</c:f>
              <c:numCache>
                <c:formatCode>0</c:formatCode>
                <c:ptCount val="1"/>
                <c:pt idx="0">
                  <c:v>58</c:v>
                </c:pt>
              </c:numCache>
            </c:numRef>
          </c:val>
          <c:extLst>
            <c:ext xmlns:c16="http://schemas.microsoft.com/office/drawing/2014/chart" uri="{C3380CC4-5D6E-409C-BE32-E72D297353CC}">
              <c16:uniqueId val="{00000009-D80D-4A19-9428-E8545E8FF698}"/>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44'!$D$20</c:f>
              <c:numCache>
                <c:formatCode>0</c:formatCode>
                <c:ptCount val="1"/>
                <c:pt idx="0">
                  <c:v>90</c:v>
                </c:pt>
              </c:numCache>
            </c:numRef>
          </c:val>
          <c:extLst>
            <c:ext xmlns:c16="http://schemas.microsoft.com/office/drawing/2014/chart" uri="{C3380CC4-5D6E-409C-BE32-E72D297353CC}">
              <c16:uniqueId val="{0000000A-D80D-4A19-9428-E8545E8FF698}"/>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44'!$D$21</c:f>
              <c:numCache>
                <c:formatCode>0</c:formatCode>
                <c:ptCount val="1"/>
                <c:pt idx="0">
                  <c:v>0</c:v>
                </c:pt>
              </c:numCache>
            </c:numRef>
          </c:val>
          <c:extLst>
            <c:ext xmlns:c16="http://schemas.microsoft.com/office/drawing/2014/chart" uri="{C3380CC4-5D6E-409C-BE32-E72D297353CC}">
              <c16:uniqueId val="{0000000B-D80D-4A19-9428-E8545E8FF698}"/>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44'!$D$22</c:f>
              <c:numCache>
                <c:formatCode>0</c:formatCode>
                <c:ptCount val="1"/>
                <c:pt idx="0">
                  <c:v>78</c:v>
                </c:pt>
              </c:numCache>
            </c:numRef>
          </c:val>
          <c:extLst>
            <c:ext xmlns:c16="http://schemas.microsoft.com/office/drawing/2014/chart" uri="{C3380CC4-5D6E-409C-BE32-E72D297353CC}">
              <c16:uniqueId val="{0000000C-D80D-4A19-9428-E8545E8FF698}"/>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44'!$D$23</c:f>
              <c:numCache>
                <c:formatCode>0</c:formatCode>
                <c:ptCount val="1"/>
                <c:pt idx="0">
                  <c:v>78</c:v>
                </c:pt>
              </c:numCache>
            </c:numRef>
          </c:val>
          <c:extLst>
            <c:ext xmlns:c16="http://schemas.microsoft.com/office/drawing/2014/chart" uri="{C3380CC4-5D6E-409C-BE32-E72D297353CC}">
              <c16:uniqueId val="{0000000D-D80D-4A19-9428-E8545E8FF698}"/>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44'!$D$24</c:f>
              <c:numCache>
                <c:formatCode>0</c:formatCode>
                <c:ptCount val="1"/>
                <c:pt idx="0">
                  <c:v>83</c:v>
                </c:pt>
              </c:numCache>
            </c:numRef>
          </c:val>
          <c:extLst>
            <c:ext xmlns:c16="http://schemas.microsoft.com/office/drawing/2014/chart" uri="{C3380CC4-5D6E-409C-BE32-E72D297353CC}">
              <c16:uniqueId val="{0000000E-D80D-4A19-9428-E8545E8FF698}"/>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44'!$D$25</c:f>
              <c:numCache>
                <c:formatCode>0</c:formatCode>
                <c:ptCount val="1"/>
                <c:pt idx="0">
                  <c:v>80</c:v>
                </c:pt>
              </c:numCache>
            </c:numRef>
          </c:val>
          <c:extLst>
            <c:ext xmlns:c16="http://schemas.microsoft.com/office/drawing/2014/chart" uri="{C3380CC4-5D6E-409C-BE32-E72D297353CC}">
              <c16:uniqueId val="{0000000F-D80D-4A19-9428-E8545E8FF698}"/>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2009 Cohort Progression Rate</c:v>
              </c:pt>
            </c:strLit>
          </c:cat>
          <c:val>
            <c:numRef>
              <c:f>'Table 44'!$D$26</c:f>
              <c:numCache>
                <c:formatCode>0</c:formatCode>
                <c:ptCount val="1"/>
                <c:pt idx="0">
                  <c:v>78</c:v>
                </c:pt>
              </c:numCache>
            </c:numRef>
          </c:val>
          <c:extLst>
            <c:ext xmlns:c16="http://schemas.microsoft.com/office/drawing/2014/chart" uri="{C3380CC4-5D6E-409C-BE32-E72D297353CC}">
              <c16:uniqueId val="{00000010-D80D-4A19-9428-E8545E8FF698}"/>
            </c:ext>
          </c:extLst>
        </c:ser>
        <c:dLbls>
          <c:showLegendKey val="0"/>
          <c:showVal val="1"/>
          <c:showCatName val="0"/>
          <c:showSerName val="0"/>
          <c:showPercent val="0"/>
          <c:showBubbleSize val="0"/>
        </c:dLbls>
        <c:gapWidth val="75"/>
        <c:axId val="113578752"/>
        <c:axId val="113580288"/>
      </c:barChart>
      <c:catAx>
        <c:axId val="113578752"/>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3580288"/>
        <c:crosses val="autoZero"/>
        <c:auto val="1"/>
        <c:lblAlgn val="ctr"/>
        <c:lblOffset val="100"/>
        <c:noMultiLvlLbl val="0"/>
      </c:catAx>
      <c:valAx>
        <c:axId val="113580288"/>
        <c:scaling>
          <c:orientation val="minMax"/>
          <c:max val="100"/>
          <c:min val="20"/>
        </c:scaling>
        <c:delete val="1"/>
        <c:axPos val="t"/>
        <c:numFmt formatCode="0" sourceLinked="1"/>
        <c:majorTickMark val="none"/>
        <c:minorTickMark val="none"/>
        <c:tickLblPos val="none"/>
        <c:crossAx val="11357875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69"/>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44'!$F$9</c:f>
              <c:numCache>
                <c:formatCode>0</c:formatCode>
                <c:ptCount val="1"/>
                <c:pt idx="0">
                  <c:v>67</c:v>
                </c:pt>
              </c:numCache>
            </c:numRef>
          </c:val>
          <c:extLst>
            <c:ext xmlns:c16="http://schemas.microsoft.com/office/drawing/2014/chart" uri="{C3380CC4-5D6E-409C-BE32-E72D297353CC}">
              <c16:uniqueId val="{00000000-BB38-423D-899E-ECB824DFD8E6}"/>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44'!$F$11</c:f>
              <c:numCache>
                <c:formatCode>0</c:formatCode>
                <c:ptCount val="1"/>
                <c:pt idx="0">
                  <c:v>69</c:v>
                </c:pt>
              </c:numCache>
            </c:numRef>
          </c:val>
          <c:extLst>
            <c:ext xmlns:c16="http://schemas.microsoft.com/office/drawing/2014/chart" uri="{C3380CC4-5D6E-409C-BE32-E72D297353CC}">
              <c16:uniqueId val="{00000001-BB38-423D-899E-ECB824DFD8E6}"/>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44'!$F$12</c:f>
              <c:numCache>
                <c:formatCode>0</c:formatCode>
                <c:ptCount val="1"/>
                <c:pt idx="0">
                  <c:v>53</c:v>
                </c:pt>
              </c:numCache>
            </c:numRef>
          </c:val>
          <c:extLst>
            <c:ext xmlns:c16="http://schemas.microsoft.com/office/drawing/2014/chart" uri="{C3380CC4-5D6E-409C-BE32-E72D297353CC}">
              <c16:uniqueId val="{00000002-BB38-423D-899E-ECB824DFD8E6}"/>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44'!$F$13</c:f>
              <c:numCache>
                <c:formatCode>0</c:formatCode>
                <c:ptCount val="1"/>
                <c:pt idx="0">
                  <c:v>0</c:v>
                </c:pt>
              </c:numCache>
            </c:numRef>
          </c:val>
          <c:extLst>
            <c:ext xmlns:c16="http://schemas.microsoft.com/office/drawing/2014/chart" uri="{C3380CC4-5D6E-409C-BE32-E72D297353CC}">
              <c16:uniqueId val="{00000003-BB38-423D-899E-ECB824DFD8E6}"/>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44'!$F$14</c:f>
              <c:numCache>
                <c:formatCode>0</c:formatCode>
                <c:ptCount val="1"/>
                <c:pt idx="0">
                  <c:v>0</c:v>
                </c:pt>
              </c:numCache>
            </c:numRef>
          </c:val>
          <c:extLst>
            <c:ext xmlns:c16="http://schemas.microsoft.com/office/drawing/2014/chart" uri="{C3380CC4-5D6E-409C-BE32-E72D297353CC}">
              <c16:uniqueId val="{00000004-BB38-423D-899E-ECB824DFD8E6}"/>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44'!$F$15</c:f>
              <c:numCache>
                <c:formatCode>0</c:formatCode>
                <c:ptCount val="1"/>
                <c:pt idx="0">
                  <c:v>0</c:v>
                </c:pt>
              </c:numCache>
            </c:numRef>
          </c:val>
          <c:extLst>
            <c:ext xmlns:c16="http://schemas.microsoft.com/office/drawing/2014/chart" uri="{C3380CC4-5D6E-409C-BE32-E72D297353CC}">
              <c16:uniqueId val="{00000005-BB38-423D-899E-ECB824DFD8E6}"/>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44'!$F$16</c:f>
              <c:numCache>
                <c:formatCode>0</c:formatCode>
                <c:ptCount val="1"/>
                <c:pt idx="0">
                  <c:v>62</c:v>
                </c:pt>
              </c:numCache>
            </c:numRef>
          </c:val>
          <c:extLst>
            <c:ext xmlns:c16="http://schemas.microsoft.com/office/drawing/2014/chart" uri="{C3380CC4-5D6E-409C-BE32-E72D297353CC}">
              <c16:uniqueId val="{00000006-BB38-423D-899E-ECB824DFD8E6}"/>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44'!$F$17</c:f>
              <c:numCache>
                <c:formatCode>0</c:formatCode>
                <c:ptCount val="1"/>
                <c:pt idx="0">
                  <c:v>52</c:v>
                </c:pt>
              </c:numCache>
            </c:numRef>
          </c:val>
          <c:extLst>
            <c:ext xmlns:c16="http://schemas.microsoft.com/office/drawing/2014/chart" uri="{C3380CC4-5D6E-409C-BE32-E72D297353CC}">
              <c16:uniqueId val="{00000007-BB38-423D-899E-ECB824DFD8E6}"/>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44'!$F$18</c:f>
              <c:numCache>
                <c:formatCode>0</c:formatCode>
                <c:ptCount val="1"/>
                <c:pt idx="0">
                  <c:v>69</c:v>
                </c:pt>
              </c:numCache>
            </c:numRef>
          </c:val>
          <c:extLst>
            <c:ext xmlns:c16="http://schemas.microsoft.com/office/drawing/2014/chart" uri="{C3380CC4-5D6E-409C-BE32-E72D297353CC}">
              <c16:uniqueId val="{00000008-BB38-423D-899E-ECB824DFD8E6}"/>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44'!$F$19</c:f>
              <c:numCache>
                <c:formatCode>0</c:formatCode>
                <c:ptCount val="1"/>
                <c:pt idx="0">
                  <c:v>0</c:v>
                </c:pt>
              </c:numCache>
            </c:numRef>
          </c:val>
          <c:extLst>
            <c:ext xmlns:c16="http://schemas.microsoft.com/office/drawing/2014/chart" uri="{C3380CC4-5D6E-409C-BE32-E72D297353CC}">
              <c16:uniqueId val="{00000009-BB38-423D-899E-ECB824DFD8E6}"/>
            </c:ext>
          </c:extLst>
        </c:ser>
        <c:ser>
          <c:idx val="10"/>
          <c:order val="10"/>
          <c:tx>
            <c:v>North Carolina</c:v>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44'!$F$20</c:f>
              <c:numCache>
                <c:formatCode>0</c:formatCode>
                <c:ptCount val="1"/>
                <c:pt idx="0">
                  <c:v>88</c:v>
                </c:pt>
              </c:numCache>
            </c:numRef>
          </c:val>
          <c:extLst>
            <c:ext xmlns:c16="http://schemas.microsoft.com/office/drawing/2014/chart" uri="{C3380CC4-5D6E-409C-BE32-E72D297353CC}">
              <c16:uniqueId val="{0000000A-BB38-423D-899E-ECB824DFD8E6}"/>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44'!$F$21</c:f>
              <c:numCache>
                <c:formatCode>0</c:formatCode>
                <c:ptCount val="1"/>
                <c:pt idx="0">
                  <c:v>0</c:v>
                </c:pt>
              </c:numCache>
            </c:numRef>
          </c:val>
          <c:extLst>
            <c:ext xmlns:c16="http://schemas.microsoft.com/office/drawing/2014/chart" uri="{C3380CC4-5D6E-409C-BE32-E72D297353CC}">
              <c16:uniqueId val="{0000000B-BB38-423D-899E-ECB824DFD8E6}"/>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44'!$F$22</c:f>
              <c:numCache>
                <c:formatCode>0</c:formatCode>
                <c:ptCount val="1"/>
                <c:pt idx="0">
                  <c:v>0</c:v>
                </c:pt>
              </c:numCache>
            </c:numRef>
          </c:val>
          <c:extLst>
            <c:ext xmlns:c16="http://schemas.microsoft.com/office/drawing/2014/chart" uri="{C3380CC4-5D6E-409C-BE32-E72D297353CC}">
              <c16:uniqueId val="{0000000C-BB38-423D-899E-ECB824DFD8E6}"/>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44'!$F$23</c:f>
              <c:numCache>
                <c:formatCode>0</c:formatCode>
                <c:ptCount val="1"/>
                <c:pt idx="0">
                  <c:v>56</c:v>
                </c:pt>
              </c:numCache>
            </c:numRef>
          </c:val>
          <c:extLst>
            <c:ext xmlns:c16="http://schemas.microsoft.com/office/drawing/2014/chart" uri="{C3380CC4-5D6E-409C-BE32-E72D297353CC}">
              <c16:uniqueId val="{0000000D-BB38-423D-899E-ECB824DFD8E6}"/>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44'!$F$24</c:f>
              <c:numCache>
                <c:formatCode>0</c:formatCode>
                <c:ptCount val="1"/>
                <c:pt idx="0">
                  <c:v>62</c:v>
                </c:pt>
              </c:numCache>
            </c:numRef>
          </c:val>
          <c:extLst>
            <c:ext xmlns:c16="http://schemas.microsoft.com/office/drawing/2014/chart" uri="{C3380CC4-5D6E-409C-BE32-E72D297353CC}">
              <c16:uniqueId val="{0000000E-BB38-423D-899E-ECB824DFD8E6}"/>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44'!$F$25</c:f>
              <c:numCache>
                <c:formatCode>0</c:formatCode>
                <c:ptCount val="1"/>
                <c:pt idx="0">
                  <c:v>77</c:v>
                </c:pt>
              </c:numCache>
            </c:numRef>
          </c:val>
          <c:extLst>
            <c:ext xmlns:c16="http://schemas.microsoft.com/office/drawing/2014/chart" uri="{C3380CC4-5D6E-409C-BE32-E72D297353CC}">
              <c16:uniqueId val="{0000000F-BB38-423D-899E-ECB824DFD8E6}"/>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44'!$F$26</c:f>
              <c:numCache>
                <c:formatCode>0</c:formatCode>
                <c:ptCount val="1"/>
                <c:pt idx="0">
                  <c:v>55</c:v>
                </c:pt>
              </c:numCache>
            </c:numRef>
          </c:val>
          <c:extLst>
            <c:ext xmlns:c16="http://schemas.microsoft.com/office/drawing/2014/chart" uri="{C3380CC4-5D6E-409C-BE32-E72D297353CC}">
              <c16:uniqueId val="{00000010-BB38-423D-899E-ECB824DFD8E6}"/>
            </c:ext>
          </c:extLst>
        </c:ser>
        <c:dLbls>
          <c:showLegendKey val="0"/>
          <c:showVal val="1"/>
          <c:showCatName val="0"/>
          <c:showSerName val="0"/>
          <c:showPercent val="0"/>
          <c:showBubbleSize val="0"/>
        </c:dLbls>
        <c:gapWidth val="75"/>
        <c:axId val="114050176"/>
        <c:axId val="114051712"/>
      </c:barChart>
      <c:catAx>
        <c:axId val="1140501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051712"/>
        <c:crosses val="autoZero"/>
        <c:auto val="1"/>
        <c:lblAlgn val="ctr"/>
        <c:lblOffset val="100"/>
        <c:noMultiLvlLbl val="0"/>
      </c:catAx>
      <c:valAx>
        <c:axId val="114051712"/>
        <c:scaling>
          <c:orientation val="minMax"/>
          <c:max val="100"/>
          <c:min val="20"/>
        </c:scaling>
        <c:delete val="0"/>
        <c:axPos val="t"/>
        <c:numFmt formatCode="0" sourceLinked="1"/>
        <c:majorTickMark val="none"/>
        <c:minorTickMark val="none"/>
        <c:tickLblPos val="none"/>
        <c:crossAx val="11405017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60492683512599E-2"/>
          <c:y val="2.432283029297955E-2"/>
          <c:w val="0.91507436570428657"/>
          <c:h val="0.9513543394140409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numFmt formatCode="0" sourceLinked="0"/>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44'!$H$9</c:f>
              <c:numCache>
                <c:formatCode>0</c:formatCode>
                <c:ptCount val="1"/>
                <c:pt idx="0">
                  <c:v>64</c:v>
                </c:pt>
              </c:numCache>
            </c:numRef>
          </c:val>
          <c:extLst>
            <c:ext xmlns:c16="http://schemas.microsoft.com/office/drawing/2014/chart" uri="{C3380CC4-5D6E-409C-BE32-E72D297353CC}">
              <c16:uniqueId val="{00000000-B4DD-41E5-B708-F7AE611FCA22}"/>
            </c:ext>
          </c:extLst>
        </c:ser>
        <c:ser>
          <c:idx val="1"/>
          <c:order val="1"/>
          <c:tx>
            <c:strRef>
              <c:f>'Table 44'!$A$11</c:f>
              <c:strCache>
                <c:ptCount val="1"/>
                <c:pt idx="0">
                  <c:v>Alabama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44'!$H$11</c:f>
              <c:numCache>
                <c:formatCode>0</c:formatCode>
                <c:ptCount val="1"/>
                <c:pt idx="0">
                  <c:v>59</c:v>
                </c:pt>
              </c:numCache>
            </c:numRef>
          </c:val>
          <c:extLst>
            <c:ext xmlns:c16="http://schemas.microsoft.com/office/drawing/2014/chart" uri="{C3380CC4-5D6E-409C-BE32-E72D297353CC}">
              <c16:uniqueId val="{00000001-B4DD-41E5-B708-F7AE611FCA22}"/>
            </c:ext>
          </c:extLst>
        </c:ser>
        <c:ser>
          <c:idx val="2"/>
          <c:order val="2"/>
          <c:tx>
            <c:strRef>
              <c:f>'Table 44'!$A$12</c:f>
              <c:strCache>
                <c:ptCount val="1"/>
                <c:pt idx="0">
                  <c:v>Arkansas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44'!$H$12</c:f>
              <c:numCache>
                <c:formatCode>0</c:formatCode>
                <c:ptCount val="1"/>
                <c:pt idx="0">
                  <c:v>52</c:v>
                </c:pt>
              </c:numCache>
            </c:numRef>
          </c:val>
          <c:extLst>
            <c:ext xmlns:c16="http://schemas.microsoft.com/office/drawing/2014/chart" uri="{C3380CC4-5D6E-409C-BE32-E72D297353CC}">
              <c16:uniqueId val="{00000002-B4DD-41E5-B708-F7AE611FCA22}"/>
            </c:ext>
          </c:extLst>
        </c:ser>
        <c:ser>
          <c:idx val="3"/>
          <c:order val="3"/>
          <c:tx>
            <c:strRef>
              <c:f>'Table 44'!$A$13</c:f>
              <c:strCache>
                <c:ptCount val="1"/>
                <c:pt idx="0">
                  <c:v>Delaware</c:v>
                </c:pt>
              </c:strCache>
            </c:strRef>
          </c:tx>
          <c:spPr>
            <a:ln>
              <a:solidFill>
                <a:sysClr val="windowText" lastClr="000000"/>
              </a:solidFill>
            </a:ln>
          </c:spPr>
          <c:invertIfNegative val="0"/>
          <c:dLbls>
            <c:numFmt formatCode="0" sourceLinked="0"/>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44'!$H$13</c:f>
              <c:numCache>
                <c:formatCode>0</c:formatCode>
                <c:ptCount val="1"/>
                <c:pt idx="0">
                  <c:v>62</c:v>
                </c:pt>
              </c:numCache>
            </c:numRef>
          </c:val>
          <c:extLst>
            <c:ext xmlns:c16="http://schemas.microsoft.com/office/drawing/2014/chart" uri="{C3380CC4-5D6E-409C-BE32-E72D297353CC}">
              <c16:uniqueId val="{00000003-B4DD-41E5-B708-F7AE611FCA22}"/>
            </c:ext>
          </c:extLst>
        </c:ser>
        <c:ser>
          <c:idx val="4"/>
          <c:order val="4"/>
          <c:tx>
            <c:strRef>
              <c:f>'Table 44'!$A$14</c:f>
              <c:strCache>
                <c:ptCount val="1"/>
                <c:pt idx="0">
                  <c:v>Florida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44'!$H$14</c:f>
              <c:numCache>
                <c:formatCode>0</c:formatCode>
                <c:ptCount val="1"/>
                <c:pt idx="0">
                  <c:v>58</c:v>
                </c:pt>
              </c:numCache>
            </c:numRef>
          </c:val>
          <c:extLst>
            <c:ext xmlns:c16="http://schemas.microsoft.com/office/drawing/2014/chart" uri="{C3380CC4-5D6E-409C-BE32-E72D297353CC}">
              <c16:uniqueId val="{00000004-B4DD-41E5-B708-F7AE611FCA22}"/>
            </c:ext>
          </c:extLst>
        </c:ser>
        <c:ser>
          <c:idx val="5"/>
          <c:order val="5"/>
          <c:tx>
            <c:strRef>
              <c:f>'Table 44'!$A$15</c:f>
              <c:strCache>
                <c:ptCount val="1"/>
                <c:pt idx="0">
                  <c:v>Georgia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44'!$H$15</c:f>
              <c:numCache>
                <c:formatCode>0</c:formatCode>
                <c:ptCount val="1"/>
                <c:pt idx="0">
                  <c:v>46</c:v>
                </c:pt>
              </c:numCache>
            </c:numRef>
          </c:val>
          <c:extLst>
            <c:ext xmlns:c16="http://schemas.microsoft.com/office/drawing/2014/chart" uri="{C3380CC4-5D6E-409C-BE32-E72D297353CC}">
              <c16:uniqueId val="{00000005-B4DD-41E5-B708-F7AE611FCA22}"/>
            </c:ext>
          </c:extLst>
        </c:ser>
        <c:ser>
          <c:idx val="6"/>
          <c:order val="6"/>
          <c:tx>
            <c:strRef>
              <c:f>'Table 44'!$A$16</c:f>
              <c:strCache>
                <c:ptCount val="1"/>
                <c:pt idx="0">
                  <c:v>Kentucky</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44'!$H$16</c:f>
              <c:numCache>
                <c:formatCode>0</c:formatCode>
                <c:ptCount val="1"/>
                <c:pt idx="0">
                  <c:v>50</c:v>
                </c:pt>
              </c:numCache>
            </c:numRef>
          </c:val>
          <c:extLst>
            <c:ext xmlns:c16="http://schemas.microsoft.com/office/drawing/2014/chart" uri="{C3380CC4-5D6E-409C-BE32-E72D297353CC}">
              <c16:uniqueId val="{00000006-B4DD-41E5-B708-F7AE611FCA22}"/>
            </c:ext>
          </c:extLst>
        </c:ser>
        <c:ser>
          <c:idx val="7"/>
          <c:order val="7"/>
          <c:tx>
            <c:strRef>
              <c:f>'Table 44'!$A$17</c:f>
              <c:strCache>
                <c:ptCount val="1"/>
                <c:pt idx="0">
                  <c:v>Louisiana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44'!$H$17</c:f>
              <c:numCache>
                <c:formatCode>0</c:formatCode>
                <c:ptCount val="1"/>
                <c:pt idx="0">
                  <c:v>43</c:v>
                </c:pt>
              </c:numCache>
            </c:numRef>
          </c:val>
          <c:extLst>
            <c:ext xmlns:c16="http://schemas.microsoft.com/office/drawing/2014/chart" uri="{C3380CC4-5D6E-409C-BE32-E72D297353CC}">
              <c16:uniqueId val="{00000007-B4DD-41E5-B708-F7AE611FCA22}"/>
            </c:ext>
          </c:extLst>
        </c:ser>
        <c:ser>
          <c:idx val="8"/>
          <c:order val="8"/>
          <c:tx>
            <c:strRef>
              <c:f>'Table 44'!$A$18</c:f>
              <c:strCache>
                <c:ptCount val="1"/>
                <c:pt idx="0">
                  <c:v>Maryland</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44'!$H$18</c:f>
              <c:numCache>
                <c:formatCode>0</c:formatCode>
                <c:ptCount val="1"/>
                <c:pt idx="0">
                  <c:v>58</c:v>
                </c:pt>
              </c:numCache>
            </c:numRef>
          </c:val>
          <c:extLst>
            <c:ext xmlns:c16="http://schemas.microsoft.com/office/drawing/2014/chart" uri="{C3380CC4-5D6E-409C-BE32-E72D297353CC}">
              <c16:uniqueId val="{00000008-B4DD-41E5-B708-F7AE611FCA22}"/>
            </c:ext>
          </c:extLst>
        </c:ser>
        <c:ser>
          <c:idx val="9"/>
          <c:order val="9"/>
          <c:tx>
            <c:strRef>
              <c:f>'Table 44'!$A$19</c:f>
              <c:strCache>
                <c:ptCount val="1"/>
                <c:pt idx="0">
                  <c:v>Mississippi</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44'!$H$19</c:f>
              <c:numCache>
                <c:formatCode>0</c:formatCode>
                <c:ptCount val="1"/>
                <c:pt idx="0">
                  <c:v>0</c:v>
                </c:pt>
              </c:numCache>
            </c:numRef>
          </c:val>
          <c:extLst>
            <c:ext xmlns:c16="http://schemas.microsoft.com/office/drawing/2014/chart" uri="{C3380CC4-5D6E-409C-BE32-E72D297353CC}">
              <c16:uniqueId val="{00000009-B4DD-41E5-B708-F7AE611FCA22}"/>
            </c:ext>
          </c:extLst>
        </c:ser>
        <c:ser>
          <c:idx val="10"/>
          <c:order val="10"/>
          <c:tx>
            <c:v>North Carolina</c:v>
          </c:tx>
          <c:spPr>
            <a:ln>
              <a:solidFill>
                <a:sysClr val="windowText" lastClr="000000"/>
              </a:solidFill>
            </a:ln>
          </c:spPr>
          <c:invertIfNegative val="0"/>
          <c:dLbls>
            <c:numFmt formatCode="0" sourceLinked="0"/>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44'!$H$20</c:f>
              <c:numCache>
                <c:formatCode>0</c:formatCode>
                <c:ptCount val="1"/>
                <c:pt idx="0">
                  <c:v>0</c:v>
                </c:pt>
              </c:numCache>
            </c:numRef>
          </c:val>
          <c:extLst>
            <c:ext xmlns:c16="http://schemas.microsoft.com/office/drawing/2014/chart" uri="{C3380CC4-5D6E-409C-BE32-E72D297353CC}">
              <c16:uniqueId val="{0000000A-B4DD-41E5-B708-F7AE611FCA22}"/>
            </c:ext>
          </c:extLst>
        </c:ser>
        <c:ser>
          <c:idx val="11"/>
          <c:order val="11"/>
          <c:tx>
            <c:strRef>
              <c:f>'Table 44'!$A$21</c:f>
              <c:strCache>
                <c:ptCount val="1"/>
                <c:pt idx="0">
                  <c:v>Oklahoma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44'!$H$21</c:f>
              <c:numCache>
                <c:formatCode>0</c:formatCode>
                <c:ptCount val="1"/>
                <c:pt idx="0">
                  <c:v>0</c:v>
                </c:pt>
              </c:numCache>
            </c:numRef>
          </c:val>
          <c:extLst>
            <c:ext xmlns:c16="http://schemas.microsoft.com/office/drawing/2014/chart" uri="{C3380CC4-5D6E-409C-BE32-E72D297353CC}">
              <c16:uniqueId val="{0000000B-B4DD-41E5-B708-F7AE611FCA22}"/>
            </c:ext>
          </c:extLst>
        </c:ser>
        <c:ser>
          <c:idx val="12"/>
          <c:order val="12"/>
          <c:tx>
            <c:strRef>
              <c:f>'Table 44'!$A$22</c:f>
              <c:strCache>
                <c:ptCount val="1"/>
                <c:pt idx="0">
                  <c:v>South Carolina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44'!$H$22</c:f>
              <c:numCache>
                <c:formatCode>0</c:formatCode>
                <c:ptCount val="1"/>
                <c:pt idx="0">
                  <c:v>51</c:v>
                </c:pt>
              </c:numCache>
            </c:numRef>
          </c:val>
          <c:extLst>
            <c:ext xmlns:c16="http://schemas.microsoft.com/office/drawing/2014/chart" uri="{C3380CC4-5D6E-409C-BE32-E72D297353CC}">
              <c16:uniqueId val="{0000000C-B4DD-41E5-B708-F7AE611FCA22}"/>
            </c:ext>
          </c:extLst>
        </c:ser>
        <c:ser>
          <c:idx val="13"/>
          <c:order val="13"/>
          <c:tx>
            <c:strRef>
              <c:f>'Table 44'!$A$23</c:f>
              <c:strCache>
                <c:ptCount val="1"/>
                <c:pt idx="0">
                  <c:v>Tennessee</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44'!$H$23</c:f>
              <c:numCache>
                <c:formatCode>0</c:formatCode>
                <c:ptCount val="1"/>
                <c:pt idx="0">
                  <c:v>55</c:v>
                </c:pt>
              </c:numCache>
            </c:numRef>
          </c:val>
          <c:extLst>
            <c:ext xmlns:c16="http://schemas.microsoft.com/office/drawing/2014/chart" uri="{C3380CC4-5D6E-409C-BE32-E72D297353CC}">
              <c16:uniqueId val="{0000000D-B4DD-41E5-B708-F7AE611FCA22}"/>
            </c:ext>
          </c:extLst>
        </c:ser>
        <c:ser>
          <c:idx val="14"/>
          <c:order val="14"/>
          <c:tx>
            <c:strRef>
              <c:f>'Table 44'!$A$24</c:f>
              <c:strCache>
                <c:ptCount val="1"/>
                <c:pt idx="0">
                  <c:v>Texas</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44'!$H$24</c:f>
              <c:numCache>
                <c:formatCode>0</c:formatCode>
                <c:ptCount val="1"/>
                <c:pt idx="0">
                  <c:v>60</c:v>
                </c:pt>
              </c:numCache>
            </c:numRef>
          </c:val>
          <c:extLst>
            <c:ext xmlns:c16="http://schemas.microsoft.com/office/drawing/2014/chart" uri="{C3380CC4-5D6E-409C-BE32-E72D297353CC}">
              <c16:uniqueId val="{0000000E-B4DD-41E5-B708-F7AE611FCA22}"/>
            </c:ext>
          </c:extLst>
        </c:ser>
        <c:ser>
          <c:idx val="15"/>
          <c:order val="15"/>
          <c:tx>
            <c:strRef>
              <c:f>'Table 44'!$A$25</c:f>
              <c:strCache>
                <c:ptCount val="1"/>
                <c:pt idx="0">
                  <c:v>Virginia</c:v>
                </c:pt>
              </c:strCache>
            </c:strRef>
          </c:tx>
          <c:spPr>
            <a:ln>
              <a:solidFill>
                <a:sysClr val="windowText" lastClr="000000"/>
              </a:solidFill>
            </a:ln>
          </c:spPr>
          <c:invertIfNegative val="0"/>
          <c:dLbls>
            <c:numFmt formatCode="0" sourceLinked="0"/>
            <c:spPr>
              <a:ln>
                <a:noFill/>
              </a:ln>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44'!$H$25</c:f>
              <c:numCache>
                <c:formatCode>0</c:formatCode>
                <c:ptCount val="1"/>
                <c:pt idx="0">
                  <c:v>68</c:v>
                </c:pt>
              </c:numCache>
            </c:numRef>
          </c:val>
          <c:extLst>
            <c:ext xmlns:c16="http://schemas.microsoft.com/office/drawing/2014/chart" uri="{C3380CC4-5D6E-409C-BE32-E72D297353CC}">
              <c16:uniqueId val="{0000000F-B4DD-41E5-B708-F7AE611FCA22}"/>
            </c:ext>
          </c:extLst>
        </c:ser>
        <c:ser>
          <c:idx val="16"/>
          <c:order val="16"/>
          <c:tx>
            <c:strRef>
              <c:f>'Table 44'!$A$26</c:f>
              <c:strCache>
                <c:ptCount val="1"/>
                <c:pt idx="0">
                  <c:v>West Virginia</c:v>
                </c:pt>
              </c:strCache>
            </c:strRef>
          </c:tx>
          <c:spPr>
            <a:ln>
              <a:solidFill>
                <a:sysClr val="windowText" lastClr="000000"/>
              </a:solidFill>
            </a:ln>
          </c:spPr>
          <c:invertIfNegative val="0"/>
          <c:dLbls>
            <c:numFmt formatCode="0" sourceLinked="0"/>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44'!$H$26</c:f>
              <c:numCache>
                <c:formatCode>0</c:formatCode>
                <c:ptCount val="1"/>
                <c:pt idx="0">
                  <c:v>44</c:v>
                </c:pt>
              </c:numCache>
            </c:numRef>
          </c:val>
          <c:extLst>
            <c:ext xmlns:c16="http://schemas.microsoft.com/office/drawing/2014/chart" uri="{C3380CC4-5D6E-409C-BE32-E72D297353CC}">
              <c16:uniqueId val="{00000010-B4DD-41E5-B708-F7AE611FCA22}"/>
            </c:ext>
          </c:extLst>
        </c:ser>
        <c:dLbls>
          <c:showLegendKey val="0"/>
          <c:showVal val="1"/>
          <c:showCatName val="0"/>
          <c:showSerName val="0"/>
          <c:showPercent val="0"/>
          <c:showBubbleSize val="0"/>
        </c:dLbls>
        <c:gapWidth val="75"/>
        <c:axId val="114174976"/>
        <c:axId val="114184960"/>
      </c:barChart>
      <c:catAx>
        <c:axId val="114174976"/>
        <c:scaling>
          <c:orientation val="maxMin"/>
        </c:scaling>
        <c:delete val="0"/>
        <c:axPos val="l"/>
        <c:numFmt formatCode="General" sourceLinked="0"/>
        <c:majorTickMark val="none"/>
        <c:minorTickMark val="none"/>
        <c:tickLblPos val="nextTo"/>
        <c:txPr>
          <a:bodyPr rot="5400000" vert="horz"/>
          <a:lstStyle/>
          <a:p>
            <a:pPr>
              <a:defRPr sz="1400" b="1"/>
            </a:pPr>
            <a:endParaRPr lang="en-US"/>
          </a:p>
        </c:txPr>
        <c:crossAx val="114184960"/>
        <c:crosses val="autoZero"/>
        <c:auto val="1"/>
        <c:lblAlgn val="ctr"/>
        <c:lblOffset val="100"/>
        <c:noMultiLvlLbl val="0"/>
      </c:catAx>
      <c:valAx>
        <c:axId val="114184960"/>
        <c:scaling>
          <c:orientation val="minMax"/>
          <c:max val="100"/>
          <c:min val="20"/>
        </c:scaling>
        <c:delete val="1"/>
        <c:axPos val="t"/>
        <c:numFmt formatCode="0" sourceLinked="1"/>
        <c:majorTickMark val="none"/>
        <c:minorTickMark val="none"/>
        <c:tickLblPos val="none"/>
        <c:crossAx val="11417497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5"/>
          <c:y val="0.19203760820836807"/>
          <c:w val="0.78255454396325441"/>
          <c:h val="0.66450632911392393"/>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44'!$J$9</c:f>
              <c:numCache>
                <c:formatCode>0</c:formatCode>
                <c:ptCount val="1"/>
                <c:pt idx="0">
                  <c:v>57</c:v>
                </c:pt>
              </c:numCache>
            </c:numRef>
          </c:val>
          <c:extLst>
            <c:ext xmlns:c16="http://schemas.microsoft.com/office/drawing/2014/chart" uri="{C3380CC4-5D6E-409C-BE32-E72D297353CC}">
              <c16:uniqueId val="{00000000-EA7A-46DE-A693-450EFD4E17D9}"/>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44'!$J$11</c:f>
              <c:numCache>
                <c:formatCode>0</c:formatCode>
                <c:ptCount val="1"/>
                <c:pt idx="0">
                  <c:v>58</c:v>
                </c:pt>
              </c:numCache>
            </c:numRef>
          </c:val>
          <c:extLst>
            <c:ext xmlns:c16="http://schemas.microsoft.com/office/drawing/2014/chart" uri="{C3380CC4-5D6E-409C-BE32-E72D297353CC}">
              <c16:uniqueId val="{00000001-EA7A-46DE-A693-450EFD4E17D9}"/>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44'!$J$15</c:f>
              <c:numCache>
                <c:formatCode>0</c:formatCode>
                <c:ptCount val="1"/>
                <c:pt idx="0">
                  <c:v>55</c:v>
                </c:pt>
              </c:numCache>
            </c:numRef>
          </c:val>
          <c:extLst>
            <c:ext xmlns:c16="http://schemas.microsoft.com/office/drawing/2014/chart" uri="{C3380CC4-5D6E-409C-BE32-E72D297353CC}">
              <c16:uniqueId val="{00000002-EA7A-46DE-A693-450EFD4E17D9}"/>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44'!$J$16</c:f>
              <c:numCache>
                <c:formatCode>0</c:formatCode>
                <c:ptCount val="1"/>
                <c:pt idx="0">
                  <c:v>68</c:v>
                </c:pt>
              </c:numCache>
            </c:numRef>
          </c:val>
          <c:extLst>
            <c:ext xmlns:c16="http://schemas.microsoft.com/office/drawing/2014/chart" uri="{C3380CC4-5D6E-409C-BE32-E72D297353CC}">
              <c16:uniqueId val="{00000003-EA7A-46DE-A693-450EFD4E17D9}"/>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2014 Cohort First-Year Persistence Rate</c:v>
              </c:pt>
            </c:strLit>
          </c:cat>
          <c:val>
            <c:numRef>
              <c:f>'Table 44'!$J$17</c:f>
              <c:numCache>
                <c:formatCode>0</c:formatCode>
                <c:ptCount val="1"/>
                <c:pt idx="0">
                  <c:v>56</c:v>
                </c:pt>
              </c:numCache>
            </c:numRef>
          </c:val>
          <c:extLst>
            <c:ext xmlns:c16="http://schemas.microsoft.com/office/drawing/2014/chart" uri="{C3380CC4-5D6E-409C-BE32-E72D297353CC}">
              <c16:uniqueId val="{00000004-EA7A-46DE-A693-450EFD4E17D9}"/>
            </c:ext>
          </c:extLst>
        </c:ser>
        <c:dLbls>
          <c:showLegendKey val="0"/>
          <c:showVal val="1"/>
          <c:showCatName val="0"/>
          <c:showSerName val="0"/>
          <c:showPercent val="0"/>
          <c:showBubbleSize val="0"/>
        </c:dLbls>
        <c:gapWidth val="75"/>
        <c:axId val="114234880"/>
        <c:axId val="114236416"/>
      </c:barChart>
      <c:catAx>
        <c:axId val="114234880"/>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236416"/>
        <c:crosses val="autoZero"/>
        <c:auto val="1"/>
        <c:lblAlgn val="ctr"/>
        <c:lblOffset val="100"/>
        <c:noMultiLvlLbl val="0"/>
      </c:catAx>
      <c:valAx>
        <c:axId val="114236416"/>
        <c:scaling>
          <c:orientation val="minMax"/>
          <c:max val="100"/>
          <c:min val="20"/>
        </c:scaling>
        <c:delete val="1"/>
        <c:axPos val="t"/>
        <c:numFmt formatCode="0" sourceLinked="1"/>
        <c:majorTickMark val="none"/>
        <c:minorTickMark val="none"/>
        <c:tickLblPos val="none"/>
        <c:crossAx val="114234880"/>
        <c:crosses val="autoZero"/>
        <c:crossBetween val="between"/>
      </c:valAx>
    </c:plotArea>
    <c:plotVisOnly val="1"/>
    <c:dispBlanksAs val="gap"/>
    <c:showDLblsOverMax val="0"/>
  </c:chart>
  <c:spPr>
    <a:ln w="0"/>
  </c:sp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5392060367444"/>
          <c:y val="0.19203760820836807"/>
          <c:w val="0.78255454396325419"/>
          <c:h val="0.66450632911392371"/>
        </c:manualLayout>
      </c:layout>
      <c:barChart>
        <c:barDir val="bar"/>
        <c:grouping val="clustered"/>
        <c:varyColors val="0"/>
        <c:ser>
          <c:idx val="0"/>
          <c:order val="0"/>
          <c:tx>
            <c:strRef>
              <c:f>'Table 44'!$A$9</c:f>
              <c:strCache>
                <c:ptCount val="1"/>
                <c:pt idx="0">
                  <c:v>SREB states</c:v>
                </c:pt>
              </c:strCache>
            </c:strRef>
          </c:tx>
          <c:spPr>
            <a:solidFill>
              <a:schemeClr val="tx1"/>
            </a:solidFill>
            <a:ln>
              <a:solidFill>
                <a:sysClr val="windowText" lastClr="000000"/>
              </a:solidFill>
            </a:ln>
          </c:spPr>
          <c:invertIfNegative val="0"/>
          <c:dLbls>
            <c:spPr>
              <a:solidFill>
                <a:schemeClr val="bg1">
                  <a:lumMod val="50000"/>
                </a:schemeClr>
              </a:solidFill>
            </c:sp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44'!$L$9</c:f>
              <c:numCache>
                <c:formatCode>0</c:formatCode>
                <c:ptCount val="1"/>
                <c:pt idx="0">
                  <c:v>59</c:v>
                </c:pt>
              </c:numCache>
            </c:numRef>
          </c:val>
          <c:extLst>
            <c:ext xmlns:c16="http://schemas.microsoft.com/office/drawing/2014/chart" uri="{C3380CC4-5D6E-409C-BE32-E72D297353CC}">
              <c16:uniqueId val="{00000000-BB0A-44A9-9DD0-D05C26F0C4F0}"/>
            </c:ext>
          </c:extLst>
        </c:ser>
        <c:ser>
          <c:idx val="1"/>
          <c:order val="1"/>
          <c:tx>
            <c:strRef>
              <c:f>'Table 44'!$A$11</c:f>
              <c:strCache>
                <c:ptCount val="1"/>
                <c:pt idx="0">
                  <c:v>Alabama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44'!$L$11</c:f>
              <c:numCache>
                <c:formatCode>0</c:formatCode>
                <c:ptCount val="1"/>
                <c:pt idx="0">
                  <c:v>35</c:v>
                </c:pt>
              </c:numCache>
            </c:numRef>
          </c:val>
          <c:extLst>
            <c:ext xmlns:c16="http://schemas.microsoft.com/office/drawing/2014/chart" uri="{C3380CC4-5D6E-409C-BE32-E72D297353CC}">
              <c16:uniqueId val="{00000001-BB0A-44A9-9DD0-D05C26F0C4F0}"/>
            </c:ext>
          </c:extLst>
        </c:ser>
        <c:ser>
          <c:idx val="5"/>
          <c:order val="2"/>
          <c:tx>
            <c:strRef>
              <c:f>'Table 44'!$A$15</c:f>
              <c:strCache>
                <c:ptCount val="1"/>
                <c:pt idx="0">
                  <c:v>Georgia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44'!$L$15</c:f>
              <c:numCache>
                <c:formatCode>0</c:formatCode>
                <c:ptCount val="1"/>
                <c:pt idx="0">
                  <c:v>63</c:v>
                </c:pt>
              </c:numCache>
            </c:numRef>
          </c:val>
          <c:extLst>
            <c:ext xmlns:c16="http://schemas.microsoft.com/office/drawing/2014/chart" uri="{C3380CC4-5D6E-409C-BE32-E72D297353CC}">
              <c16:uniqueId val="{00000002-BB0A-44A9-9DD0-D05C26F0C4F0}"/>
            </c:ext>
          </c:extLst>
        </c:ser>
        <c:ser>
          <c:idx val="6"/>
          <c:order val="3"/>
          <c:tx>
            <c:strRef>
              <c:f>'Table 44'!$A$16</c:f>
              <c:strCache>
                <c:ptCount val="1"/>
                <c:pt idx="0">
                  <c:v>Kentucky</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44'!$L$16</c:f>
              <c:numCache>
                <c:formatCode>0</c:formatCode>
                <c:ptCount val="1"/>
                <c:pt idx="0">
                  <c:v>58</c:v>
                </c:pt>
              </c:numCache>
            </c:numRef>
          </c:val>
          <c:extLst>
            <c:ext xmlns:c16="http://schemas.microsoft.com/office/drawing/2014/chart" uri="{C3380CC4-5D6E-409C-BE32-E72D297353CC}">
              <c16:uniqueId val="{00000003-BB0A-44A9-9DD0-D05C26F0C4F0}"/>
            </c:ext>
          </c:extLst>
        </c:ser>
        <c:ser>
          <c:idx val="7"/>
          <c:order val="4"/>
          <c:tx>
            <c:strRef>
              <c:f>'Table 44'!$A$17</c:f>
              <c:strCache>
                <c:ptCount val="1"/>
                <c:pt idx="0">
                  <c:v>Louisiana</c:v>
                </c:pt>
              </c:strCache>
            </c:strRef>
          </c:tx>
          <c:spPr>
            <a:ln>
              <a:solidFill>
                <a:sysClr val="windowText" lastClr="000000"/>
              </a:solidFill>
            </a:ln>
          </c:spPr>
          <c:invertIfNegative val="0"/>
          <c:dLbls>
            <c:spPr>
              <a:noFill/>
              <a:ln>
                <a:noFill/>
              </a:ln>
              <a:effectLst/>
            </c:sp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2012 Cohort Progression Rate</c:v>
              </c:pt>
            </c:strLit>
          </c:cat>
          <c:val>
            <c:numRef>
              <c:f>'Table 44'!$L$17</c:f>
              <c:numCache>
                <c:formatCode>0</c:formatCode>
                <c:ptCount val="1"/>
                <c:pt idx="0">
                  <c:v>51</c:v>
                </c:pt>
              </c:numCache>
            </c:numRef>
          </c:val>
          <c:extLst>
            <c:ext xmlns:c16="http://schemas.microsoft.com/office/drawing/2014/chart" uri="{C3380CC4-5D6E-409C-BE32-E72D297353CC}">
              <c16:uniqueId val="{00000004-BB0A-44A9-9DD0-D05C26F0C4F0}"/>
            </c:ext>
          </c:extLst>
        </c:ser>
        <c:dLbls>
          <c:showLegendKey val="0"/>
          <c:showVal val="1"/>
          <c:showCatName val="0"/>
          <c:showSerName val="0"/>
          <c:showPercent val="0"/>
          <c:showBubbleSize val="0"/>
        </c:dLbls>
        <c:gapWidth val="75"/>
        <c:axId val="114265472"/>
        <c:axId val="114361472"/>
      </c:barChart>
      <c:catAx>
        <c:axId val="114265472"/>
        <c:scaling>
          <c:orientation val="maxMin"/>
        </c:scaling>
        <c:delete val="0"/>
        <c:axPos val="l"/>
        <c:numFmt formatCode="General" sourceLinked="0"/>
        <c:majorTickMark val="none"/>
        <c:minorTickMark val="none"/>
        <c:tickLblPos val="nextTo"/>
        <c:spPr>
          <a:ln>
            <a:noFill/>
          </a:ln>
        </c:spPr>
        <c:txPr>
          <a:bodyPr rot="5400000" vert="horz" anchor="ctr" anchorCtr="0"/>
          <a:lstStyle/>
          <a:p>
            <a:pPr>
              <a:defRPr sz="1400" b="1"/>
            </a:pPr>
            <a:endParaRPr lang="en-US"/>
          </a:p>
        </c:txPr>
        <c:crossAx val="114361472"/>
        <c:crosses val="autoZero"/>
        <c:auto val="1"/>
        <c:lblAlgn val="ctr"/>
        <c:lblOffset val="100"/>
        <c:noMultiLvlLbl val="0"/>
      </c:catAx>
      <c:valAx>
        <c:axId val="114361472"/>
        <c:scaling>
          <c:orientation val="minMax"/>
          <c:max val="100"/>
          <c:min val="20"/>
        </c:scaling>
        <c:delete val="1"/>
        <c:axPos val="t"/>
        <c:numFmt formatCode="0" sourceLinked="1"/>
        <c:majorTickMark val="none"/>
        <c:minorTickMark val="none"/>
        <c:tickLblPos val="none"/>
        <c:crossAx val="114265472"/>
        <c:crosses val="autoZero"/>
        <c:crossBetween val="between"/>
      </c:valAx>
    </c:plotArea>
    <c:plotVisOnly val="1"/>
    <c:dispBlanksAs val="gap"/>
    <c:showDLblsOverMax val="0"/>
  </c:chart>
  <c:spPr>
    <a:ln w="0"/>
  </c:sp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2013 Cohort Six-Year Graduation Rate, 2019</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45'!$C$8:$G$8</c:f>
              <c:numCache>
                <c:formatCode>0.0</c:formatCode>
                <c:ptCount val="5"/>
                <c:pt idx="0">
                  <c:v>63.290261478952615</c:v>
                </c:pt>
                <c:pt idx="1">
                  <c:v>45.820587746645423</c:v>
                </c:pt>
                <c:pt idx="2">
                  <c:v>57.586673669105195</c:v>
                </c:pt>
                <c:pt idx="3">
                  <c:v>66.408261901866112</c:v>
                </c:pt>
                <c:pt idx="4">
                  <c:v>75.43647202853036</c:v>
                </c:pt>
              </c:numCache>
            </c:numRef>
          </c:val>
          <c:extLst>
            <c:ext xmlns:c16="http://schemas.microsoft.com/office/drawing/2014/chart" uri="{C3380CC4-5D6E-409C-BE32-E72D297353CC}">
              <c16:uniqueId val="{00000000-2007-4FD1-AF32-CD65A02DAC9E}"/>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45'!$C$9:$G$9</c:f>
              <c:numCache>
                <c:formatCode>0.0</c:formatCode>
                <c:ptCount val="5"/>
                <c:pt idx="0">
                  <c:v>61.251626264503621</c:v>
                </c:pt>
                <c:pt idx="1">
                  <c:v>46.224156010830612</c:v>
                </c:pt>
                <c:pt idx="2">
                  <c:v>57.305281271766297</c:v>
                </c:pt>
                <c:pt idx="3">
                  <c:v>65.920630709874388</c:v>
                </c:pt>
                <c:pt idx="4">
                  <c:v>74.392982089708099</c:v>
                </c:pt>
              </c:numCache>
            </c:numRef>
          </c:val>
          <c:extLst>
            <c:ext xmlns:c16="http://schemas.microsoft.com/office/drawing/2014/chart" uri="{C3380CC4-5D6E-409C-BE32-E72D297353CC}">
              <c16:uniqueId val="{00000001-2007-4FD1-AF32-CD65A02DAC9E}"/>
            </c:ext>
          </c:extLst>
        </c:ser>
        <c:ser>
          <c:idx val="2"/>
          <c:order val="2"/>
          <c:tx>
            <c:v>State</c:v>
          </c:tx>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45'!$C$11:$G$11</c:f>
              <c:numCache>
                <c:formatCode>0.0</c:formatCode>
                <c:ptCount val="5"/>
                <c:pt idx="0">
                  <c:v>60.395388594222588</c:v>
                </c:pt>
                <c:pt idx="1">
                  <c:v>40.272413092091888</c:v>
                </c:pt>
                <c:pt idx="2">
                  <c:v>60.80691642651297</c:v>
                </c:pt>
                <c:pt idx="3">
                  <c:v>67.28515625</c:v>
                </c:pt>
                <c:pt idx="4">
                  <c:v>70.270270270270274</c:v>
                </c:pt>
              </c:numCache>
            </c:numRef>
          </c:val>
          <c:extLst>
            <c:ext xmlns:c16="http://schemas.microsoft.com/office/drawing/2014/chart" uri="{C3380CC4-5D6E-409C-BE32-E72D297353CC}">
              <c16:uniqueId val="{00000002-2007-4FD1-AF32-CD65A02DAC9E}"/>
            </c:ext>
          </c:extLst>
        </c:ser>
        <c:dLbls>
          <c:showLegendKey val="0"/>
          <c:showVal val="1"/>
          <c:showCatName val="0"/>
          <c:showSerName val="0"/>
          <c:showPercent val="0"/>
          <c:showBubbleSize val="0"/>
        </c:dLbls>
        <c:gapWidth val="150"/>
        <c:axId val="104648704"/>
        <c:axId val="104650240"/>
      </c:barChart>
      <c:catAx>
        <c:axId val="104648704"/>
        <c:scaling>
          <c:orientation val="minMax"/>
        </c:scaling>
        <c:delete val="0"/>
        <c:axPos val="b"/>
        <c:numFmt formatCode="General" sourceLinked="0"/>
        <c:majorTickMark val="out"/>
        <c:minorTickMark val="none"/>
        <c:tickLblPos val="nextTo"/>
        <c:crossAx val="104650240"/>
        <c:crosses val="autoZero"/>
        <c:auto val="1"/>
        <c:lblAlgn val="ctr"/>
        <c:lblOffset val="100"/>
        <c:noMultiLvlLbl val="0"/>
      </c:catAx>
      <c:valAx>
        <c:axId val="104650240"/>
        <c:scaling>
          <c:orientation val="minMax"/>
          <c:max val="80"/>
        </c:scaling>
        <c:delete val="1"/>
        <c:axPos val="l"/>
        <c:numFmt formatCode="0.0" sourceLinked="1"/>
        <c:majorTickMark val="out"/>
        <c:minorTickMark val="none"/>
        <c:tickLblPos val="none"/>
        <c:crossAx val="104648704"/>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2016 Cohort Three-Year Graduation Rate, 2019</a:t>
            </a:r>
          </a:p>
        </c:rich>
      </c:tx>
      <c:overlay val="0"/>
    </c:title>
    <c:autoTitleDeleted val="0"/>
    <c:plotArea>
      <c:layout/>
      <c:barChart>
        <c:barDir val="col"/>
        <c:grouping val="clustered"/>
        <c:varyColors val="0"/>
        <c:ser>
          <c:idx val="0"/>
          <c:order val="0"/>
          <c:tx>
            <c:strRef>
              <c:f>'Table 45'!$A$8</c:f>
              <c:strCache>
                <c:ptCount val="1"/>
                <c:pt idx="0">
                  <c:v>50 states and D.C.</c:v>
                </c:pt>
              </c:strCache>
            </c:strRef>
          </c:tx>
          <c:spPr>
            <a:solidFill>
              <a:srgbClr val="003399"/>
            </a:solidFill>
            <a:ln>
              <a:solidFill>
                <a:schemeClr val="tx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45'!$N$8:$R$8</c:f>
              <c:numCache>
                <c:formatCode>0.0</c:formatCode>
                <c:ptCount val="5"/>
                <c:pt idx="0">
                  <c:v>23.672716324584393</c:v>
                </c:pt>
                <c:pt idx="1">
                  <c:v>18.460820103574157</c:v>
                </c:pt>
                <c:pt idx="2">
                  <c:v>25.614491941771828</c:v>
                </c:pt>
                <c:pt idx="3">
                  <c:v>25.614491941771828</c:v>
                </c:pt>
                <c:pt idx="4">
                  <c:v>39.20087204931589</c:v>
                </c:pt>
              </c:numCache>
            </c:numRef>
          </c:val>
          <c:extLst>
            <c:ext xmlns:c16="http://schemas.microsoft.com/office/drawing/2014/chart" uri="{C3380CC4-5D6E-409C-BE32-E72D297353CC}">
              <c16:uniqueId val="{00000000-008B-4E97-A9ED-5BE8EACCCC8A}"/>
            </c:ext>
          </c:extLst>
        </c:ser>
        <c:ser>
          <c:idx val="1"/>
          <c:order val="1"/>
          <c:tx>
            <c:strRef>
              <c:f>'Table 45'!$A$9</c:f>
              <c:strCache>
                <c:ptCount val="1"/>
                <c:pt idx="0">
                  <c:v>SREB states</c:v>
                </c:pt>
              </c:strCache>
            </c:strRef>
          </c:tx>
          <c:spPr>
            <a:solidFill>
              <a:srgbClr val="990033"/>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45'!$N$9:$R$9</c:f>
              <c:numCache>
                <c:formatCode>0.0</c:formatCode>
                <c:ptCount val="5"/>
                <c:pt idx="0">
                  <c:v>16.354402758746094</c:v>
                </c:pt>
                <c:pt idx="1">
                  <c:v>21.371717406460608</c:v>
                </c:pt>
                <c:pt idx="2">
                  <c:v>26.411176801801801</c:v>
                </c:pt>
                <c:pt idx="3">
                  <c:v>26.411176801801801</c:v>
                </c:pt>
                <c:pt idx="4">
                  <c:v>33.642641346568844</c:v>
                </c:pt>
              </c:numCache>
            </c:numRef>
          </c:val>
          <c:extLst>
            <c:ext xmlns:c16="http://schemas.microsoft.com/office/drawing/2014/chart" uri="{C3380CC4-5D6E-409C-BE32-E72D297353CC}">
              <c16:uniqueId val="{00000001-008B-4E97-A9ED-5BE8EACCCC8A}"/>
            </c:ext>
          </c:extLst>
        </c:ser>
        <c:ser>
          <c:idx val="2"/>
          <c:order val="2"/>
          <c:spPr>
            <a:solidFill>
              <a:srgbClr val="006600"/>
            </a:solidFill>
            <a:ln>
              <a:solidFill>
                <a:prstClr val="black"/>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45'!$C$7:$G$7</c:f>
              <c:strCache>
                <c:ptCount val="5"/>
                <c:pt idx="0">
                  <c:v>All</c:v>
                </c:pt>
                <c:pt idx="1">
                  <c:v>Black</c:v>
                </c:pt>
                <c:pt idx="2">
                  <c:v>Hispanic</c:v>
                </c:pt>
                <c:pt idx="3">
                  <c:v>White</c:v>
                </c:pt>
                <c:pt idx="4">
                  <c:v>Asian</c:v>
                </c:pt>
              </c:strCache>
            </c:strRef>
          </c:cat>
          <c:val>
            <c:numRef>
              <c:f>'Table 45'!$N$14:$R$14</c:f>
              <c:numCache>
                <c:formatCode>0.0</c:formatCode>
                <c:ptCount val="5"/>
                <c:pt idx="0">
                  <c:v>28.695896571107365</c:v>
                </c:pt>
                <c:pt idx="1">
                  <c:v>17.964071856287426</c:v>
                </c:pt>
                <c:pt idx="2">
                  <c:v>28.731343283582088</c:v>
                </c:pt>
                <c:pt idx="3">
                  <c:v>28.731343283582088</c:v>
                </c:pt>
                <c:pt idx="4">
                  <c:v>48.421052631578945</c:v>
                </c:pt>
              </c:numCache>
            </c:numRef>
          </c:val>
          <c:extLst>
            <c:ext xmlns:c16="http://schemas.microsoft.com/office/drawing/2014/chart" uri="{C3380CC4-5D6E-409C-BE32-E72D297353CC}">
              <c16:uniqueId val="{00000002-008B-4E97-A9ED-5BE8EACCCC8A}"/>
            </c:ext>
          </c:extLst>
        </c:ser>
        <c:dLbls>
          <c:showLegendKey val="0"/>
          <c:showVal val="1"/>
          <c:showCatName val="0"/>
          <c:showSerName val="0"/>
          <c:showPercent val="0"/>
          <c:showBubbleSize val="0"/>
        </c:dLbls>
        <c:gapWidth val="150"/>
        <c:axId val="104775680"/>
        <c:axId val="104777216"/>
      </c:barChart>
      <c:catAx>
        <c:axId val="104775680"/>
        <c:scaling>
          <c:orientation val="minMax"/>
        </c:scaling>
        <c:delete val="0"/>
        <c:axPos val="b"/>
        <c:numFmt formatCode="General" sourceLinked="0"/>
        <c:majorTickMark val="out"/>
        <c:minorTickMark val="none"/>
        <c:tickLblPos val="nextTo"/>
        <c:crossAx val="104777216"/>
        <c:crosses val="autoZero"/>
        <c:auto val="1"/>
        <c:lblAlgn val="ctr"/>
        <c:lblOffset val="100"/>
        <c:noMultiLvlLbl val="0"/>
      </c:catAx>
      <c:valAx>
        <c:axId val="104777216"/>
        <c:scaling>
          <c:orientation val="minMax"/>
          <c:max val="80"/>
        </c:scaling>
        <c:delete val="1"/>
        <c:axPos val="l"/>
        <c:numFmt formatCode="0.0" sourceLinked="1"/>
        <c:majorTickMark val="out"/>
        <c:minorTickMark val="none"/>
        <c:tickLblPos val="none"/>
        <c:crossAx val="104775680"/>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100 Percent of Normal Time Graduation Rates in Public Universities and Colleges</a:t>
            </a:r>
          </a:p>
        </c:rich>
      </c:tx>
      <c:overlay val="0"/>
    </c:title>
    <c:autoTitleDeleted val="0"/>
    <c:plotArea>
      <c:layout/>
      <c:barChart>
        <c:barDir val="col"/>
        <c:grouping val="clustered"/>
        <c:varyColors val="0"/>
        <c:ser>
          <c:idx val="0"/>
          <c:order val="0"/>
          <c:tx>
            <c:strRef>
              <c:f>'Table 46'!$A$7</c:f>
              <c:strCache>
                <c:ptCount val="1"/>
                <c:pt idx="0">
                  <c:v>50 states and D.C.</c:v>
                </c:pt>
              </c:strCache>
            </c:strRef>
          </c:tx>
          <c:spPr>
            <a:solidFill>
              <a:srgbClr val="003399"/>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2014 Cohort</c:v>
                  </c:pt>
                  <c:pt idx="1">
                    <c:v>2017 Cohort</c:v>
                  </c:pt>
                </c:lvl>
                <c:lvl>
                  <c:pt idx="0">
                    <c:v>Four-Year Graduation Rate</c:v>
                  </c:pt>
                  <c:pt idx="1">
                    <c:v>Two-Year Graduation Rate</c:v>
                  </c:pt>
                </c:lvl>
                <c:lvl>
                  <c:pt idx="0">
                    <c:v>Four-Year Colleges and Universities</c:v>
                  </c:pt>
                  <c:pt idx="1">
                    <c:v>Two-Year Colleges</c:v>
                  </c:pt>
                </c:lvl>
              </c:multiLvlStrCache>
            </c:multiLvlStrRef>
          </c:cat>
          <c:val>
            <c:numRef>
              <c:f>'Table 46'!$C$7:$D$7</c:f>
              <c:numCache>
                <c:formatCode>0.0</c:formatCode>
                <c:ptCount val="2"/>
                <c:pt idx="0">
                  <c:v>42.370002025065816</c:v>
                </c:pt>
                <c:pt idx="1">
                  <c:v>13.207547169811301</c:v>
                </c:pt>
              </c:numCache>
            </c:numRef>
          </c:val>
          <c:extLst>
            <c:ext xmlns:c16="http://schemas.microsoft.com/office/drawing/2014/chart" uri="{C3380CC4-5D6E-409C-BE32-E72D297353CC}">
              <c16:uniqueId val="{00000000-C6B5-4292-8E4A-6C99CBA6DA77}"/>
            </c:ext>
          </c:extLst>
        </c:ser>
        <c:ser>
          <c:idx val="1"/>
          <c:order val="1"/>
          <c:tx>
            <c:strRef>
              <c:f>'Table 46'!$A$8</c:f>
              <c:strCache>
                <c:ptCount val="1"/>
                <c:pt idx="0">
                  <c:v>SREB states</c:v>
                </c:pt>
              </c:strCache>
            </c:strRef>
          </c:tx>
          <c:spPr>
            <a:solidFill>
              <a:srgbClr val="990033"/>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2014 Cohort</c:v>
                  </c:pt>
                  <c:pt idx="1">
                    <c:v>2017 Cohort</c:v>
                  </c:pt>
                </c:lvl>
                <c:lvl>
                  <c:pt idx="0">
                    <c:v>Four-Year Graduation Rate</c:v>
                  </c:pt>
                  <c:pt idx="1">
                    <c:v>Two-Year Graduation Rate</c:v>
                  </c:pt>
                </c:lvl>
                <c:lvl>
                  <c:pt idx="0">
                    <c:v>Four-Year Colleges and Universities</c:v>
                  </c:pt>
                  <c:pt idx="1">
                    <c:v>Two-Year Colleges</c:v>
                  </c:pt>
                </c:lvl>
              </c:multiLvlStrCache>
            </c:multiLvlStrRef>
          </c:cat>
          <c:val>
            <c:numRef>
              <c:f>'Table 46'!$C$8:$D$8</c:f>
              <c:numCache>
                <c:formatCode>0.0</c:formatCode>
                <c:ptCount val="2"/>
                <c:pt idx="0">
                  <c:v>40.95690730956111</c:v>
                </c:pt>
                <c:pt idx="1">
                  <c:v>9.9562938765967672</c:v>
                </c:pt>
              </c:numCache>
            </c:numRef>
          </c:val>
          <c:extLst>
            <c:ext xmlns:c16="http://schemas.microsoft.com/office/drawing/2014/chart" uri="{C3380CC4-5D6E-409C-BE32-E72D297353CC}">
              <c16:uniqueId val="{00000001-C6B5-4292-8E4A-6C99CBA6DA77}"/>
            </c:ext>
          </c:extLst>
        </c:ser>
        <c:ser>
          <c:idx val="2"/>
          <c:order val="2"/>
          <c:tx>
            <c:v>State</c:v>
          </c:tx>
          <c:spPr>
            <a:solidFill>
              <a:srgbClr val="006600"/>
            </a:solidFill>
            <a:ln>
              <a:solidFill>
                <a:sysClr val="windowText" lastClr="000000"/>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46'!$C$4:$D$6</c:f>
              <c:multiLvlStrCache>
                <c:ptCount val="2"/>
                <c:lvl>
                  <c:pt idx="0">
                    <c:v>2014 Cohort</c:v>
                  </c:pt>
                  <c:pt idx="1">
                    <c:v>2017 Cohort</c:v>
                  </c:pt>
                </c:lvl>
                <c:lvl>
                  <c:pt idx="0">
                    <c:v>Four-Year Graduation Rate</c:v>
                  </c:pt>
                  <c:pt idx="1">
                    <c:v>Two-Year Graduation Rate</c:v>
                  </c:pt>
                </c:lvl>
                <c:lvl>
                  <c:pt idx="0">
                    <c:v>Four-Year Colleges and Universities</c:v>
                  </c:pt>
                  <c:pt idx="1">
                    <c:v>Two-Year Colleges</c:v>
                  </c:pt>
                </c:lvl>
              </c:multiLvlStrCache>
            </c:multiLvlStrRef>
          </c:cat>
          <c:val>
            <c:numRef>
              <c:f>'Table 46'!$C$10:$D$10</c:f>
              <c:numCache>
                <c:formatCode>0.0</c:formatCode>
                <c:ptCount val="2"/>
                <c:pt idx="0">
                  <c:v>38.464910358129139</c:v>
                </c:pt>
                <c:pt idx="1">
                  <c:v>18.012697475269452</c:v>
                </c:pt>
              </c:numCache>
            </c:numRef>
          </c:val>
          <c:extLst>
            <c:ext xmlns:c16="http://schemas.microsoft.com/office/drawing/2014/chart" uri="{C3380CC4-5D6E-409C-BE32-E72D297353CC}">
              <c16:uniqueId val="{00000002-C6B5-4292-8E4A-6C99CBA6DA77}"/>
            </c:ext>
          </c:extLst>
        </c:ser>
        <c:dLbls>
          <c:showLegendKey val="0"/>
          <c:showVal val="1"/>
          <c:showCatName val="0"/>
          <c:showSerName val="0"/>
          <c:showPercent val="0"/>
          <c:showBubbleSize val="0"/>
        </c:dLbls>
        <c:gapWidth val="150"/>
        <c:axId val="114890624"/>
        <c:axId val="114892160"/>
      </c:barChart>
      <c:catAx>
        <c:axId val="114890624"/>
        <c:scaling>
          <c:orientation val="minMax"/>
        </c:scaling>
        <c:delete val="0"/>
        <c:axPos val="b"/>
        <c:numFmt formatCode="General" sourceLinked="0"/>
        <c:majorTickMark val="out"/>
        <c:minorTickMark val="none"/>
        <c:tickLblPos val="nextTo"/>
        <c:crossAx val="114892160"/>
        <c:crosses val="autoZero"/>
        <c:auto val="1"/>
        <c:lblAlgn val="ctr"/>
        <c:lblOffset val="100"/>
        <c:noMultiLvlLbl val="0"/>
      </c:catAx>
      <c:valAx>
        <c:axId val="114892160"/>
        <c:scaling>
          <c:orientation val="minMax"/>
        </c:scaling>
        <c:delete val="1"/>
        <c:axPos val="l"/>
        <c:numFmt formatCode="0.0" sourceLinked="1"/>
        <c:majorTickMark val="out"/>
        <c:minorTickMark val="none"/>
        <c:tickLblPos val="none"/>
        <c:crossAx val="114890624"/>
        <c:crosses val="autoZero"/>
        <c:crossBetween val="between"/>
      </c:valAx>
    </c:plotArea>
    <c:legend>
      <c:legendPos val="r"/>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447675</xdr:colOff>
      <xdr:row>2</xdr:row>
      <xdr:rowOff>9524</xdr:rowOff>
    </xdr:from>
    <xdr:to>
      <xdr:col>23</xdr:col>
      <xdr:colOff>180975</xdr:colOff>
      <xdr:row>29</xdr:row>
      <xdr:rowOff>276224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161925</xdr:colOff>
      <xdr:row>2</xdr:row>
      <xdr:rowOff>9525</xdr:rowOff>
    </xdr:from>
    <xdr:to>
      <xdr:col>32</xdr:col>
      <xdr:colOff>504825</xdr:colOff>
      <xdr:row>29</xdr:row>
      <xdr:rowOff>276225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31</xdr:row>
      <xdr:rowOff>0</xdr:rowOff>
    </xdr:from>
    <xdr:to>
      <xdr:col>23</xdr:col>
      <xdr:colOff>200025</xdr:colOff>
      <xdr:row>60</xdr:row>
      <xdr:rowOff>19050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190500</xdr:colOff>
      <xdr:row>31</xdr:row>
      <xdr:rowOff>0</xdr:rowOff>
    </xdr:from>
    <xdr:to>
      <xdr:col>32</xdr:col>
      <xdr:colOff>533400</xdr:colOff>
      <xdr:row>60</xdr:row>
      <xdr:rowOff>19050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247650</xdr:colOff>
      <xdr:row>63</xdr:row>
      <xdr:rowOff>47626</xdr:rowOff>
    </xdr:from>
    <xdr:to>
      <xdr:col>21</xdr:col>
      <xdr:colOff>247650</xdr:colOff>
      <xdr:row>88</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219074</xdr:colOff>
      <xdr:row>63</xdr:row>
      <xdr:rowOff>47625</xdr:rowOff>
    </xdr:from>
    <xdr:to>
      <xdr:col>28</xdr:col>
      <xdr:colOff>457199</xdr:colOff>
      <xdr:row>88</xdr:row>
      <xdr:rowOff>104774</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220133</xdr:colOff>
      <xdr:row>8</xdr:row>
      <xdr:rowOff>100541</xdr:rowOff>
    </xdr:from>
    <xdr:to>
      <xdr:col>35</xdr:col>
      <xdr:colOff>572558</xdr:colOff>
      <xdr:row>29</xdr:row>
      <xdr:rowOff>125941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219075</xdr:colOff>
      <xdr:row>35</xdr:row>
      <xdr:rowOff>84667</xdr:rowOff>
    </xdr:from>
    <xdr:to>
      <xdr:col>35</xdr:col>
      <xdr:colOff>571500</xdr:colOff>
      <xdr:row>56</xdr:row>
      <xdr:rowOff>113242</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295275</xdr:colOff>
      <xdr:row>52</xdr:row>
      <xdr:rowOff>57150</xdr:rowOff>
    </xdr:from>
    <xdr:to>
      <xdr:col>39</xdr:col>
      <xdr:colOff>76200</xdr:colOff>
      <xdr:row>63</xdr:row>
      <xdr:rowOff>129115</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21764625" y="8658225"/>
          <a:ext cx="1609725" cy="1853140"/>
        </a:xfrm>
        <a:prstGeom prst="wedgeEllipseCallout">
          <a:avLst>
            <a:gd name="adj1" fmla="val -173032"/>
            <a:gd name="adj2" fmla="val -7118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37</xdr:col>
      <xdr:colOff>180975</xdr:colOff>
      <xdr:row>27</xdr:row>
      <xdr:rowOff>9525</xdr:rowOff>
    </xdr:from>
    <xdr:to>
      <xdr:col>39</xdr:col>
      <xdr:colOff>571500</xdr:colOff>
      <xdr:row>37</xdr:row>
      <xdr:rowOff>148165</xdr:rowOff>
    </xdr:to>
    <xdr:sp macro="" textlink="">
      <xdr:nvSpPr>
        <xdr:cNvPr id="6" name="Oval Callout 5">
          <a:extLst>
            <a:ext uri="{FF2B5EF4-FFF2-40B4-BE49-F238E27FC236}">
              <a16:creationId xmlns:a16="http://schemas.microsoft.com/office/drawing/2014/main" id="{00000000-0008-0000-0100-000006000000}"/>
            </a:ext>
          </a:extLst>
        </xdr:cNvPr>
        <xdr:cNvSpPr/>
      </xdr:nvSpPr>
      <xdr:spPr>
        <a:xfrm>
          <a:off x="22259925" y="4467225"/>
          <a:ext cx="1609725" cy="1853140"/>
        </a:xfrm>
        <a:prstGeom prst="wedgeEllipseCallout">
          <a:avLst>
            <a:gd name="adj1" fmla="val -202618"/>
            <a:gd name="adj2" fmla="val -578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3</xdr:row>
      <xdr:rowOff>47624</xdr:rowOff>
    </xdr:from>
    <xdr:to>
      <xdr:col>13</xdr:col>
      <xdr:colOff>419100</xdr:colOff>
      <xdr:row>26</xdr:row>
      <xdr:rowOff>152399</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28</xdr:row>
      <xdr:rowOff>0</xdr:rowOff>
    </xdr:from>
    <xdr:to>
      <xdr:col>16</xdr:col>
      <xdr:colOff>390525</xdr:colOff>
      <xdr:row>39</xdr:row>
      <xdr:rowOff>71965</xdr:rowOff>
    </xdr:to>
    <xdr:sp macro="" textlink="">
      <xdr:nvSpPr>
        <xdr:cNvPr id="5" name="Oval Callout 4">
          <a:extLst>
            <a:ext uri="{FF2B5EF4-FFF2-40B4-BE49-F238E27FC236}">
              <a16:creationId xmlns:a16="http://schemas.microsoft.com/office/drawing/2014/main" id="{00000000-0008-0000-0200-000005000000}"/>
            </a:ext>
          </a:extLst>
        </xdr:cNvPr>
        <xdr:cNvSpPr/>
      </xdr:nvSpPr>
      <xdr:spPr>
        <a:xfrm>
          <a:off x="11058525" y="4714875"/>
          <a:ext cx="1609725" cy="1853140"/>
        </a:xfrm>
        <a:prstGeom prst="wedgeEllipseCallout">
          <a:avLst>
            <a:gd name="adj1" fmla="val -167115"/>
            <a:gd name="adj2" fmla="val -12978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Athanasia Platis" id="{7036AA84-03C7-4D14-B9B1-3904ED2B7A49}" userId="S::athanasia.platis@SREB.ORG::3acee61e-fd4b-4ccf-9da1-9b3d749cffaa" providerId="AD"/>
  <person displayName="Christiana Datubo-Brown" id="{E03E07D6-6D23-489C-B70D-D76939DFCB03}" userId="S::Christiana.Datubo-Brown@SREB.ORG::ed5299b2-5918-4122-b092-db63a4d8b35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7" dT="2023-10-06T16:10:47.27" personId="{7036AA84-03C7-4D14-B9B1-3904ED2B7A49}" id="{847D98C8-6067-465A-983D-1B9C6CE178CD}">
    <text>Should this be replaced with NA?</text>
  </threadedComment>
</ThreadedComments>
</file>

<file path=xl/threadedComments/threadedComment2.xml><?xml version="1.0" encoding="utf-8"?>
<ThreadedComments xmlns="http://schemas.microsoft.com/office/spreadsheetml/2018/threadedcomments" xmlns:x="http://schemas.openxmlformats.org/spreadsheetml/2006/main">
  <threadedComment ref="V8" dT="2019-03-01T20:53:28.62" personId="{E03E07D6-6D23-489C-B70D-D76939DFCB03}" id="{9600AC69-C534-4814-BC23-4913B32CE682}">
    <text>adjusted down because of revised data</text>
  </threadedComment>
  <threadedComment ref="LD8" dT="2019-03-01T22:04:27.62" personId="{E03E07D6-6D23-489C-B70D-D76939DFCB03}" id="{E0A2B5BC-5A48-4605-9F65-0151602960C0}">
    <text>check data</text>
  </threadedComment>
  <threadedComment ref="V18" dT="2019-03-01T20:54:17.90" personId="{E03E07D6-6D23-489C-B70D-D76939DFCB03}" id="{AB7BC670-DFB5-4301-9DC8-6065667C1BD6}">
    <text>adjusted up because of revised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T63"/>
  <sheetViews>
    <sheetView showGridLines="0" view="pageBreakPreview" zoomScaleSheetLayoutView="100" workbookViewId="0">
      <selection sqref="A1:XFD1048576"/>
    </sheetView>
  </sheetViews>
  <sheetFormatPr defaultColWidth="9.140625" defaultRowHeight="12.75"/>
  <cols>
    <col min="1" max="1" width="13.42578125" style="2" customWidth="1"/>
    <col min="2" max="2" width="7.85546875" style="2" customWidth="1"/>
    <col min="3" max="4" width="10.85546875" style="2" customWidth="1"/>
    <col min="5" max="5" width="8.5703125" style="2" customWidth="1"/>
    <col min="6" max="6" width="6.5703125" style="2" customWidth="1"/>
    <col min="7" max="7" width="10" style="2" customWidth="1"/>
    <col min="8" max="9" width="8.5703125" style="2" customWidth="1"/>
    <col min="10" max="10" width="7" style="2" customWidth="1"/>
    <col min="11" max="11" width="8.85546875" style="2" customWidth="1"/>
    <col min="12" max="12" width="7" style="2" customWidth="1"/>
    <col min="13" max="13" width="11.140625" style="2" customWidth="1"/>
    <col min="14" max="16384" width="9.140625" style="2"/>
  </cols>
  <sheetData>
    <row r="1" spans="1:3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ht="18">
      <c r="A2" s="32"/>
      <c r="B2" s="32"/>
      <c r="C2" s="32"/>
      <c r="D2" s="32"/>
      <c r="E2" s="32"/>
      <c r="F2" s="32"/>
      <c r="G2" s="32"/>
      <c r="H2" s="32"/>
      <c r="I2" s="32"/>
      <c r="J2" s="32"/>
      <c r="K2" s="32"/>
      <c r="L2" s="32"/>
      <c r="M2" s="32"/>
      <c r="N2" s="32"/>
      <c r="O2" s="64" t="s">
        <v>1</v>
      </c>
      <c r="P2" s="116"/>
      <c r="Q2" s="116"/>
      <c r="R2" s="116"/>
      <c r="S2" s="64"/>
      <c r="T2" s="64"/>
      <c r="U2" s="64"/>
      <c r="V2" s="64"/>
      <c r="W2" s="64"/>
      <c r="X2" s="64"/>
      <c r="Y2" s="64"/>
      <c r="Z2" s="64"/>
      <c r="AA2" s="64"/>
      <c r="AB2" s="116"/>
      <c r="AC2" s="116"/>
      <c r="AD2" s="116"/>
      <c r="AE2" s="116"/>
      <c r="AF2" s="116"/>
    </row>
    <row r="3" spans="1:32" s="1" customFormat="1" ht="19.5" customHeight="1">
      <c r="A3" s="44" t="s">
        <v>2</v>
      </c>
      <c r="B3" s="32"/>
      <c r="C3" s="32"/>
      <c r="D3" s="32"/>
      <c r="E3" s="32"/>
      <c r="F3" s="32"/>
      <c r="G3" s="32"/>
      <c r="H3" s="32"/>
      <c r="I3" s="32"/>
      <c r="J3" s="32"/>
      <c r="K3" s="32"/>
      <c r="L3" s="32"/>
      <c r="M3" s="32"/>
      <c r="N3" s="34"/>
      <c r="O3" s="34"/>
      <c r="P3" s="34"/>
      <c r="Q3" s="34"/>
      <c r="R3" s="34"/>
      <c r="S3" s="34"/>
      <c r="T3" s="34"/>
      <c r="U3" s="34"/>
      <c r="V3" s="34"/>
      <c r="W3" s="34"/>
      <c r="X3" s="34"/>
      <c r="Y3" s="34"/>
      <c r="Z3" s="34"/>
      <c r="AA3" s="34"/>
      <c r="AB3" s="34"/>
      <c r="AC3" s="34"/>
      <c r="AD3" s="34"/>
      <c r="AE3" s="34"/>
      <c r="AF3" s="34"/>
    </row>
    <row r="4" spans="1:32" ht="11.1" customHeight="1">
      <c r="A4" s="117"/>
      <c r="B4" s="95"/>
      <c r="C4" s="95"/>
      <c r="D4" s="95"/>
      <c r="E4" s="95"/>
      <c r="F4" s="95"/>
      <c r="G4" s="95"/>
      <c r="H4" s="95"/>
      <c r="I4" s="95"/>
      <c r="J4" s="95"/>
      <c r="K4" s="95"/>
      <c r="L4" s="95"/>
      <c r="M4" s="95"/>
      <c r="N4" s="32"/>
      <c r="O4" s="32"/>
      <c r="P4" s="32"/>
      <c r="Q4" s="32"/>
      <c r="R4" s="32"/>
      <c r="S4" s="32"/>
      <c r="T4" s="32"/>
      <c r="U4" s="32"/>
      <c r="V4" s="32"/>
      <c r="W4" s="32"/>
      <c r="X4" s="32"/>
      <c r="Y4" s="32"/>
      <c r="Z4" s="32"/>
      <c r="AA4" s="32"/>
      <c r="AB4" s="32"/>
      <c r="AC4" s="32"/>
      <c r="AD4" s="32"/>
      <c r="AE4" s="32"/>
      <c r="AF4" s="32"/>
    </row>
    <row r="5" spans="1:32" ht="23.25" customHeight="1">
      <c r="A5" s="33"/>
      <c r="B5" s="118" t="s">
        <v>3</v>
      </c>
      <c r="C5" s="119"/>
      <c r="D5" s="118"/>
      <c r="E5" s="119"/>
      <c r="F5" s="118" t="s">
        <v>4</v>
      </c>
      <c r="G5" s="119"/>
      <c r="H5" s="118"/>
      <c r="I5" s="118"/>
      <c r="J5" s="120" t="s">
        <v>5</v>
      </c>
      <c r="K5" s="119"/>
      <c r="L5" s="118"/>
      <c r="M5" s="118"/>
      <c r="N5" s="32"/>
      <c r="O5" s="32"/>
      <c r="P5" s="32"/>
      <c r="Q5" s="32"/>
      <c r="R5" s="32"/>
      <c r="S5" s="32"/>
      <c r="T5" s="32"/>
      <c r="U5" s="32"/>
      <c r="V5" s="32"/>
      <c r="W5" s="32"/>
      <c r="X5" s="32"/>
      <c r="Y5" s="32"/>
      <c r="Z5" s="32"/>
      <c r="AA5" s="32"/>
      <c r="AB5" s="32"/>
      <c r="AC5" s="32"/>
      <c r="AD5" s="32"/>
      <c r="AE5" s="32"/>
      <c r="AF5" s="32"/>
    </row>
    <row r="6" spans="1:32" ht="39.75" customHeight="1">
      <c r="A6" s="33"/>
      <c r="B6" s="118" t="s">
        <v>6</v>
      </c>
      <c r="C6" s="119"/>
      <c r="D6" s="120" t="s">
        <v>7</v>
      </c>
      <c r="E6" s="119"/>
      <c r="F6" s="120" t="s">
        <v>6</v>
      </c>
      <c r="G6" s="119"/>
      <c r="H6" s="118" t="s">
        <v>7</v>
      </c>
      <c r="I6" s="118"/>
      <c r="J6" s="120" t="s">
        <v>6</v>
      </c>
      <c r="K6" s="119"/>
      <c r="L6" s="120" t="s">
        <v>7</v>
      </c>
      <c r="M6" s="118"/>
      <c r="N6" s="32"/>
      <c r="O6" s="32"/>
      <c r="P6" s="32"/>
      <c r="Q6" s="32"/>
      <c r="R6" s="32"/>
      <c r="S6" s="32"/>
      <c r="T6" s="32"/>
      <c r="U6" s="32"/>
      <c r="V6" s="32"/>
      <c r="W6" s="32"/>
      <c r="X6" s="32"/>
      <c r="Y6" s="32"/>
      <c r="Z6" s="32"/>
      <c r="AA6" s="32"/>
      <c r="AB6" s="32"/>
      <c r="AC6" s="32"/>
      <c r="AD6" s="32"/>
      <c r="AE6" s="32"/>
      <c r="AF6" s="32"/>
    </row>
    <row r="7" spans="1:32" ht="39.75" customHeight="1">
      <c r="A7" s="318"/>
      <c r="B7" s="319" t="s">
        <v>8</v>
      </c>
      <c r="C7" s="337" t="s">
        <v>9</v>
      </c>
      <c r="D7" s="319" t="s">
        <v>10</v>
      </c>
      <c r="E7" s="337" t="s">
        <v>11</v>
      </c>
      <c r="F7" s="319" t="s">
        <v>8</v>
      </c>
      <c r="G7" s="337" t="s">
        <v>9</v>
      </c>
      <c r="H7" s="319" t="s">
        <v>12</v>
      </c>
      <c r="I7" s="337" t="s">
        <v>13</v>
      </c>
      <c r="J7" s="319" t="s">
        <v>8</v>
      </c>
      <c r="K7" s="337" t="s">
        <v>9</v>
      </c>
      <c r="L7" s="319" t="s">
        <v>12</v>
      </c>
      <c r="M7" s="337" t="s">
        <v>13</v>
      </c>
      <c r="N7" s="32"/>
      <c r="O7" s="32"/>
      <c r="P7" s="32"/>
      <c r="Q7" s="32"/>
      <c r="R7" s="32"/>
      <c r="S7" s="32"/>
      <c r="T7" s="32"/>
      <c r="U7" s="32"/>
      <c r="V7" s="32"/>
      <c r="W7" s="32"/>
      <c r="X7" s="32"/>
      <c r="Y7" s="32"/>
      <c r="Z7" s="32"/>
      <c r="AA7" s="32"/>
      <c r="AB7" s="32"/>
      <c r="AC7" s="32"/>
      <c r="AD7" s="32"/>
      <c r="AE7" s="32"/>
      <c r="AF7" s="32"/>
    </row>
    <row r="8" spans="1:32" ht="12" customHeight="1">
      <c r="A8" s="33"/>
      <c r="B8" s="121"/>
      <c r="C8" s="122"/>
      <c r="D8" s="121"/>
      <c r="E8" s="122"/>
      <c r="F8" s="121"/>
      <c r="G8" s="122"/>
      <c r="H8" s="121"/>
      <c r="I8" s="122"/>
      <c r="J8" s="121"/>
      <c r="K8" s="122"/>
      <c r="L8" s="121"/>
      <c r="M8" s="121"/>
      <c r="N8" s="32"/>
      <c r="O8" s="32"/>
      <c r="P8" s="32"/>
      <c r="Q8" s="32"/>
      <c r="R8" s="32"/>
      <c r="S8" s="32"/>
      <c r="T8" s="32"/>
      <c r="U8" s="32"/>
      <c r="V8" s="32"/>
      <c r="W8" s="32"/>
      <c r="X8" s="32"/>
      <c r="Y8" s="32"/>
      <c r="Z8" s="32"/>
      <c r="AA8" s="32"/>
      <c r="AB8" s="32"/>
      <c r="AC8" s="32"/>
      <c r="AD8" s="32"/>
      <c r="AE8" s="32"/>
      <c r="AF8" s="32"/>
    </row>
    <row r="9" spans="1:32" ht="16.5" customHeight="1">
      <c r="A9" s="368" t="s">
        <v>14</v>
      </c>
      <c r="B9" s="358">
        <f>+'1st Year Persistence Rates'!FO6</f>
        <v>84</v>
      </c>
      <c r="C9" s="352">
        <f>'1st Year Persistence Rates'!FO6-'1st Year Persistence Rates'!FJ6</f>
        <v>-1.7955241284936108</v>
      </c>
      <c r="D9" s="358">
        <f>+'150% Progression Rates'!FA5</f>
        <v>78</v>
      </c>
      <c r="E9" s="352">
        <f>'150% Progression Rates'!FA5-'150% Progression Rates'!EV5</f>
        <v>1.9621589347272561</v>
      </c>
      <c r="F9" s="358">
        <f>+'1st Year Persistence Rates'!JQ6</f>
        <v>67</v>
      </c>
      <c r="G9" s="352">
        <f>'1st Year Persistence Rates'!JQ6-'1st Year Persistence Rates'!JL6</f>
        <v>1.4201046893390412</v>
      </c>
      <c r="H9" s="358">
        <f>+'150% Progression Rates'!JI5</f>
        <v>64</v>
      </c>
      <c r="I9" s="352">
        <f>+'150% Progression Rates'!JI5-'150% Progression Rates'!JD5</f>
        <v>10.133401068298198</v>
      </c>
      <c r="J9" s="358">
        <f>+'1st Year Persistence Rates'!MC6</f>
        <v>57</v>
      </c>
      <c r="K9" s="352">
        <f>+'1st Year Persistence Rates'!MC6-'1st Year Persistence Rates'!LX6</f>
        <v>2.2427757027717732</v>
      </c>
      <c r="L9" s="358">
        <f>+'150% Progression Rates'!LY5</f>
        <v>59</v>
      </c>
      <c r="M9" s="356">
        <f>+'150% Progression Rates'!LY5-'150% Progression Rates'!LT5</f>
        <v>10.748953974895393</v>
      </c>
      <c r="N9" s="32"/>
      <c r="O9" s="32"/>
      <c r="P9" s="32"/>
      <c r="Q9" s="32"/>
      <c r="R9" s="32"/>
      <c r="S9" s="32"/>
      <c r="T9" s="32"/>
      <c r="U9" s="32"/>
      <c r="V9" s="32"/>
      <c r="W9" s="32"/>
      <c r="X9" s="32"/>
      <c r="Y9" s="32"/>
      <c r="Z9" s="32"/>
      <c r="AA9" s="32"/>
      <c r="AB9" s="32"/>
      <c r="AC9" s="32"/>
      <c r="AD9" s="32"/>
      <c r="AE9" s="32"/>
      <c r="AF9" s="32"/>
    </row>
    <row r="10" spans="1:32" ht="7.5" customHeight="1">
      <c r="A10" s="125"/>
      <c r="B10" s="126"/>
      <c r="C10" s="127"/>
      <c r="D10" s="126"/>
      <c r="E10" s="127"/>
      <c r="F10" s="126"/>
      <c r="G10" s="127"/>
      <c r="H10" s="126"/>
      <c r="I10" s="127"/>
      <c r="J10" s="126"/>
      <c r="K10" s="128"/>
      <c r="L10" s="126"/>
      <c r="M10" s="355"/>
      <c r="N10" s="32"/>
      <c r="O10" s="32"/>
      <c r="P10" s="32"/>
      <c r="Q10" s="32"/>
      <c r="R10" s="32"/>
      <c r="S10" s="32"/>
      <c r="T10" s="32"/>
      <c r="U10" s="32"/>
      <c r="V10" s="32"/>
      <c r="W10" s="32"/>
      <c r="X10" s="32"/>
      <c r="Y10" s="32"/>
      <c r="Z10" s="32"/>
      <c r="AA10" s="32"/>
      <c r="AB10" s="32"/>
      <c r="AC10" s="32"/>
      <c r="AD10" s="32"/>
      <c r="AE10" s="32"/>
      <c r="AF10" s="32"/>
    </row>
    <row r="11" spans="1:32">
      <c r="A11" s="33" t="s">
        <v>15</v>
      </c>
      <c r="B11" s="126">
        <f>+'1st Year Persistence Rates'!FO8</f>
        <v>84</v>
      </c>
      <c r="C11" s="353">
        <f>'1st Year Persistence Rates'!FO8-'1st Year Persistence Rates'!FJ8</f>
        <v>-1.4500616522811356</v>
      </c>
      <c r="D11" s="357">
        <f>+'150% Progression Rates'!FA7</f>
        <v>86</v>
      </c>
      <c r="E11" s="353">
        <f>'150% Progression Rates'!FA7-'150% Progression Rates'!EV7</f>
        <v>6</v>
      </c>
      <c r="F11" s="357">
        <f>+'1st Year Persistence Rates'!JQ8</f>
        <v>69</v>
      </c>
      <c r="G11" s="353">
        <f>'1st Year Persistence Rates'!JQ8-'1st Year Persistence Rates'!JL8</f>
        <v>-4.8219895287958252</v>
      </c>
      <c r="H11" s="357">
        <f>+'150% Progression Rates'!JI7</f>
        <v>59</v>
      </c>
      <c r="I11" s="353">
        <f>+'150% Progression Rates'!JI7-'150% Progression Rates'!JD7</f>
        <v>5</v>
      </c>
      <c r="J11" s="357">
        <f>+'1st Year Persistence Rates'!MC8</f>
        <v>58</v>
      </c>
      <c r="K11" s="353">
        <f>+'1st Year Persistence Rates'!MC8-'1st Year Persistence Rates'!LX8</f>
        <v>-2.4118993135011451</v>
      </c>
      <c r="L11" s="357">
        <f>+'150% Progression Rates'!LY7</f>
        <v>35</v>
      </c>
      <c r="M11" s="355">
        <f>+'150% Progression Rates'!LY7-'150% Progression Rates'!LT7</f>
        <v>-38</v>
      </c>
      <c r="N11" s="32"/>
      <c r="O11" s="32"/>
      <c r="P11" s="32"/>
      <c r="Q11" s="32"/>
      <c r="R11" s="32"/>
      <c r="S11" s="32"/>
      <c r="T11" s="32"/>
      <c r="U11" s="32"/>
      <c r="V11" s="32"/>
      <c r="W11" s="32"/>
      <c r="X11" s="32"/>
      <c r="Y11" s="32"/>
      <c r="Z11" s="32"/>
      <c r="AA11" s="32"/>
      <c r="AB11" s="32"/>
      <c r="AC11" s="32"/>
      <c r="AD11" s="32"/>
      <c r="AE11" s="32"/>
      <c r="AF11" s="32"/>
    </row>
    <row r="12" spans="1:32">
      <c r="A12" s="33" t="s">
        <v>16</v>
      </c>
      <c r="B12" s="126">
        <f>+'1st Year Persistence Rates'!FO9</f>
        <v>78</v>
      </c>
      <c r="C12" s="353">
        <f>'1st Year Persistence Rates'!FO9-'1st Year Persistence Rates'!FJ9</f>
        <v>-2.9568821348069605</v>
      </c>
      <c r="D12" s="357">
        <f>+'150% Progression Rates'!FA8</f>
        <v>73</v>
      </c>
      <c r="E12" s="353">
        <f>'150% Progression Rates'!FA8-'150% Progression Rates'!EV8</f>
        <v>11</v>
      </c>
      <c r="F12" s="357">
        <f>+'1st Year Persistence Rates'!JQ9</f>
        <v>53</v>
      </c>
      <c r="G12" s="353">
        <f>'1st Year Persistence Rates'!JQ9-'1st Year Persistence Rates'!JL9</f>
        <v>-2.8796856106408697</v>
      </c>
      <c r="H12" s="357">
        <f>+'150% Progression Rates'!JI8</f>
        <v>52</v>
      </c>
      <c r="I12" s="353">
        <f>+'150% Progression Rates'!JI8-'150% Progression Rates'!JD8</f>
        <v>1.3290819715690176</v>
      </c>
      <c r="J12" s="357" t="str">
        <f>+'1st Year Persistence Rates'!MC9</f>
        <v>NA</v>
      </c>
      <c r="K12" s="353" t="str">
        <f>IF('1st Year Persistence Rates'!MC9="NA","NA",'1st Year Persistence Rates'!MC9-'1st Year Persistence Rates'!LX9)</f>
        <v>NA</v>
      </c>
      <c r="L12" s="357" t="str">
        <f>+'150% Progression Rates'!LY8</f>
        <v>NA</v>
      </c>
      <c r="M12" s="355" t="str">
        <f>IF('150% Progression Rates'!LY8="NA","NA",('150% Progression Rates'!LY8-'150% Progression Rates'!LS8))</f>
        <v>NA</v>
      </c>
      <c r="N12" s="32"/>
      <c r="O12" s="32"/>
      <c r="P12" s="32"/>
      <c r="Q12" s="32"/>
      <c r="R12" s="32"/>
      <c r="S12" s="32"/>
      <c r="T12" s="32"/>
      <c r="U12" s="32"/>
      <c r="V12" s="32"/>
      <c r="W12" s="32"/>
      <c r="X12" s="32"/>
      <c r="Y12" s="32"/>
      <c r="Z12" s="32"/>
      <c r="AA12" s="32"/>
      <c r="AB12" s="32"/>
      <c r="AC12" s="32"/>
      <c r="AD12" s="32"/>
      <c r="AE12" s="32"/>
      <c r="AF12" s="32"/>
    </row>
    <row r="13" spans="1:32">
      <c r="A13" s="33" t="s">
        <v>17</v>
      </c>
      <c r="B13" s="126">
        <f>+'1st Year Persistence Rates'!FO10</f>
        <v>88</v>
      </c>
      <c r="C13" s="353">
        <f>'1st Year Persistence Rates'!FO10-'1st Year Persistence Rates'!FJ10</f>
        <v>4.7780252412769215</v>
      </c>
      <c r="D13" s="357">
        <f>+'150% Progression Rates'!FA9</f>
        <v>75</v>
      </c>
      <c r="E13" s="353">
        <f>'150% Progression Rates'!FA9-'150% Progression Rates'!EV9</f>
        <v>-1.8814675446848526</v>
      </c>
      <c r="F13" s="357" t="str">
        <f>+'1st Year Persistence Rates'!JQ10</f>
        <v>—</v>
      </c>
      <c r="G13" s="353" t="str">
        <f>IF('1st Year Persistence Rates'!JQ10="—","—",'1st Year Persistence Rates'!JQ10-'1st Year Persistence Rates'!JL10)</f>
        <v>—</v>
      </c>
      <c r="H13" s="357">
        <f>+'150% Progression Rates'!JI9</f>
        <v>62</v>
      </c>
      <c r="I13" s="353">
        <f>+'150% Progression Rates'!JI9-'150% Progression Rates'!JD9</f>
        <v>17.731762573629368</v>
      </c>
      <c r="J13" s="357" t="str">
        <f>+'1st Year Persistence Rates'!MC10</f>
        <v>NA</v>
      </c>
      <c r="K13" s="353" t="str">
        <f>IF('1st Year Persistence Rates'!MC10="NA","NA",'1st Year Persistence Rates'!MC10-'1st Year Persistence Rates'!LX10)</f>
        <v>NA</v>
      </c>
      <c r="L13" s="357" t="str">
        <f>+'150% Progression Rates'!LY9</f>
        <v>NA</v>
      </c>
      <c r="M13" s="355" t="str">
        <f>IF('150% Progression Rates'!LW9="NA","NA",('150% Progression Rates'!LW9-'150% Progression Rates'!LR9))</f>
        <v>NA</v>
      </c>
      <c r="N13" s="32"/>
      <c r="O13" s="32"/>
      <c r="P13" s="32"/>
      <c r="Q13" s="32"/>
      <c r="R13" s="32"/>
      <c r="S13" s="32"/>
      <c r="T13" s="32"/>
      <c r="U13" s="32"/>
      <c r="V13" s="32"/>
      <c r="W13" s="32"/>
      <c r="X13" s="32"/>
      <c r="Y13" s="32"/>
      <c r="Z13" s="32"/>
      <c r="AA13" s="32"/>
      <c r="AB13" s="32"/>
      <c r="AC13" s="32"/>
      <c r="AD13" s="32"/>
      <c r="AE13" s="32"/>
      <c r="AF13" s="32"/>
    </row>
    <row r="14" spans="1:32">
      <c r="A14" s="33" t="s">
        <v>18</v>
      </c>
      <c r="B14" s="126" t="str">
        <f>+'1st Year Persistence Rates'!FO11</f>
        <v>—</v>
      </c>
      <c r="C14" s="353" t="str">
        <f>IF('1st Year Persistence Rates'!FN11="—","—",'1st Year Persistence Rates'!FJ1116-'1st Year Persistence Rates'!FJ11)</f>
        <v>—</v>
      </c>
      <c r="D14" s="357" t="str">
        <f>+'150% Progression Rates'!FA10</f>
        <v>—</v>
      </c>
      <c r="E14" s="353" t="str">
        <f>IF('150% Progression Rates'!FA10="—","—",'150% Progression Rates'!EV10-'150% Progression Rates'!EV10)</f>
        <v>—</v>
      </c>
      <c r="F14" s="357" t="str">
        <f>+'1st Year Persistence Rates'!JQ11</f>
        <v>—</v>
      </c>
      <c r="G14" s="353" t="str">
        <f>IF('1st Year Persistence Rates'!JQ11="—","—",'1st Year Persistence Rates'!JQ11-'1st Year Persistence Rates'!JL11)</f>
        <v>—</v>
      </c>
      <c r="H14" s="357">
        <f>+'150% Progression Rates'!JI10</f>
        <v>58</v>
      </c>
      <c r="I14" s="353">
        <f>+'150% Progression Rates'!JI10-'150% Progression Rates'!JD10</f>
        <v>-3.1193169172247792</v>
      </c>
      <c r="J14" s="357" t="str">
        <f>+'1st Year Persistence Rates'!MC11</f>
        <v>NA</v>
      </c>
      <c r="K14" s="353" t="str">
        <f>IF('1st Year Persistence Rates'!MC11="NA","NA",'1st Year Persistence Rates'!MC11-'1st Year Persistence Rates'!LX11)</f>
        <v>NA</v>
      </c>
      <c r="L14" s="357" t="str">
        <f>+'150% Progression Rates'!LY10</f>
        <v>NA</v>
      </c>
      <c r="M14" s="355" t="str">
        <f>IF('150% Progression Rates'!LW10="na","NA",('150% Progression Rates'!LW10-'150% Progression Rates'!LR10))</f>
        <v>NA</v>
      </c>
      <c r="N14" s="32"/>
      <c r="O14" s="32"/>
      <c r="P14" s="32"/>
      <c r="Q14" s="32"/>
      <c r="R14" s="32"/>
      <c r="S14" s="32"/>
      <c r="T14" s="32"/>
      <c r="U14" s="32"/>
      <c r="V14" s="32"/>
      <c r="W14" s="32"/>
      <c r="X14" s="32"/>
      <c r="Y14" s="32"/>
      <c r="Z14" s="32"/>
      <c r="AA14" s="32"/>
      <c r="AB14" s="32"/>
      <c r="AC14" s="32"/>
      <c r="AD14" s="32"/>
      <c r="AE14" s="32"/>
      <c r="AF14" s="32"/>
    </row>
    <row r="15" spans="1:32">
      <c r="A15" s="129" t="s">
        <v>19</v>
      </c>
      <c r="B15" s="358">
        <f>+'1st Year Persistence Rates'!FO13</f>
        <v>80</v>
      </c>
      <c r="C15" s="352">
        <f>'1st Year Persistence Rates'!FO13-'1st Year Persistence Rates'!FJ13</f>
        <v>-5.4744183320635216</v>
      </c>
      <c r="D15" s="358">
        <f>+'150% Progression Rates'!FA12</f>
        <v>67</v>
      </c>
      <c r="E15" s="352">
        <f>'150% Progression Rates'!FA12-'150% Progression Rates'!EV12</f>
        <v>-10.283927513178014</v>
      </c>
      <c r="F15" s="358" t="str">
        <f>+'1st Year Persistence Rates'!JQ13</f>
        <v>—</v>
      </c>
      <c r="G15" s="352" t="str">
        <f>IF('1st Year Persistence Rates'!JQ13="—","—",'1st Year Persistence Rates'!JQ13-'1st Year Persistence Rates'!JL13)</f>
        <v>—</v>
      </c>
      <c r="H15" s="369">
        <f>+'150% Progression Rates'!JI12</f>
        <v>46</v>
      </c>
      <c r="I15" s="352">
        <f>+'150% Progression Rates'!JI12-'150% Progression Rates'!JD12</f>
        <v>7.4007874955255915</v>
      </c>
      <c r="J15" s="358">
        <f>+'1st Year Persistence Rates'!MC13</f>
        <v>55</v>
      </c>
      <c r="K15" s="352">
        <f>+'1st Year Persistence Rates'!MC13-'1st Year Persistence Rates'!LX13</f>
        <v>0.32940019665683451</v>
      </c>
      <c r="L15" s="358">
        <f>+'150% Progression Rates'!LY12</f>
        <v>63</v>
      </c>
      <c r="M15" s="356">
        <f>+'150% Progression Rates'!LY12-'150% Progression Rates'!LT12</f>
        <v>13.912778904665316</v>
      </c>
      <c r="N15" s="32"/>
      <c r="O15" s="32"/>
      <c r="P15" s="32"/>
      <c r="Q15" s="32"/>
      <c r="R15" s="32"/>
      <c r="S15" s="32"/>
      <c r="T15" s="32"/>
      <c r="U15" s="32"/>
      <c r="V15" s="32"/>
      <c r="W15" s="32"/>
      <c r="X15" s="32"/>
      <c r="Y15" s="32"/>
      <c r="Z15" s="32"/>
      <c r="AA15" s="32"/>
      <c r="AB15" s="32"/>
      <c r="AC15" s="32"/>
      <c r="AD15" s="32"/>
      <c r="AE15" s="32"/>
      <c r="AF15" s="32"/>
    </row>
    <row r="16" spans="1:32">
      <c r="A16" s="129" t="s">
        <v>20</v>
      </c>
      <c r="B16" s="358">
        <f>+'1st Year Persistence Rates'!FO14</f>
        <v>82</v>
      </c>
      <c r="C16" s="352">
        <f>'1st Year Persistence Rates'!FO14-'1st Year Persistence Rates'!FJ14</f>
        <v>-0.855668921242696</v>
      </c>
      <c r="D16" s="358">
        <f>+'150% Progression Rates'!FA13</f>
        <v>71</v>
      </c>
      <c r="E16" s="352">
        <f>'150% Progression Rates'!FA13-'150% Progression Rates'!EV13</f>
        <v>0.54053876908959353</v>
      </c>
      <c r="F16" s="358">
        <f>+'1st Year Persistence Rates'!JQ14</f>
        <v>62</v>
      </c>
      <c r="G16" s="352">
        <f>'1st Year Persistence Rates'!JQ14-'1st Year Persistence Rates'!JL14</f>
        <v>2.4072883172561674</v>
      </c>
      <c r="H16" s="369">
        <f>+'150% Progression Rates'!JI13</f>
        <v>50</v>
      </c>
      <c r="I16" s="352">
        <f>+'150% Progression Rates'!JI13-'150% Progression Rates'!JD13</f>
        <v>8.1945190757657187</v>
      </c>
      <c r="J16" s="358">
        <f>+'1st Year Persistence Rates'!MC14</f>
        <v>68</v>
      </c>
      <c r="K16" s="352">
        <f>+'1st Year Persistence Rates'!MC14-'1st Year Persistence Rates'!LX14</f>
        <v>3.7142857142857082</v>
      </c>
      <c r="L16" s="358">
        <f>+'150% Progression Rates'!LY13</f>
        <v>58</v>
      </c>
      <c r="M16" s="356">
        <f>+'150% Progression Rates'!LY13-'150% Progression Rates'!LT13</f>
        <v>12.085603112840467</v>
      </c>
      <c r="N16" s="32"/>
      <c r="O16" s="32"/>
      <c r="P16" s="32"/>
      <c r="Q16" s="32"/>
      <c r="R16" s="32"/>
      <c r="S16" s="32"/>
      <c r="T16" s="32"/>
      <c r="U16" s="32"/>
      <c r="V16" s="32"/>
      <c r="W16" s="32"/>
      <c r="X16" s="32"/>
      <c r="Y16" s="32"/>
      <c r="Z16" s="32"/>
      <c r="AA16" s="32"/>
      <c r="AB16" s="32"/>
      <c r="AC16" s="32"/>
      <c r="AD16" s="32"/>
      <c r="AE16" s="32"/>
      <c r="AF16" s="32"/>
    </row>
    <row r="17" spans="1:202">
      <c r="A17" s="129" t="s">
        <v>21</v>
      </c>
      <c r="B17" s="358">
        <f>+'1st Year Persistence Rates'!FO15</f>
        <v>80</v>
      </c>
      <c r="C17" s="352">
        <f>'1st Year Persistence Rates'!FO15-'1st Year Persistence Rates'!FJ15</f>
        <v>-0.96560459904512186</v>
      </c>
      <c r="D17" s="358">
        <f>+'150% Progression Rates'!FA14</f>
        <v>68</v>
      </c>
      <c r="E17" s="352">
        <f>'150% Progression Rates'!FA14-'150% Progression Rates'!EV14</f>
        <v>-2.2587576832748368E-2</v>
      </c>
      <c r="F17" s="358">
        <f>+'1st Year Persistence Rates'!JQ15</f>
        <v>52</v>
      </c>
      <c r="G17" s="352">
        <f>'1st Year Persistence Rates'!JQ15-'1st Year Persistence Rates'!JL15</f>
        <v>-1.5280373831775691</v>
      </c>
      <c r="H17" s="369">
        <f>+'150% Progression Rates'!JI14</f>
        <v>43</v>
      </c>
      <c r="I17" s="352">
        <f>+'150% Progression Rates'!JI14-'150% Progression Rates'!JD14</f>
        <v>3.841852074564045</v>
      </c>
      <c r="J17" s="358">
        <f>+'1st Year Persistence Rates'!MC15</f>
        <v>56</v>
      </c>
      <c r="K17" s="352">
        <f>+'1st Year Persistence Rates'!MC15-'1st Year Persistence Rates'!LX15</f>
        <v>4.2259570494864604</v>
      </c>
      <c r="L17" s="358">
        <f>+'150% Progression Rates'!LY14</f>
        <v>51</v>
      </c>
      <c r="M17" s="356">
        <f>+'150% Progression Rates'!LY14-'150% Progression Rates'!LT14</f>
        <v>10.925615992561596</v>
      </c>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row>
    <row r="18" spans="1:202">
      <c r="A18" s="129" t="s">
        <v>22</v>
      </c>
      <c r="B18" s="358">
        <f>+'1st Year Persistence Rates'!FO16</f>
        <v>88</v>
      </c>
      <c r="C18" s="352">
        <f>'1st Year Persistence Rates'!FO16-'1st Year Persistence Rates'!FJ16</f>
        <v>-2.002165595899811</v>
      </c>
      <c r="D18" s="358">
        <f>+'150% Progression Rates'!FA15</f>
        <v>87</v>
      </c>
      <c r="E18" s="352">
        <f>'150% Progression Rates'!FA15-'150% Progression Rates'!EV15</f>
        <v>4.4124374553252323</v>
      </c>
      <c r="F18" s="358">
        <f>+'1st Year Persistence Rates'!JQ16</f>
        <v>69</v>
      </c>
      <c r="G18" s="352">
        <f>'1st Year Persistence Rates'!JQ16-'1st Year Persistence Rates'!JL16</f>
        <v>-1.3750370589979184</v>
      </c>
      <c r="H18" s="369">
        <f>+'150% Progression Rates'!JI15</f>
        <v>58</v>
      </c>
      <c r="I18" s="352">
        <f>+'150% Progression Rates'!JI15-'150% Progression Rates'!JD15</f>
        <v>0.66502832957880287</v>
      </c>
      <c r="J18" s="358" t="str">
        <f>+'1st Year Persistence Rates'!MC16</f>
        <v>NA</v>
      </c>
      <c r="K18" s="352" t="str">
        <f>IF('1st Year Persistence Rates'!MC16="NA","NA",'1st Year Persistence Rates'!MC15-'1st Year Persistence Rates'!LX16)</f>
        <v>NA</v>
      </c>
      <c r="L18" s="358" t="str">
        <f>+'150% Progression Rates'!LY15</f>
        <v>NA</v>
      </c>
      <c r="M18" s="356" t="str">
        <f>IF('150% Progression Rates'!LW15="NA","NA",('150% Progression Rates'!LW15-'150% Progression Rates'!LR15))</f>
        <v>NA</v>
      </c>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row>
    <row r="19" spans="1:202">
      <c r="A19" s="33" t="s">
        <v>23</v>
      </c>
      <c r="B19" s="126">
        <f>+'1st Year Persistence Rates'!FO18</f>
        <v>80</v>
      </c>
      <c r="C19" s="127">
        <f>'1st Year Persistence Rates'!FO18-'1st Year Persistence Rates'!FJ18</f>
        <v>4.1848617176128755E-2</v>
      </c>
      <c r="D19" s="126">
        <f>+'150% Progression Rates'!FA17</f>
        <v>58</v>
      </c>
      <c r="E19" s="127">
        <f>'150% Progression Rates'!FA17-'150% Progression Rates'!EV17</f>
        <v>3.5992605525315824</v>
      </c>
      <c r="F19" s="126" t="str">
        <f>+'1st Year Persistence Rates'!JQ18</f>
        <v>—</v>
      </c>
      <c r="G19" s="353" t="str">
        <f>IF('1st Year Persistence Rates'!JQ18="—","—",'1st Year Persistence Rates'!JQ18-'1st Year Persistence Rates'!JL18)</f>
        <v>—</v>
      </c>
      <c r="H19" s="131" t="str">
        <f>+'150% Progression Rates'!JI17</f>
        <v>—</v>
      </c>
      <c r="I19" s="353" t="str">
        <f>IF('150% Progression Rates'!JI17="—","—",'150% Progression Rates'!JI17-'150% Progression Rates'!JD17)</f>
        <v>—</v>
      </c>
      <c r="J19" s="126" t="str">
        <f>+'1st Year Persistence Rates'!MC18</f>
        <v>NA</v>
      </c>
      <c r="K19" s="127" t="str">
        <f>IF('1st Year Persistence Rates'!MC18="NA","NA",'1st Year Persistence Rates'!MC16-'1st Year Persistence Rates'!LX18)</f>
        <v>NA</v>
      </c>
      <c r="L19" s="357" t="str">
        <f>+'150% Progression Rates'!LY17</f>
        <v>NA</v>
      </c>
      <c r="M19" s="357" t="str">
        <f>IF('150% Progression Rates'!LW17="NA","NA",('150% Progression Rates'!LW17-'150% Progression Rates'!LR17))</f>
        <v>NA</v>
      </c>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row>
    <row r="20" spans="1:202">
      <c r="A20" s="33" t="s">
        <v>24</v>
      </c>
      <c r="B20" s="126">
        <f>+'1st Year Persistence Rates'!FO19</f>
        <v>88</v>
      </c>
      <c r="C20" s="127">
        <f>'1st Year Persistence Rates'!FO19-'1st Year Persistence Rates'!FJ19</f>
        <v>1.0168207498715987</v>
      </c>
      <c r="D20" s="126">
        <f>+'150% Progression Rates'!FA18</f>
        <v>90</v>
      </c>
      <c r="E20" s="127">
        <f>'150% Progression Rates'!FA18-'150% Progression Rates'!EV18</f>
        <v>7.6822598288398467</v>
      </c>
      <c r="F20" s="126">
        <f>+'1st Year Persistence Rates'!JQ19</f>
        <v>88</v>
      </c>
      <c r="G20" s="353">
        <f>'1st Year Persistence Rates'!JQ19-'1st Year Persistence Rates'!JL19</f>
        <v>29.754689491895824</v>
      </c>
      <c r="H20" s="131" t="str">
        <f>+'150% Progression Rates'!JI18</f>
        <v>—</v>
      </c>
      <c r="I20" s="353" t="str">
        <f>IF('150% Progression Rates'!JI18="—","—",'150% Progression Rates'!JI18-'150% Progression Rates'!JD18)</f>
        <v>—</v>
      </c>
      <c r="J20" s="126" t="str">
        <f>+'1st Year Persistence Rates'!MC19</f>
        <v>NA</v>
      </c>
      <c r="K20" s="127" t="str">
        <f>IF('1st Year Persistence Rates'!MC19="NA","NA",'1st Year Persistence Rates'!MC17-'1st Year Persistence Rates'!LX19)</f>
        <v>NA</v>
      </c>
      <c r="L20" s="357" t="str">
        <f>+'150% Progression Rates'!LY18</f>
        <v>NA</v>
      </c>
      <c r="M20" s="357" t="str">
        <f>IF('150% Progression Rates'!LW18="NA","NA",('150% Progression Rates'!LW18-'150% Progression Rates'!LR18))</f>
        <v>NA</v>
      </c>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row>
    <row r="21" spans="1:202">
      <c r="A21" s="33" t="s">
        <v>25</v>
      </c>
      <c r="B21" s="126" t="str">
        <f>+'1st Year Persistence Rates'!FO20</f>
        <v>—</v>
      </c>
      <c r="C21" s="127" t="str">
        <f>IF('1st Year Persistence Rates'!FO20="—","—",'1st Year Persistence Rates'!FJ20-'1st Year Persistence Rates'!FJ20)</f>
        <v>—</v>
      </c>
      <c r="D21" s="126" t="str">
        <f>+'150% Progression Rates'!FA19</f>
        <v>—</v>
      </c>
      <c r="E21" s="353" t="str">
        <f>IF('150% Progression Rates'!FA19="—","—",'150% Progression Rates'!EV19-'150% Progression Rates'!EV19)</f>
        <v>—</v>
      </c>
      <c r="F21" s="126" t="str">
        <f>+'1st Year Persistence Rates'!JQ20</f>
        <v>—</v>
      </c>
      <c r="G21" s="353" t="str">
        <f>IF('1st Year Persistence Rates'!JQ20="—","—",'1st Year Persistence Rates'!JQ20-'1st Year Persistence Rates'!JL20)</f>
        <v>—</v>
      </c>
      <c r="H21" s="131" t="str">
        <f>+'150% Progression Rates'!JI19</f>
        <v>—</v>
      </c>
      <c r="I21" s="353" t="str">
        <f>IF('150% Progression Rates'!JI19="—","—",'150% Progression Rates'!JI19-'150% Progression Rates'!JD19)</f>
        <v>—</v>
      </c>
      <c r="J21" s="126" t="str">
        <f>+'1st Year Persistence Rates'!MC20</f>
        <v>—</v>
      </c>
      <c r="K21" s="127" t="str">
        <f>IF('1st Year Persistence Rates'!MC20="—","—",'1st Year Persistence Rates'!MC18-'1st Year Persistence Rates'!LX20)</f>
        <v>—</v>
      </c>
      <c r="L21" s="357" t="str">
        <f>+'150% Progression Rates'!LY19</f>
        <v>—</v>
      </c>
      <c r="M21" s="357" t="str">
        <f>IF('150% Progression Rates'!LW19="—","—",('150% Progression Rates'!LW19-'150% Progression Rates'!LR19))</f>
        <v>—</v>
      </c>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row>
    <row r="22" spans="1:202">
      <c r="A22" s="33" t="s">
        <v>26</v>
      </c>
      <c r="B22" s="126">
        <f>+'1st Year Persistence Rates'!FO21</f>
        <v>85</v>
      </c>
      <c r="C22" s="127">
        <f>'1st Year Persistence Rates'!FO21-'1st Year Persistence Rates'!FJ21</f>
        <v>-0.44767950963222347</v>
      </c>
      <c r="D22" s="126">
        <f>+'150% Progression Rates'!FA20</f>
        <v>78</v>
      </c>
      <c r="E22" s="127">
        <f>'150% Progression Rates'!FA20-'150% Progression Rates'!EV20</f>
        <v>0.55321644285461957</v>
      </c>
      <c r="F22" s="126" t="str">
        <f>+'1st Year Persistence Rates'!JQ21</f>
        <v>—</v>
      </c>
      <c r="G22" s="353" t="str">
        <f>IF('1st Year Persistence Rates'!JQ21="—","—",'1st Year Persistence Rates'!JQ21-'1st Year Persistence Rates'!JL21)</f>
        <v>—</v>
      </c>
      <c r="H22" s="131">
        <f>+'150% Progression Rates'!JI20</f>
        <v>51</v>
      </c>
      <c r="I22" s="127">
        <f>+'150% Progression Rates'!JI20-'150% Progression Rates'!JD20</f>
        <v>7.532921810699591</v>
      </c>
      <c r="J22" s="126" t="str">
        <f>+'1st Year Persistence Rates'!MC21</f>
        <v>NA</v>
      </c>
      <c r="K22" s="127" t="str">
        <f>IF('1st Year Persistence Rates'!MC21="NA","NA",'1st Year Persistence Rates'!MC19-'1st Year Persistence Rates'!LX21)</f>
        <v>NA</v>
      </c>
      <c r="L22" s="357" t="str">
        <f>+'150% Progression Rates'!LY20</f>
        <v>NA</v>
      </c>
      <c r="M22" s="357" t="str">
        <f>IF('150% Progression Rates'!LW20="NA","NA",('150% Progression Rates'!LW20-'150% Progression Rates'!LR20))</f>
        <v>NA</v>
      </c>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row>
    <row r="23" spans="1:202">
      <c r="A23" s="129" t="s">
        <v>27</v>
      </c>
      <c r="B23" s="123">
        <f>+'1st Year Persistence Rates'!FO23</f>
        <v>79</v>
      </c>
      <c r="C23" s="124">
        <f>'1st Year Persistence Rates'!FO23-'1st Year Persistence Rates'!FJ23</f>
        <v>-3.6723083197389883</v>
      </c>
      <c r="D23" s="123">
        <f>+'150% Progression Rates'!FA22</f>
        <v>78</v>
      </c>
      <c r="E23" s="124">
        <f>'150% Progression Rates'!FA22-'150% Progression Rates'!EV22</f>
        <v>4.5715715715715675</v>
      </c>
      <c r="F23" s="123">
        <f>+'1st Year Persistence Rates'!JQ23</f>
        <v>56</v>
      </c>
      <c r="G23" s="124">
        <f>'1st Year Persistence Rates'!JQ23-'1st Year Persistence Rates'!JL23</f>
        <v>-2.2851637764932562</v>
      </c>
      <c r="H23" s="130">
        <f>+'150% Progression Rates'!JI22</f>
        <v>55</v>
      </c>
      <c r="I23" s="352">
        <f>+'150% Progression Rates'!JI22-'150% Progression Rates'!JD22</f>
        <v>-2.833475595561417</v>
      </c>
      <c r="J23" s="358" t="str">
        <f>+'1st Year Persistence Rates'!MC23</f>
        <v>—</v>
      </c>
      <c r="K23" s="352" t="str">
        <f>IF('1st Year Persistence Rates'!MC23="—","—",'1st Year Persistence Rates'!MC20-'1st Year Persistence Rates'!LX23)</f>
        <v>—</v>
      </c>
      <c r="L23" s="358" t="str">
        <f>+'150% Progression Rates'!LY22</f>
        <v>—</v>
      </c>
      <c r="M23" s="358" t="str">
        <f>IF('150% Progression Rates'!LW22="—","—",('150% Progression Rates'!LW22-'150% Progression Rates'!LR22))</f>
        <v>—</v>
      </c>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row>
    <row r="24" spans="1:202">
      <c r="A24" s="129" t="s">
        <v>28</v>
      </c>
      <c r="B24" s="123">
        <f>+'1st Year Persistence Rates'!FO24</f>
        <v>86</v>
      </c>
      <c r="C24" s="124">
        <f>'1st Year Persistence Rates'!FO24-'1st Year Persistence Rates'!FJ24</f>
        <v>-0.4113819863604391</v>
      </c>
      <c r="D24" s="123">
        <f>+'150% Progression Rates'!FA23</f>
        <v>83</v>
      </c>
      <c r="E24" s="124">
        <f>'150% Progression Rates'!FA23-'150% Progression Rates'!EV23</f>
        <v>2.4155492754494503</v>
      </c>
      <c r="F24" s="123">
        <f>+'1st Year Persistence Rates'!JQ24</f>
        <v>62</v>
      </c>
      <c r="G24" s="124">
        <f>'1st Year Persistence Rates'!JQ24-'1st Year Persistence Rates'!JL24</f>
        <v>-3.2719220549158479</v>
      </c>
      <c r="H24" s="130">
        <f>+'150% Progression Rates'!JI23</f>
        <v>60</v>
      </c>
      <c r="I24" s="352">
        <f>+'150% Progression Rates'!JI23-'150% Progression Rates'!JD23</f>
        <v>6.8444222942104815</v>
      </c>
      <c r="J24" s="358" t="str">
        <f>+'1st Year Persistence Rates'!MC24</f>
        <v>NA</v>
      </c>
      <c r="K24" s="352" t="str">
        <f>IF('1st Year Persistence Rates'!MC24="NA","NA",'1st Year Persistence Rates'!MC21-'1st Year Persistence Rates'!LX24)</f>
        <v>NA</v>
      </c>
      <c r="L24" s="358" t="str">
        <f>+'150% Progression Rates'!LY23</f>
        <v>NA</v>
      </c>
      <c r="M24" s="358" t="str">
        <f>IF('150% Progression Rates'!LW23="NA","NA",('150% Progression Rates'!LW23-'150% Progression Rates'!LR23))</f>
        <v>NA</v>
      </c>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row>
    <row r="25" spans="1:202">
      <c r="A25" s="129" t="s">
        <v>29</v>
      </c>
      <c r="B25" s="123">
        <f>+'1st Year Persistence Rates'!FO25</f>
        <v>91</v>
      </c>
      <c r="C25" s="124">
        <f>'1st Year Persistence Rates'!FO25-'1st Year Persistence Rates'!FJ25</f>
        <v>-1.9027724543247757</v>
      </c>
      <c r="D25" s="123">
        <f>+'150% Progression Rates'!FA24</f>
        <v>80</v>
      </c>
      <c r="E25" s="124">
        <f>'150% Progression Rates'!FA24-'150% Progression Rates'!EV24</f>
        <v>-0.32781401572169955</v>
      </c>
      <c r="F25" s="123">
        <f>+'1st Year Persistence Rates'!JQ25</f>
        <v>77</v>
      </c>
      <c r="G25" s="124">
        <f>'1st Year Persistence Rates'!JQ25-'1st Year Persistence Rates'!JL25</f>
        <v>8.1541233398538111</v>
      </c>
      <c r="H25" s="130">
        <f>+'150% Progression Rates'!JI24</f>
        <v>68</v>
      </c>
      <c r="I25" s="352">
        <f>+'150% Progression Rates'!JI24-'150% Progression Rates'!JD24</f>
        <v>5.4974701477433712</v>
      </c>
      <c r="J25" s="358" t="str">
        <f>+'1st Year Persistence Rates'!MC25</f>
        <v>NA</v>
      </c>
      <c r="K25" s="352" t="str">
        <f>IF('1st Year Persistence Rates'!MC25="NA","NA",'1st Year Persistence Rates'!MC22-'1st Year Persistence Rates'!LX25)</f>
        <v>NA</v>
      </c>
      <c r="L25" s="358" t="str">
        <f>+'150% Progression Rates'!LY24</f>
        <v>NA</v>
      </c>
      <c r="M25" s="358" t="str">
        <f>IF('150% Progression Rates'!LW24="NA","NA",('150% Progression Rates'!LW24-'150% Progression Rates'!LR24))</f>
        <v>NA</v>
      </c>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row>
    <row r="26" spans="1:202">
      <c r="A26" s="129" t="s">
        <v>30</v>
      </c>
      <c r="B26" s="123">
        <f>+'1st Year Persistence Rates'!FO26</f>
        <v>77</v>
      </c>
      <c r="C26" s="124">
        <f>'1st Year Persistence Rates'!FO26-'1st Year Persistence Rates'!FJ26</f>
        <v>0.52343194063230669</v>
      </c>
      <c r="D26" s="123">
        <f>+'150% Progression Rates'!FA25</f>
        <v>78</v>
      </c>
      <c r="E26" s="124">
        <f>'150% Progression Rates'!FA25-'150% Progression Rates'!EV25</f>
        <v>0.36816689202240127</v>
      </c>
      <c r="F26" s="123">
        <f>+'1st Year Persistence Rates'!JQ26</f>
        <v>55</v>
      </c>
      <c r="G26" s="124">
        <f>'1st Year Persistence Rates'!JQ26-'1st Year Persistence Rates'!JL26</f>
        <v>3.1882548937942516</v>
      </c>
      <c r="H26" s="130">
        <f>+'150% Progression Rates'!JI25</f>
        <v>44</v>
      </c>
      <c r="I26" s="352">
        <f>+'150% Progression Rates'!JI25-'150% Progression Rates'!JD25</f>
        <v>4.9659540775930324</v>
      </c>
      <c r="J26" s="358" t="str">
        <f>+'1st Year Persistence Rates'!MC26</f>
        <v>—</v>
      </c>
      <c r="K26" s="352" t="str">
        <f>IF('1st Year Persistence Rates'!MC26="—","—",'1st Year Persistence Rates'!MC26-'1st Year Persistence Rates'!LX26)</f>
        <v>—</v>
      </c>
      <c r="L26" s="358" t="str">
        <f>+'150% Progression Rates'!LY25</f>
        <v>—</v>
      </c>
      <c r="M26" s="358" t="str">
        <f>IF('150% Progression Rates'!LW25="—","—",('150% Progression Rates'!LW25-'150% Progression Rates'!LR25))</f>
        <v>—</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row>
    <row r="27" spans="1:202">
      <c r="A27" s="132"/>
      <c r="B27" s="133"/>
      <c r="C27" s="133"/>
      <c r="D27" s="133"/>
      <c r="E27" s="133"/>
      <c r="F27" s="133"/>
      <c r="G27" s="133"/>
      <c r="H27" s="133"/>
      <c r="I27" s="133"/>
      <c r="J27" s="133"/>
      <c r="K27" s="133"/>
      <c r="L27" s="133"/>
      <c r="M27" s="133"/>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row>
    <row r="28" spans="1:202" ht="15" customHeight="1">
      <c r="A28" s="34" t="s">
        <v>31</v>
      </c>
      <c r="B28" s="34"/>
      <c r="C28" s="34"/>
      <c r="D28" s="34"/>
      <c r="E28" s="34"/>
      <c r="F28" s="34"/>
      <c r="G28" s="34"/>
      <c r="H28" s="34"/>
      <c r="I28" s="34"/>
      <c r="J28" s="32"/>
      <c r="K28" s="9"/>
      <c r="L28" s="9"/>
      <c r="M28" s="9"/>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row>
    <row r="29" spans="1:202" ht="16.5" customHeight="1">
      <c r="A29" s="34" t="s">
        <v>32</v>
      </c>
      <c r="B29" s="34"/>
      <c r="C29" s="34"/>
      <c r="D29" s="34"/>
      <c r="E29" s="34"/>
      <c r="F29" s="34"/>
      <c r="G29" s="34"/>
      <c r="H29" s="34"/>
      <c r="I29" s="32"/>
      <c r="J29" s="32"/>
      <c r="K29" s="32"/>
      <c r="L29" s="32"/>
      <c r="M29" s="9"/>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row>
    <row r="30" spans="1:202" s="1" customFormat="1" ht="38.25" customHeight="1">
      <c r="A30" s="364" t="s">
        <v>33</v>
      </c>
      <c r="B30" s="365"/>
      <c r="C30" s="365"/>
      <c r="D30" s="365"/>
      <c r="E30" s="365"/>
      <c r="F30" s="365"/>
      <c r="G30" s="365"/>
      <c r="H30" s="365"/>
      <c r="I30" s="365"/>
      <c r="J30" s="365"/>
      <c r="K30" s="365"/>
      <c r="L30" s="365"/>
      <c r="M30" s="365"/>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row>
    <row r="31" spans="1:202" ht="36" customHeight="1">
      <c r="A31" s="364" t="s">
        <v>34</v>
      </c>
      <c r="B31" s="365"/>
      <c r="C31" s="365"/>
      <c r="D31" s="365"/>
      <c r="E31" s="365"/>
      <c r="F31" s="365"/>
      <c r="G31" s="365"/>
      <c r="H31" s="365"/>
      <c r="I31" s="365"/>
      <c r="J31" s="365"/>
      <c r="K31" s="365"/>
      <c r="L31" s="365"/>
      <c r="M31" s="365"/>
      <c r="N31" s="32"/>
      <c r="O31" s="64" t="s">
        <v>35</v>
      </c>
      <c r="P31" s="116"/>
      <c r="Q31" s="116"/>
      <c r="R31" s="116"/>
      <c r="S31" s="116"/>
      <c r="T31" s="116"/>
      <c r="U31" s="116"/>
      <c r="V31" s="116"/>
      <c r="W31" s="116"/>
      <c r="X31" s="116"/>
      <c r="Y31" s="116"/>
      <c r="Z31" s="116"/>
      <c r="AA31" s="116"/>
      <c r="AB31" s="116"/>
      <c r="AC31" s="116"/>
      <c r="AD31" s="116"/>
      <c r="AE31" s="116"/>
      <c r="AF31" s="116"/>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row>
    <row r="32" spans="1:202" s="1" customFormat="1" ht="73.5" customHeight="1">
      <c r="A32" s="364" t="s">
        <v>36</v>
      </c>
      <c r="B32" s="365"/>
      <c r="C32" s="365"/>
      <c r="D32" s="365"/>
      <c r="E32" s="365"/>
      <c r="F32" s="365"/>
      <c r="G32" s="365"/>
      <c r="H32" s="365"/>
      <c r="I32" s="365"/>
      <c r="J32" s="365"/>
      <c r="K32" s="365"/>
      <c r="L32" s="365"/>
      <c r="M32" s="365"/>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134"/>
      <c r="CX32" s="134"/>
      <c r="CY32" s="134"/>
      <c r="CZ32" s="134"/>
      <c r="DA32" s="134"/>
      <c r="DB32" s="134"/>
      <c r="DC32" s="134"/>
      <c r="DD32" s="134"/>
      <c r="DE32" s="134"/>
      <c r="DF32" s="134"/>
      <c r="DG32" s="134"/>
      <c r="DH32" s="134"/>
      <c r="DI32" s="134"/>
      <c r="DJ32" s="134"/>
      <c r="DK32" s="134"/>
      <c r="DL32" s="134"/>
      <c r="DM32" s="134"/>
      <c r="DN32" s="134"/>
      <c r="DO32" s="134"/>
      <c r="DP32" s="134"/>
      <c r="DQ32" s="134"/>
      <c r="DR32" s="134"/>
      <c r="DS32" s="134"/>
      <c r="DT32" s="134"/>
      <c r="DU32" s="134"/>
      <c r="DV32" s="134"/>
      <c r="DW32" s="134"/>
      <c r="DX32" s="134"/>
      <c r="DY32" s="134"/>
      <c r="DZ32" s="134"/>
      <c r="EA32" s="134"/>
      <c r="EB32" s="134"/>
      <c r="EC32" s="134"/>
      <c r="ED32" s="134"/>
      <c r="EE32" s="134"/>
      <c r="EF32" s="134"/>
      <c r="EG32" s="134"/>
      <c r="EH32" s="134"/>
      <c r="EI32" s="134"/>
      <c r="EJ32" s="134"/>
      <c r="EK32" s="134"/>
      <c r="EL32" s="134"/>
      <c r="EM32" s="134"/>
      <c r="EN32" s="134"/>
      <c r="EO32" s="134"/>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4"/>
      <c r="GI32" s="134"/>
      <c r="GJ32" s="134"/>
      <c r="GK32" s="134"/>
      <c r="GL32" s="134"/>
      <c r="GM32" s="134"/>
      <c r="GN32" s="134"/>
      <c r="GO32" s="134"/>
      <c r="GP32" s="134"/>
      <c r="GQ32" s="134"/>
      <c r="GR32" s="134"/>
      <c r="GS32" s="134"/>
      <c r="GT32" s="134"/>
    </row>
    <row r="33" spans="1:13">
      <c r="A33" s="34" t="s">
        <v>37</v>
      </c>
      <c r="B33" s="32"/>
      <c r="C33" s="32"/>
      <c r="D33" s="32"/>
      <c r="E33" s="32"/>
      <c r="F33" s="32"/>
      <c r="G33" s="32"/>
      <c r="H33" s="32"/>
      <c r="I33" s="32"/>
      <c r="J33" s="32"/>
      <c r="K33" s="32"/>
      <c r="L33" s="32"/>
      <c r="M33" s="32"/>
    </row>
    <row r="34" spans="1:13">
      <c r="A34" s="32"/>
      <c r="B34" s="32"/>
      <c r="C34" s="32"/>
      <c r="D34" s="32"/>
      <c r="E34" s="32"/>
      <c r="F34" s="32"/>
      <c r="G34" s="32"/>
      <c r="H34" s="32"/>
      <c r="I34" s="32"/>
      <c r="J34" s="32"/>
      <c r="K34" s="32"/>
      <c r="L34" s="32"/>
      <c r="M34" s="54">
        <v>45292</v>
      </c>
    </row>
    <row r="63" spans="15:28" ht="18">
      <c r="O63" s="64" t="s">
        <v>38</v>
      </c>
      <c r="P63" s="116"/>
      <c r="Q63" s="116"/>
      <c r="R63" s="116"/>
      <c r="S63" s="116"/>
      <c r="T63" s="116"/>
      <c r="U63" s="116"/>
      <c r="V63" s="116"/>
      <c r="W63" s="116"/>
      <c r="X63" s="116"/>
      <c r="Y63" s="116"/>
      <c r="Z63" s="116"/>
      <c r="AA63" s="116"/>
      <c r="AB63" s="116"/>
    </row>
  </sheetData>
  <mergeCells count="3">
    <mergeCell ref="A30:M30"/>
    <mergeCell ref="A31:M31"/>
    <mergeCell ref="A32:M32"/>
  </mergeCells>
  <phoneticPr fontId="22" type="noConversion"/>
  <pageMargins left="0.75" right="0.75" top="1" bottom="1" header="0.5" footer="0.5"/>
  <pageSetup scale="66" orientation="portrait" r:id="rId1"/>
  <headerFooter alignWithMargins="0">
    <oddFooter>&amp;LSREB Fact Book&amp;R&amp;D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1"/>
  </sheetPr>
  <dimension ref="A1:EG52"/>
  <sheetViews>
    <sheetView showGridLines="0" zoomScaleNormal="100" workbookViewId="0">
      <pane xSplit="1" ySplit="4" topLeftCell="B5" activePane="bottomRight" state="frozen"/>
      <selection pane="bottomRight" activeCell="J27" sqref="J27"/>
      <selection pane="bottomLeft" activeCell="N35" sqref="N35"/>
      <selection pane="topRight" activeCell="N35" sqref="N35"/>
    </sheetView>
  </sheetViews>
  <sheetFormatPr defaultColWidth="7.5703125" defaultRowHeight="12.75"/>
  <cols>
    <col min="1" max="1" width="13.5703125" style="5" customWidth="1"/>
    <col min="2" max="137" width="7.140625" style="6" customWidth="1"/>
    <col min="138" max="16384" width="7.5703125" style="5"/>
  </cols>
  <sheetData>
    <row r="1" spans="1:137" s="15" customFormat="1">
      <c r="A1" s="146"/>
      <c r="B1" s="284" t="s">
        <v>104</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c r="BM1" s="285" t="s">
        <v>195</v>
      </c>
      <c r="BN1" s="284"/>
      <c r="BO1" s="284"/>
      <c r="BP1" s="284"/>
      <c r="BQ1" s="284"/>
      <c r="BR1" s="284"/>
      <c r="BS1" s="284"/>
      <c r="BT1" s="284"/>
      <c r="BU1" s="284"/>
      <c r="BV1" s="284"/>
      <c r="BW1" s="284"/>
      <c r="BX1" s="284"/>
      <c r="BY1" s="284"/>
      <c r="BZ1" s="284"/>
      <c r="CA1" s="284"/>
      <c r="CB1" s="284"/>
      <c r="CC1" s="284"/>
      <c r="CD1" s="284"/>
      <c r="CE1" s="284"/>
      <c r="CF1" s="284"/>
      <c r="CG1" s="284"/>
      <c r="CH1" s="284"/>
      <c r="CI1" s="284"/>
      <c r="CJ1" s="284"/>
      <c r="CK1" s="284"/>
      <c r="CL1" s="284"/>
      <c r="CM1" s="284"/>
      <c r="CN1" s="284"/>
      <c r="CO1" s="284"/>
      <c r="CP1" s="284"/>
      <c r="CQ1" s="284"/>
      <c r="CR1" s="284"/>
      <c r="CS1" s="284"/>
      <c r="CT1" s="284"/>
      <c r="CU1" s="284"/>
      <c r="CV1" s="284"/>
      <c r="CW1" s="284"/>
      <c r="CX1" s="284"/>
      <c r="CY1" s="284"/>
      <c r="CZ1" s="284"/>
      <c r="DA1" s="284"/>
      <c r="DB1" s="284"/>
      <c r="DC1" s="284"/>
      <c r="DD1" s="284"/>
      <c r="DE1" s="284"/>
      <c r="DF1" s="284"/>
      <c r="DG1" s="285" t="s">
        <v>106</v>
      </c>
      <c r="DH1" s="284"/>
      <c r="DI1" s="284"/>
      <c r="DJ1" s="284"/>
      <c r="DK1" s="284"/>
      <c r="DL1" s="284"/>
      <c r="DM1" s="284"/>
      <c r="DN1" s="284"/>
      <c r="DO1" s="284"/>
      <c r="DP1" s="284"/>
      <c r="DQ1" s="284"/>
      <c r="DR1" s="284"/>
      <c r="DS1" s="284"/>
      <c r="DT1" s="284"/>
      <c r="DU1" s="284"/>
      <c r="DV1" s="284"/>
      <c r="DW1" s="284"/>
      <c r="DX1" s="284"/>
      <c r="DY1" s="284"/>
      <c r="DZ1" s="284"/>
      <c r="EA1" s="284"/>
      <c r="EB1" s="284"/>
      <c r="EC1" s="284"/>
      <c r="ED1" s="284"/>
      <c r="EE1" s="284"/>
      <c r="EF1" s="284"/>
      <c r="EG1" s="284"/>
    </row>
    <row r="2" spans="1:137" s="6" customFormat="1">
      <c r="A2" s="146"/>
      <c r="B2" s="286">
        <v>1</v>
      </c>
      <c r="C2" s="286"/>
      <c r="D2" s="286"/>
      <c r="E2" s="286"/>
      <c r="F2" s="286"/>
      <c r="G2" s="286"/>
      <c r="H2" s="286"/>
      <c r="I2" s="286"/>
      <c r="J2" s="286"/>
      <c r="K2" s="287">
        <v>2</v>
      </c>
      <c r="L2" s="286"/>
      <c r="M2" s="286"/>
      <c r="N2" s="286"/>
      <c r="O2" s="286"/>
      <c r="P2" s="286"/>
      <c r="Q2" s="286"/>
      <c r="R2" s="286"/>
      <c r="S2" s="286"/>
      <c r="T2" s="287">
        <v>3</v>
      </c>
      <c r="U2" s="286"/>
      <c r="V2" s="286"/>
      <c r="W2" s="286"/>
      <c r="X2" s="286"/>
      <c r="Y2" s="286"/>
      <c r="Z2" s="286"/>
      <c r="AA2" s="286"/>
      <c r="AB2" s="286"/>
      <c r="AC2" s="287">
        <v>4</v>
      </c>
      <c r="AD2" s="286"/>
      <c r="AE2" s="286"/>
      <c r="AF2" s="286"/>
      <c r="AG2" s="286"/>
      <c r="AH2" s="286"/>
      <c r="AI2" s="286"/>
      <c r="AJ2" s="286"/>
      <c r="AK2" s="286"/>
      <c r="AL2" s="287">
        <v>5</v>
      </c>
      <c r="AM2" s="286"/>
      <c r="AN2" s="286"/>
      <c r="AO2" s="286"/>
      <c r="AP2" s="286"/>
      <c r="AQ2" s="286"/>
      <c r="AR2" s="286"/>
      <c r="AS2" s="286"/>
      <c r="AT2" s="286"/>
      <c r="AU2" s="287">
        <v>6</v>
      </c>
      <c r="AV2" s="286"/>
      <c r="AW2" s="286"/>
      <c r="AX2" s="286"/>
      <c r="AY2" s="286"/>
      <c r="AZ2" s="286"/>
      <c r="BA2" s="286"/>
      <c r="BB2" s="286"/>
      <c r="BC2" s="286"/>
      <c r="BD2" s="287" t="s">
        <v>51</v>
      </c>
      <c r="BE2" s="286"/>
      <c r="BF2" s="286"/>
      <c r="BG2" s="286"/>
      <c r="BH2" s="286"/>
      <c r="BI2" s="286"/>
      <c r="BJ2" s="286"/>
      <c r="BK2" s="286"/>
      <c r="BL2" s="286"/>
      <c r="BM2" s="288">
        <v>7</v>
      </c>
      <c r="BN2" s="286"/>
      <c r="BO2" s="286"/>
      <c r="BP2" s="286"/>
      <c r="BQ2" s="286"/>
      <c r="BR2" s="286"/>
      <c r="BS2" s="286"/>
      <c r="BT2" s="286"/>
      <c r="BU2" s="286"/>
      <c r="BV2" s="286"/>
      <c r="BW2" s="287">
        <v>8</v>
      </c>
      <c r="BX2" s="286"/>
      <c r="BY2" s="286"/>
      <c r="BZ2" s="286"/>
      <c r="CA2" s="286"/>
      <c r="CB2" s="286"/>
      <c r="CC2" s="286"/>
      <c r="CD2" s="286"/>
      <c r="CE2" s="286"/>
      <c r="CF2" s="287">
        <v>9</v>
      </c>
      <c r="CG2" s="286"/>
      <c r="CH2" s="286"/>
      <c r="CI2" s="286"/>
      <c r="CJ2" s="286"/>
      <c r="CK2" s="286"/>
      <c r="CL2" s="286"/>
      <c r="CM2" s="286"/>
      <c r="CN2" s="286"/>
      <c r="CO2" s="287">
        <v>10</v>
      </c>
      <c r="CP2" s="286"/>
      <c r="CQ2" s="286"/>
      <c r="CR2" s="286"/>
      <c r="CS2" s="286"/>
      <c r="CT2" s="286"/>
      <c r="CU2" s="286"/>
      <c r="CV2" s="286"/>
      <c r="CW2" s="286"/>
      <c r="CX2" s="287" t="s">
        <v>51</v>
      </c>
      <c r="CY2" s="286"/>
      <c r="CZ2" s="286"/>
      <c r="DA2" s="286"/>
      <c r="DB2" s="286"/>
      <c r="DC2" s="286"/>
      <c r="DD2" s="286"/>
      <c r="DE2" s="286"/>
      <c r="DF2" s="286"/>
      <c r="DG2" s="289">
        <v>12</v>
      </c>
      <c r="DH2" s="286"/>
      <c r="DI2" s="286"/>
      <c r="DJ2" s="286"/>
      <c r="DK2" s="286"/>
      <c r="DL2" s="286"/>
      <c r="DM2" s="286"/>
      <c r="DN2" s="286"/>
      <c r="DO2" s="286"/>
      <c r="DP2" s="287">
        <v>13</v>
      </c>
      <c r="DQ2" s="286"/>
      <c r="DR2" s="286"/>
      <c r="DS2" s="286"/>
      <c r="DT2" s="286"/>
      <c r="DU2" s="286"/>
      <c r="DV2" s="286"/>
      <c r="DW2" s="286"/>
      <c r="DX2" s="286"/>
      <c r="DY2" s="287" t="s">
        <v>51</v>
      </c>
      <c r="DZ2" s="286"/>
      <c r="EA2" s="286"/>
      <c r="EB2" s="286"/>
      <c r="EC2" s="286"/>
      <c r="ED2" s="286"/>
      <c r="EE2" s="286"/>
      <c r="EF2" s="286"/>
      <c r="EG2" s="286"/>
    </row>
    <row r="3" spans="1:137" s="6" customFormat="1">
      <c r="A3" s="35" t="s">
        <v>291</v>
      </c>
      <c r="B3" s="290">
        <v>2008</v>
      </c>
      <c r="C3" s="290">
        <v>2009</v>
      </c>
      <c r="D3" s="290">
        <v>2010</v>
      </c>
      <c r="E3" s="290">
        <v>2011</v>
      </c>
      <c r="F3" s="290">
        <v>2012</v>
      </c>
      <c r="G3" s="290">
        <v>2013</v>
      </c>
      <c r="H3" s="290">
        <v>2014</v>
      </c>
      <c r="I3" s="290">
        <v>2015</v>
      </c>
      <c r="J3" s="290">
        <v>2016</v>
      </c>
      <c r="K3" s="291">
        <v>2008</v>
      </c>
      <c r="L3" s="290">
        <v>2009</v>
      </c>
      <c r="M3" s="290">
        <v>2010</v>
      </c>
      <c r="N3" s="290">
        <v>2011</v>
      </c>
      <c r="O3" s="290">
        <v>2012</v>
      </c>
      <c r="P3" s="290">
        <v>2013</v>
      </c>
      <c r="Q3" s="290">
        <v>2014</v>
      </c>
      <c r="R3" s="290">
        <v>2015</v>
      </c>
      <c r="S3" s="290">
        <v>2016</v>
      </c>
      <c r="T3" s="291">
        <v>2008</v>
      </c>
      <c r="U3" s="290">
        <v>2009</v>
      </c>
      <c r="V3" s="290">
        <v>2010</v>
      </c>
      <c r="W3" s="290">
        <v>2011</v>
      </c>
      <c r="X3" s="290">
        <v>2012</v>
      </c>
      <c r="Y3" s="290">
        <v>2013</v>
      </c>
      <c r="Z3" s="290">
        <v>2014</v>
      </c>
      <c r="AA3" s="290">
        <v>2015</v>
      </c>
      <c r="AB3" s="290">
        <v>2016</v>
      </c>
      <c r="AC3" s="291">
        <v>2008</v>
      </c>
      <c r="AD3" s="290">
        <v>2009</v>
      </c>
      <c r="AE3" s="290">
        <v>2010</v>
      </c>
      <c r="AF3" s="290">
        <v>2011</v>
      </c>
      <c r="AG3" s="290">
        <v>2012</v>
      </c>
      <c r="AH3" s="290">
        <v>2013</v>
      </c>
      <c r="AI3" s="290">
        <v>2014</v>
      </c>
      <c r="AJ3" s="290">
        <v>2015</v>
      </c>
      <c r="AK3" s="290">
        <v>2016</v>
      </c>
      <c r="AL3" s="291">
        <v>2008</v>
      </c>
      <c r="AM3" s="290">
        <v>2009</v>
      </c>
      <c r="AN3" s="290">
        <v>2010</v>
      </c>
      <c r="AO3" s="290">
        <v>2011</v>
      </c>
      <c r="AP3" s="290">
        <v>2012</v>
      </c>
      <c r="AQ3" s="290">
        <v>2013</v>
      </c>
      <c r="AR3" s="290">
        <v>2014</v>
      </c>
      <c r="AS3" s="290">
        <v>2015</v>
      </c>
      <c r="AT3" s="290">
        <v>2016</v>
      </c>
      <c r="AU3" s="291">
        <v>2008</v>
      </c>
      <c r="AV3" s="290">
        <v>2009</v>
      </c>
      <c r="AW3" s="290">
        <v>2010</v>
      </c>
      <c r="AX3" s="290">
        <v>2011</v>
      </c>
      <c r="AY3" s="290">
        <v>2012</v>
      </c>
      <c r="AZ3" s="290">
        <v>2013</v>
      </c>
      <c r="BA3" s="290">
        <v>2014</v>
      </c>
      <c r="BB3" s="290">
        <v>2015</v>
      </c>
      <c r="BC3" s="290">
        <v>2016</v>
      </c>
      <c r="BD3" s="291">
        <v>2008</v>
      </c>
      <c r="BE3" s="290">
        <v>2009</v>
      </c>
      <c r="BF3" s="290">
        <v>2010</v>
      </c>
      <c r="BG3" s="290">
        <v>2011</v>
      </c>
      <c r="BH3" s="290">
        <v>2012</v>
      </c>
      <c r="BI3" s="290">
        <v>2013</v>
      </c>
      <c r="BJ3" s="290">
        <v>2014</v>
      </c>
      <c r="BK3" s="290">
        <v>2015</v>
      </c>
      <c r="BL3" s="290">
        <v>2016</v>
      </c>
      <c r="BM3" s="292">
        <v>2005</v>
      </c>
      <c r="BN3" s="293">
        <v>2006</v>
      </c>
      <c r="BO3" s="294">
        <v>2007</v>
      </c>
      <c r="BP3" s="293">
        <v>2008</v>
      </c>
      <c r="BQ3" s="294">
        <v>2009</v>
      </c>
      <c r="BR3" s="293">
        <v>2010</v>
      </c>
      <c r="BS3" s="294">
        <v>2011</v>
      </c>
      <c r="BT3" s="293">
        <v>2012</v>
      </c>
      <c r="BU3" s="295">
        <v>2013</v>
      </c>
      <c r="BV3" s="295">
        <v>2014</v>
      </c>
      <c r="BW3" s="291">
        <v>2005</v>
      </c>
      <c r="BX3" s="290">
        <v>2006</v>
      </c>
      <c r="BY3" s="290">
        <v>2007</v>
      </c>
      <c r="BZ3" s="290">
        <v>2008</v>
      </c>
      <c r="CA3" s="290">
        <v>2009</v>
      </c>
      <c r="CB3" s="290">
        <v>2010</v>
      </c>
      <c r="CC3" s="290">
        <v>2011</v>
      </c>
      <c r="CD3" s="290">
        <v>2012</v>
      </c>
      <c r="CE3" s="290">
        <v>2013</v>
      </c>
      <c r="CF3" s="291">
        <v>2005</v>
      </c>
      <c r="CG3" s="290">
        <v>2006</v>
      </c>
      <c r="CH3" s="290">
        <v>2007</v>
      </c>
      <c r="CI3" s="290">
        <v>2008</v>
      </c>
      <c r="CJ3" s="290">
        <v>2009</v>
      </c>
      <c r="CK3" s="290">
        <v>2010</v>
      </c>
      <c r="CL3" s="290">
        <v>2011</v>
      </c>
      <c r="CM3" s="290">
        <v>2012</v>
      </c>
      <c r="CN3" s="290">
        <v>2013</v>
      </c>
      <c r="CO3" s="291">
        <v>2005</v>
      </c>
      <c r="CP3" s="290">
        <v>2006</v>
      </c>
      <c r="CQ3" s="290">
        <v>2007</v>
      </c>
      <c r="CR3" s="290">
        <v>2008</v>
      </c>
      <c r="CS3" s="290">
        <v>2009</v>
      </c>
      <c r="CT3" s="290">
        <v>2010</v>
      </c>
      <c r="CU3" s="290">
        <v>2011</v>
      </c>
      <c r="CV3" s="290">
        <v>2012</v>
      </c>
      <c r="CW3" s="290">
        <v>2013</v>
      </c>
      <c r="CX3" s="291">
        <v>2005</v>
      </c>
      <c r="CY3" s="290">
        <v>2006</v>
      </c>
      <c r="CZ3" s="290">
        <v>2007</v>
      </c>
      <c r="DA3" s="290">
        <v>2008</v>
      </c>
      <c r="DB3" s="290">
        <v>2009</v>
      </c>
      <c r="DC3" s="290">
        <v>2010</v>
      </c>
      <c r="DD3" s="290">
        <v>2011</v>
      </c>
      <c r="DE3" s="290">
        <v>2012</v>
      </c>
      <c r="DF3" s="290">
        <v>2013</v>
      </c>
      <c r="DG3" s="288">
        <v>2005</v>
      </c>
      <c r="DH3" s="290">
        <v>2006</v>
      </c>
      <c r="DI3" s="290">
        <v>2007</v>
      </c>
      <c r="DJ3" s="290">
        <v>2008</v>
      </c>
      <c r="DK3" s="290">
        <v>2009</v>
      </c>
      <c r="DL3" s="290">
        <v>2010</v>
      </c>
      <c r="DM3" s="290">
        <v>2011</v>
      </c>
      <c r="DN3" s="290">
        <v>2012</v>
      </c>
      <c r="DO3" s="290">
        <v>2013</v>
      </c>
      <c r="DP3" s="291">
        <v>2005</v>
      </c>
      <c r="DQ3" s="290">
        <v>2006</v>
      </c>
      <c r="DR3" s="290">
        <v>2007</v>
      </c>
      <c r="DS3" s="290">
        <v>2008</v>
      </c>
      <c r="DT3" s="290">
        <v>2009</v>
      </c>
      <c r="DU3" s="290">
        <v>2010</v>
      </c>
      <c r="DV3" s="290">
        <v>2011</v>
      </c>
      <c r="DW3" s="290">
        <v>2012</v>
      </c>
      <c r="DX3" s="290">
        <v>2013</v>
      </c>
      <c r="DY3" s="291">
        <v>2005</v>
      </c>
      <c r="DZ3" s="290">
        <v>2006</v>
      </c>
      <c r="EA3" s="290">
        <v>2007</v>
      </c>
      <c r="EB3" s="290">
        <v>2008</v>
      </c>
      <c r="EC3" s="290">
        <v>2009</v>
      </c>
      <c r="ED3" s="290">
        <v>2010</v>
      </c>
      <c r="EE3" s="290">
        <v>2011</v>
      </c>
      <c r="EF3" s="290">
        <v>2012</v>
      </c>
      <c r="EG3" s="290">
        <v>2013</v>
      </c>
    </row>
    <row r="4" spans="1:137" s="6" customFormat="1">
      <c r="A4" s="38" t="s">
        <v>109</v>
      </c>
      <c r="B4" s="296">
        <v>2002</v>
      </c>
      <c r="C4" s="296">
        <v>2003</v>
      </c>
      <c r="D4" s="296">
        <v>2004</v>
      </c>
      <c r="E4" s="296">
        <v>2005</v>
      </c>
      <c r="F4" s="296">
        <v>2006</v>
      </c>
      <c r="G4" s="296">
        <v>2007</v>
      </c>
      <c r="H4" s="296">
        <v>2008</v>
      </c>
      <c r="I4" s="296">
        <v>2009</v>
      </c>
      <c r="J4" s="296">
        <v>2010</v>
      </c>
      <c r="K4" s="297">
        <v>2002</v>
      </c>
      <c r="L4" s="296">
        <v>2003</v>
      </c>
      <c r="M4" s="296">
        <v>2004</v>
      </c>
      <c r="N4" s="296">
        <v>2005</v>
      </c>
      <c r="O4" s="296">
        <v>2006</v>
      </c>
      <c r="P4" s="296">
        <v>2007</v>
      </c>
      <c r="Q4" s="296">
        <v>2008</v>
      </c>
      <c r="R4" s="296">
        <v>2009</v>
      </c>
      <c r="S4" s="296">
        <v>2010</v>
      </c>
      <c r="T4" s="297">
        <v>2002</v>
      </c>
      <c r="U4" s="296">
        <v>2003</v>
      </c>
      <c r="V4" s="296">
        <v>2004</v>
      </c>
      <c r="W4" s="296">
        <v>2005</v>
      </c>
      <c r="X4" s="296">
        <v>2006</v>
      </c>
      <c r="Y4" s="296">
        <v>2007</v>
      </c>
      <c r="Z4" s="296">
        <v>2008</v>
      </c>
      <c r="AA4" s="296">
        <v>2009</v>
      </c>
      <c r="AB4" s="296">
        <v>2010</v>
      </c>
      <c r="AC4" s="297">
        <v>2002</v>
      </c>
      <c r="AD4" s="296">
        <v>2003</v>
      </c>
      <c r="AE4" s="296">
        <v>2004</v>
      </c>
      <c r="AF4" s="296">
        <v>2005</v>
      </c>
      <c r="AG4" s="296">
        <v>2006</v>
      </c>
      <c r="AH4" s="296">
        <v>2007</v>
      </c>
      <c r="AI4" s="296">
        <v>2008</v>
      </c>
      <c r="AJ4" s="296">
        <v>2009</v>
      </c>
      <c r="AK4" s="296">
        <v>2010</v>
      </c>
      <c r="AL4" s="297">
        <v>2002</v>
      </c>
      <c r="AM4" s="296">
        <v>2003</v>
      </c>
      <c r="AN4" s="296">
        <v>2004</v>
      </c>
      <c r="AO4" s="296">
        <v>2005</v>
      </c>
      <c r="AP4" s="296">
        <v>2006</v>
      </c>
      <c r="AQ4" s="296">
        <v>2007</v>
      </c>
      <c r="AR4" s="296">
        <v>2008</v>
      </c>
      <c r="AS4" s="296">
        <v>2009</v>
      </c>
      <c r="AT4" s="296">
        <v>2010</v>
      </c>
      <c r="AU4" s="297">
        <v>2002</v>
      </c>
      <c r="AV4" s="296">
        <v>2003</v>
      </c>
      <c r="AW4" s="296">
        <v>2004</v>
      </c>
      <c r="AX4" s="296">
        <v>2005</v>
      </c>
      <c r="AY4" s="296">
        <v>2006</v>
      </c>
      <c r="AZ4" s="296">
        <v>2007</v>
      </c>
      <c r="BA4" s="296">
        <v>2008</v>
      </c>
      <c r="BB4" s="296">
        <v>2009</v>
      </c>
      <c r="BC4" s="296">
        <v>2010</v>
      </c>
      <c r="BD4" s="297">
        <v>2002</v>
      </c>
      <c r="BE4" s="296">
        <v>2003</v>
      </c>
      <c r="BF4" s="296">
        <v>2004</v>
      </c>
      <c r="BG4" s="296">
        <v>2005</v>
      </c>
      <c r="BH4" s="296">
        <v>2006</v>
      </c>
      <c r="BI4" s="296">
        <v>2007</v>
      </c>
      <c r="BJ4" s="296">
        <v>2008</v>
      </c>
      <c r="BK4" s="296">
        <v>2009</v>
      </c>
      <c r="BL4" s="296">
        <v>2010</v>
      </c>
      <c r="BM4" s="288">
        <v>2002</v>
      </c>
      <c r="BN4" s="296">
        <v>2003</v>
      </c>
      <c r="BO4" s="296">
        <v>2004</v>
      </c>
      <c r="BP4" s="296">
        <v>2005</v>
      </c>
      <c r="BQ4" s="296">
        <v>2006</v>
      </c>
      <c r="BR4" s="296">
        <v>2007</v>
      </c>
      <c r="BS4" s="296">
        <v>2008</v>
      </c>
      <c r="BT4" s="296">
        <v>2009</v>
      </c>
      <c r="BU4" s="296">
        <v>2010</v>
      </c>
      <c r="BV4" s="296">
        <v>2011</v>
      </c>
      <c r="BW4" s="297">
        <v>2002</v>
      </c>
      <c r="BX4" s="296">
        <v>2003</v>
      </c>
      <c r="BY4" s="296">
        <v>2004</v>
      </c>
      <c r="BZ4" s="296">
        <v>2005</v>
      </c>
      <c r="CA4" s="296">
        <v>2006</v>
      </c>
      <c r="CB4" s="296">
        <v>2007</v>
      </c>
      <c r="CC4" s="296">
        <v>2008</v>
      </c>
      <c r="CD4" s="296">
        <v>2009</v>
      </c>
      <c r="CE4" s="296">
        <v>2010</v>
      </c>
      <c r="CF4" s="297">
        <v>2002</v>
      </c>
      <c r="CG4" s="296">
        <v>2003</v>
      </c>
      <c r="CH4" s="296">
        <v>2004</v>
      </c>
      <c r="CI4" s="296">
        <v>2005</v>
      </c>
      <c r="CJ4" s="296">
        <v>2006</v>
      </c>
      <c r="CK4" s="296">
        <v>2007</v>
      </c>
      <c r="CL4" s="296">
        <v>2008</v>
      </c>
      <c r="CM4" s="296">
        <v>2009</v>
      </c>
      <c r="CN4" s="296">
        <v>2010</v>
      </c>
      <c r="CO4" s="297">
        <v>2002</v>
      </c>
      <c r="CP4" s="296">
        <v>2003</v>
      </c>
      <c r="CQ4" s="296">
        <v>2004</v>
      </c>
      <c r="CR4" s="296">
        <v>2005</v>
      </c>
      <c r="CS4" s="296">
        <v>2006</v>
      </c>
      <c r="CT4" s="296">
        <v>2007</v>
      </c>
      <c r="CU4" s="296">
        <v>2008</v>
      </c>
      <c r="CV4" s="296">
        <v>2009</v>
      </c>
      <c r="CW4" s="296">
        <v>2010</v>
      </c>
      <c r="CX4" s="297">
        <v>2002</v>
      </c>
      <c r="CY4" s="296">
        <v>2003</v>
      </c>
      <c r="CZ4" s="296">
        <v>2004</v>
      </c>
      <c r="DA4" s="296">
        <v>2005</v>
      </c>
      <c r="DB4" s="296">
        <v>2006</v>
      </c>
      <c r="DC4" s="296">
        <v>2007</v>
      </c>
      <c r="DD4" s="296">
        <v>2008</v>
      </c>
      <c r="DE4" s="296">
        <v>2009</v>
      </c>
      <c r="DF4" s="296">
        <v>2010</v>
      </c>
      <c r="DG4" s="288">
        <v>2002</v>
      </c>
      <c r="DH4" s="296">
        <v>2003</v>
      </c>
      <c r="DI4" s="296">
        <v>2004</v>
      </c>
      <c r="DJ4" s="296">
        <v>2005</v>
      </c>
      <c r="DK4" s="296">
        <v>2006</v>
      </c>
      <c r="DL4" s="296">
        <v>2007</v>
      </c>
      <c r="DM4" s="296">
        <v>2008</v>
      </c>
      <c r="DN4" s="296">
        <v>2009</v>
      </c>
      <c r="DO4" s="296">
        <v>2010</v>
      </c>
      <c r="DP4" s="297">
        <v>2002</v>
      </c>
      <c r="DQ4" s="296">
        <v>2003</v>
      </c>
      <c r="DR4" s="296">
        <v>2004</v>
      </c>
      <c r="DS4" s="296">
        <v>2005</v>
      </c>
      <c r="DT4" s="296">
        <v>2006</v>
      </c>
      <c r="DU4" s="296">
        <v>2007</v>
      </c>
      <c r="DV4" s="296">
        <v>2008</v>
      </c>
      <c r="DW4" s="296">
        <v>2009</v>
      </c>
      <c r="DX4" s="296">
        <v>2010</v>
      </c>
      <c r="DY4" s="297">
        <v>2002</v>
      </c>
      <c r="DZ4" s="296">
        <v>2003</v>
      </c>
      <c r="EA4" s="296">
        <v>2004</v>
      </c>
      <c r="EB4" s="296">
        <v>2005</v>
      </c>
      <c r="EC4" s="296">
        <v>2006</v>
      </c>
      <c r="ED4" s="296">
        <v>2007</v>
      </c>
      <c r="EE4" s="296">
        <v>2008</v>
      </c>
      <c r="EF4" s="296">
        <v>2009</v>
      </c>
      <c r="EG4" s="296">
        <v>2010</v>
      </c>
    </row>
    <row r="5" spans="1:137" s="6" customFormat="1">
      <c r="A5" s="146" t="s">
        <v>318</v>
      </c>
      <c r="B5" s="232">
        <v>81.286856973308446</v>
      </c>
      <c r="C5" s="232">
        <v>79.217592374121097</v>
      </c>
      <c r="D5" s="232">
        <v>74.582777081609976</v>
      </c>
      <c r="E5" s="232">
        <v>71.869769717919425</v>
      </c>
      <c r="F5" s="232">
        <v>73.401798767415556</v>
      </c>
      <c r="G5" s="236">
        <v>73.553173111122405</v>
      </c>
      <c r="H5" s="236">
        <v>71.468023044180953</v>
      </c>
      <c r="I5" s="236">
        <v>70.612084980498153</v>
      </c>
      <c r="J5" s="236">
        <v>69.74499625994514</v>
      </c>
      <c r="K5" s="239">
        <v>69.393242932659163</v>
      </c>
      <c r="L5" s="232">
        <v>73.202555565553851</v>
      </c>
      <c r="M5" s="232">
        <v>72.798800599700158</v>
      </c>
      <c r="N5" s="232">
        <v>65.099854959277025</v>
      </c>
      <c r="O5" s="232">
        <v>66.446691806650676</v>
      </c>
      <c r="P5" s="236">
        <v>69.138280616382815</v>
      </c>
      <c r="Q5" s="236">
        <v>69.484995944849956</v>
      </c>
      <c r="R5" s="236">
        <v>67.524826755641541</v>
      </c>
      <c r="S5" s="236">
        <v>66.202541134140404</v>
      </c>
      <c r="T5" s="239">
        <v>80.178020571690524</v>
      </c>
      <c r="U5" s="232">
        <v>76.000103861932871</v>
      </c>
      <c r="V5" s="232">
        <v>66.013257612617693</v>
      </c>
      <c r="W5" s="232">
        <v>71.794575308070961</v>
      </c>
      <c r="X5" s="232">
        <v>72.181308831860193</v>
      </c>
      <c r="Y5" s="236">
        <v>71.622501589636329</v>
      </c>
      <c r="Z5" s="236">
        <v>73.145488114116745</v>
      </c>
      <c r="AA5" s="236">
        <v>72.235960317228049</v>
      </c>
      <c r="AB5" s="236">
        <v>68.640721162792289</v>
      </c>
      <c r="AC5" s="239">
        <v>78.270978651447905</v>
      </c>
      <c r="AD5" s="232">
        <v>76.924410111664059</v>
      </c>
      <c r="AE5" s="232">
        <v>60.358794243209047</v>
      </c>
      <c r="AF5" s="232">
        <v>62.075051086754598</v>
      </c>
      <c r="AG5" s="232">
        <v>62.414440608153129</v>
      </c>
      <c r="AH5" s="236">
        <v>63.182741607816581</v>
      </c>
      <c r="AI5" s="236">
        <v>64.523556157492507</v>
      </c>
      <c r="AJ5" s="236">
        <v>62.116834877874915</v>
      </c>
      <c r="AK5" s="236">
        <v>62.760852378238255</v>
      </c>
      <c r="AL5" s="239">
        <v>68.974902933995125</v>
      </c>
      <c r="AM5" s="232">
        <v>68.178783382789319</v>
      </c>
      <c r="AN5" s="232">
        <v>60.023925829927229</v>
      </c>
      <c r="AO5" s="232">
        <v>61.574918566775253</v>
      </c>
      <c r="AP5" s="232">
        <v>62.753412284223209</v>
      </c>
      <c r="AQ5" s="236">
        <v>62.156461514245244</v>
      </c>
      <c r="AR5" s="236">
        <v>63.771446560679991</v>
      </c>
      <c r="AS5" s="236">
        <v>60.5254602949434</v>
      </c>
      <c r="AT5" s="236">
        <v>57.272031520167808</v>
      </c>
      <c r="AU5" s="239">
        <v>54.213430892292422</v>
      </c>
      <c r="AV5" s="232">
        <v>55.072552501071449</v>
      </c>
      <c r="AW5" s="232">
        <v>57.100407711975677</v>
      </c>
      <c r="AX5" s="232">
        <v>54.072335726118169</v>
      </c>
      <c r="AY5" s="232">
        <v>55.901596440722322</v>
      </c>
      <c r="AZ5" s="236">
        <v>54.074542008843963</v>
      </c>
      <c r="BA5" s="236">
        <v>56.561189915580314</v>
      </c>
      <c r="BB5" s="236">
        <v>56.225172485887519</v>
      </c>
      <c r="BC5" s="236">
        <v>51.5335519900718</v>
      </c>
      <c r="BD5" s="239">
        <v>77.451028283913828</v>
      </c>
      <c r="BE5" s="232">
        <v>75.77202323330107</v>
      </c>
      <c r="BF5" s="232">
        <v>67.927326494120166</v>
      </c>
      <c r="BG5" s="232">
        <v>69.610247476101136</v>
      </c>
      <c r="BH5" s="232">
        <v>69.992339855095594</v>
      </c>
      <c r="BI5" s="236">
        <v>69.009255169438418</v>
      </c>
      <c r="BJ5" s="236">
        <v>69.944017010611091</v>
      </c>
      <c r="BK5" s="236">
        <v>68.918174744109024</v>
      </c>
      <c r="BL5" s="236">
        <v>66.770943916156583</v>
      </c>
      <c r="BM5" s="238">
        <v>31.254681647940075</v>
      </c>
      <c r="BN5" s="232">
        <v>35.311204192889768</v>
      </c>
      <c r="BO5" s="232">
        <v>34.483978360382856</v>
      </c>
      <c r="BP5" s="232">
        <v>34.012502894188465</v>
      </c>
      <c r="BQ5" s="232">
        <v>33.97551200732115</v>
      </c>
      <c r="BR5" s="236">
        <v>43.274080510795855</v>
      </c>
      <c r="BS5" s="236">
        <v>45.227424617682907</v>
      </c>
      <c r="BT5" s="236">
        <v>47.423164559163723</v>
      </c>
      <c r="BU5" s="236">
        <v>52.836583980306763</v>
      </c>
      <c r="BV5" s="236"/>
      <c r="BW5" s="239">
        <v>46.342798078676964</v>
      </c>
      <c r="BX5" s="232">
        <v>43.48883556350917</v>
      </c>
      <c r="BY5" s="232">
        <v>42.311098971847748</v>
      </c>
      <c r="BZ5" s="232">
        <v>42.233820873603364</v>
      </c>
      <c r="CA5" s="232">
        <v>39.731655744037738</v>
      </c>
      <c r="CB5" s="236">
        <v>41.940566560511684</v>
      </c>
      <c r="CC5" s="236">
        <v>42.327942293333678</v>
      </c>
      <c r="CD5" s="236">
        <v>42.971876104378751</v>
      </c>
      <c r="CE5" s="236">
        <v>41.832301189422985</v>
      </c>
      <c r="CF5" s="239">
        <v>58.349019921361133</v>
      </c>
      <c r="CG5" s="232">
        <v>59.428677187662394</v>
      </c>
      <c r="CH5" s="232">
        <v>55.939193299661873</v>
      </c>
      <c r="CI5" s="232">
        <v>58.672323433990513</v>
      </c>
      <c r="CJ5" s="232">
        <v>46.415605425029625</v>
      </c>
      <c r="CK5" s="236">
        <v>47.168367189477131</v>
      </c>
      <c r="CL5" s="236">
        <v>46.199730046740818</v>
      </c>
      <c r="CM5" s="236">
        <v>48.790383641329036</v>
      </c>
      <c r="CN5" s="236">
        <v>44.885873712796219</v>
      </c>
      <c r="CO5" s="239">
        <v>61.051107638569725</v>
      </c>
      <c r="CP5" s="232">
        <v>62.615925807483208</v>
      </c>
      <c r="CQ5" s="232">
        <v>56.027020885409144</v>
      </c>
      <c r="CR5" s="232">
        <v>53.697266471198702</v>
      </c>
      <c r="CS5" s="232">
        <v>46.684355195846379</v>
      </c>
      <c r="CT5" s="236">
        <v>47.296009208136255</v>
      </c>
      <c r="CU5" s="236">
        <v>45.184358675254856</v>
      </c>
      <c r="CV5" s="236">
        <v>46.691800775833862</v>
      </c>
      <c r="CW5" s="236">
        <v>47.494753410283316</v>
      </c>
      <c r="CX5" s="239">
        <v>50.983710260503379</v>
      </c>
      <c r="CY5" s="232">
        <v>49.700916731964014</v>
      </c>
      <c r="CZ5" s="232">
        <v>46.792466576809588</v>
      </c>
      <c r="DA5" s="232">
        <v>47.215785987082661</v>
      </c>
      <c r="DB5" s="232">
        <v>41.59961778190776</v>
      </c>
      <c r="DC5" s="236">
        <v>44.072294693489511</v>
      </c>
      <c r="DD5" s="236">
        <v>43.972826132878183</v>
      </c>
      <c r="DE5" s="236">
        <v>45.394803219564352</v>
      </c>
      <c r="DF5" s="236">
        <v>44.166942696257038</v>
      </c>
      <c r="DG5" s="238">
        <v>30.642776682624611</v>
      </c>
      <c r="DH5" s="232">
        <v>38.754008245533669</v>
      </c>
      <c r="DI5" s="232">
        <v>38.520902815481264</v>
      </c>
      <c r="DJ5" s="232">
        <v>36.57729477682097</v>
      </c>
      <c r="DK5" s="232">
        <v>35.395765646756402</v>
      </c>
      <c r="DL5" s="236">
        <v>36.100240076298221</v>
      </c>
      <c r="DM5" s="236">
        <v>37.830601449748578</v>
      </c>
      <c r="DN5" s="236">
        <v>43.269011189769351</v>
      </c>
      <c r="DO5" s="236">
        <v>46.028416979292821</v>
      </c>
      <c r="DP5" s="239">
        <v>44.946401225114855</v>
      </c>
      <c r="DQ5" s="232">
        <v>42.703232125367286</v>
      </c>
      <c r="DR5" s="232">
        <v>58.120531154239018</v>
      </c>
      <c r="DS5" s="232">
        <v>47.888589398023363</v>
      </c>
      <c r="DT5" s="232">
        <v>24.503311258278146</v>
      </c>
      <c r="DU5" s="236">
        <v>24.726911618669316</v>
      </c>
      <c r="DV5" s="236">
        <v>26.152398871119477</v>
      </c>
      <c r="DW5" s="236">
        <v>29.92537313432836</v>
      </c>
      <c r="DX5" s="236">
        <v>50.265957446808507</v>
      </c>
      <c r="DY5" s="239">
        <v>31.847195357833659</v>
      </c>
      <c r="DZ5" s="232">
        <v>39.063519478027246</v>
      </c>
      <c r="EA5" s="232">
        <v>39.237810573510181</v>
      </c>
      <c r="EB5" s="232">
        <v>37.031689886667145</v>
      </c>
      <c r="EC5" s="232">
        <v>34.905758256960056</v>
      </c>
      <c r="ED5" s="232">
        <v>35.735659260202453</v>
      </c>
      <c r="EE5" s="232">
        <v>36.99562469615946</v>
      </c>
      <c r="EF5" s="232">
        <v>42.421105714361545</v>
      </c>
      <c r="EG5" s="236">
        <v>46.165061033132268</v>
      </c>
    </row>
    <row r="6" spans="1:137" s="6" customFormat="1">
      <c r="A6" s="146"/>
      <c r="B6" s="236"/>
      <c r="C6" s="236"/>
      <c r="D6" s="236"/>
      <c r="E6" s="236"/>
      <c r="F6" s="236"/>
      <c r="G6" s="236"/>
      <c r="H6" s="236"/>
      <c r="I6" s="236"/>
      <c r="J6" s="236"/>
      <c r="K6" s="298"/>
      <c r="L6" s="236"/>
      <c r="M6" s="236"/>
      <c r="N6" s="236"/>
      <c r="O6" s="236"/>
      <c r="P6" s="236"/>
      <c r="Q6" s="236"/>
      <c r="R6" s="236"/>
      <c r="S6" s="236"/>
      <c r="T6" s="298"/>
      <c r="U6" s="236"/>
      <c r="V6" s="236"/>
      <c r="W6" s="236"/>
      <c r="X6" s="236"/>
      <c r="Y6" s="236"/>
      <c r="Z6" s="236"/>
      <c r="AA6" s="236"/>
      <c r="AB6" s="236"/>
      <c r="AC6" s="298"/>
      <c r="AD6" s="236"/>
      <c r="AE6" s="236"/>
      <c r="AF6" s="236"/>
      <c r="AG6" s="236"/>
      <c r="AH6" s="236"/>
      <c r="AI6" s="236"/>
      <c r="AJ6" s="236"/>
      <c r="AK6" s="236"/>
      <c r="AL6" s="298"/>
      <c r="AM6" s="236"/>
      <c r="AN6" s="236"/>
      <c r="AO6" s="236"/>
      <c r="AP6" s="236"/>
      <c r="AQ6" s="236"/>
      <c r="AR6" s="236"/>
      <c r="AS6" s="236"/>
      <c r="AT6" s="236"/>
      <c r="AU6" s="298"/>
      <c r="AV6" s="236"/>
      <c r="AW6" s="236"/>
      <c r="AX6" s="236"/>
      <c r="AY6" s="236"/>
      <c r="AZ6" s="236"/>
      <c r="BA6" s="236"/>
      <c r="BB6" s="236"/>
      <c r="BC6" s="236"/>
      <c r="BD6" s="298"/>
      <c r="BE6" s="236"/>
      <c r="BF6" s="236"/>
      <c r="BG6" s="236"/>
      <c r="BH6" s="236"/>
      <c r="BI6" s="236"/>
      <c r="BJ6" s="236"/>
      <c r="BK6" s="236"/>
      <c r="BL6" s="236"/>
      <c r="BM6" s="299"/>
      <c r="BN6" s="236"/>
      <c r="BO6" s="236"/>
      <c r="BP6" s="236"/>
      <c r="BQ6" s="236"/>
      <c r="BR6" s="236"/>
      <c r="BS6" s="236"/>
      <c r="BT6" s="236"/>
      <c r="BU6" s="236"/>
      <c r="BV6" s="236"/>
      <c r="BW6" s="298"/>
      <c r="BX6" s="236"/>
      <c r="BY6" s="236"/>
      <c r="BZ6" s="236"/>
      <c r="CA6" s="236"/>
      <c r="CB6" s="236"/>
      <c r="CC6" s="236"/>
      <c r="CD6" s="236"/>
      <c r="CE6" s="236"/>
      <c r="CF6" s="298"/>
      <c r="CG6" s="236"/>
      <c r="CH6" s="236"/>
      <c r="CI6" s="236"/>
      <c r="CJ6" s="236"/>
      <c r="CK6" s="236"/>
      <c r="CL6" s="236"/>
      <c r="CM6" s="236"/>
      <c r="CN6" s="236"/>
      <c r="CO6" s="298"/>
      <c r="CP6" s="236"/>
      <c r="CQ6" s="236"/>
      <c r="CR6" s="236"/>
      <c r="CS6" s="236"/>
      <c r="CT6" s="236"/>
      <c r="CU6" s="236"/>
      <c r="CV6" s="236"/>
      <c r="CW6" s="236"/>
      <c r="CX6" s="298"/>
      <c r="CY6" s="236"/>
      <c r="CZ6" s="236"/>
      <c r="DA6" s="236"/>
      <c r="DB6" s="236"/>
      <c r="DC6" s="236"/>
      <c r="DD6" s="236"/>
      <c r="DE6" s="236"/>
      <c r="DF6" s="236"/>
      <c r="DG6" s="299"/>
      <c r="DH6" s="236"/>
      <c r="DI6" s="236"/>
      <c r="DJ6" s="236"/>
      <c r="DK6" s="236"/>
      <c r="DL6" s="236"/>
      <c r="DM6" s="236"/>
      <c r="DN6" s="236"/>
      <c r="DO6" s="236"/>
      <c r="DP6" s="298"/>
      <c r="DQ6" s="236"/>
      <c r="DR6" s="236"/>
      <c r="DS6" s="236"/>
      <c r="DT6" s="236"/>
      <c r="DU6" s="236"/>
      <c r="DV6" s="236"/>
      <c r="DW6" s="236"/>
      <c r="DX6" s="236"/>
      <c r="DY6" s="298"/>
      <c r="DZ6" s="236"/>
      <c r="EA6" s="236"/>
      <c r="EB6" s="236"/>
      <c r="EC6" s="236"/>
      <c r="ED6" s="236"/>
      <c r="EE6" s="236"/>
      <c r="EF6" s="236"/>
      <c r="EG6" s="236"/>
    </row>
    <row r="7" spans="1:137" s="6" customFormat="1">
      <c r="A7" s="146" t="s">
        <v>15</v>
      </c>
      <c r="B7" s="144">
        <v>65.649717514124291</v>
      </c>
      <c r="C7" s="144">
        <v>74.798567591763657</v>
      </c>
      <c r="D7" s="144">
        <v>69.635427394438722</v>
      </c>
      <c r="E7" s="144">
        <v>69.635427394438722</v>
      </c>
      <c r="F7" s="144">
        <v>71.659671880961469</v>
      </c>
      <c r="G7" s="144">
        <v>71.492591254065772</v>
      </c>
      <c r="H7" s="144">
        <v>72.121126958476779</v>
      </c>
      <c r="I7" s="236">
        <v>76.760623350080905</v>
      </c>
      <c r="J7" s="144">
        <v>70.243348884125581</v>
      </c>
      <c r="K7" s="239">
        <v>30.676455165180911</v>
      </c>
      <c r="L7" s="59">
        <v>44.81760277938622</v>
      </c>
      <c r="M7" s="232">
        <v>36.511042773273694</v>
      </c>
      <c r="N7" s="59">
        <v>36.511042773273694</v>
      </c>
      <c r="O7" s="59">
        <v>33.945945945945944</v>
      </c>
      <c r="P7" s="236">
        <v>43.233082706766915</v>
      </c>
      <c r="Q7" s="236">
        <v>41.373715521903733</v>
      </c>
      <c r="R7" s="144">
        <v>46.016646848989303</v>
      </c>
      <c r="S7" s="144">
        <v>38.11944091486658</v>
      </c>
      <c r="T7" s="239">
        <v>43.231810490693739</v>
      </c>
      <c r="U7" s="59">
        <v>52.328535139712109</v>
      </c>
      <c r="V7" s="232">
        <v>52.642475127954455</v>
      </c>
      <c r="W7" s="59">
        <v>61.22560841920631</v>
      </c>
      <c r="X7" s="59">
        <v>65.504411608376742</v>
      </c>
      <c r="Y7" s="236">
        <v>64.072301967038811</v>
      </c>
      <c r="Z7" s="236">
        <v>58.976450198797025</v>
      </c>
      <c r="AA7" s="144">
        <v>55.084745762711862</v>
      </c>
      <c r="AB7" s="144">
        <v>57.123586178271246</v>
      </c>
      <c r="AC7" s="239">
        <v>60.00474721101353</v>
      </c>
      <c r="AD7" s="59">
        <v>67.810917276308373</v>
      </c>
      <c r="AE7" s="232">
        <v>63.066067992302756</v>
      </c>
      <c r="AF7" s="59">
        <v>59.773638292855459</v>
      </c>
      <c r="AG7" s="59">
        <v>55.733662145499387</v>
      </c>
      <c r="AH7" s="236">
        <v>63.536417773705914</v>
      </c>
      <c r="AI7" s="236">
        <v>66.972056802565277</v>
      </c>
      <c r="AJ7" s="144">
        <v>68.350168350168346</v>
      </c>
      <c r="AK7" s="144">
        <v>64.366981360445408</v>
      </c>
      <c r="AL7" s="239">
        <v>62.711864406779661</v>
      </c>
      <c r="AM7" s="59">
        <v>62.186115214180205</v>
      </c>
      <c r="AN7" s="232">
        <v>55.572065378900447</v>
      </c>
      <c r="AO7" s="59">
        <v>62.257100149476827</v>
      </c>
      <c r="AP7" s="59">
        <v>65.625</v>
      </c>
      <c r="AQ7" s="236">
        <v>61.421725239616606</v>
      </c>
      <c r="AR7" s="236">
        <v>62.779552715654951</v>
      </c>
      <c r="AS7" s="144">
        <v>60</v>
      </c>
      <c r="AT7" s="144">
        <v>50.925925925925931</v>
      </c>
      <c r="AU7" s="239" t="s">
        <v>110</v>
      </c>
      <c r="AV7" s="232" t="s">
        <v>110</v>
      </c>
      <c r="AW7" s="232" t="s">
        <v>110</v>
      </c>
      <c r="AX7" s="232" t="s">
        <v>110</v>
      </c>
      <c r="AY7" s="232" t="s">
        <v>110</v>
      </c>
      <c r="AZ7" s="232" t="s">
        <v>110</v>
      </c>
      <c r="BA7" s="232" t="s">
        <v>110</v>
      </c>
      <c r="BB7" s="232" t="s">
        <v>110</v>
      </c>
      <c r="BC7" s="232" t="s">
        <v>110</v>
      </c>
      <c r="BD7" s="239">
        <v>55.168635507618561</v>
      </c>
      <c r="BE7" s="232">
        <v>64.080239337220007</v>
      </c>
      <c r="BF7" s="232">
        <v>60.608670686190067</v>
      </c>
      <c r="BG7" s="232">
        <v>63.973563528459678</v>
      </c>
      <c r="BH7" s="232">
        <v>65.311679159459288</v>
      </c>
      <c r="BI7" s="236">
        <v>64.657716842806806</v>
      </c>
      <c r="BJ7" s="236">
        <v>65.140118696245523</v>
      </c>
      <c r="BK7" s="144">
        <v>65</v>
      </c>
      <c r="BL7" s="144">
        <v>63.23908243375859</v>
      </c>
      <c r="BM7" s="238" t="s">
        <v>111</v>
      </c>
      <c r="BN7" s="232" t="s">
        <v>111</v>
      </c>
      <c r="BO7" s="232" t="s">
        <v>111</v>
      </c>
      <c r="BP7" s="232" t="s">
        <v>111</v>
      </c>
      <c r="BQ7" s="59" t="s">
        <v>111</v>
      </c>
      <c r="BR7" s="236" t="s">
        <v>111</v>
      </c>
      <c r="BS7" s="236" t="s">
        <v>111</v>
      </c>
      <c r="BT7" s="236" t="s">
        <v>111</v>
      </c>
      <c r="BU7" s="236" t="s">
        <v>111</v>
      </c>
      <c r="BV7" s="236"/>
      <c r="BW7" s="239" t="s">
        <v>110</v>
      </c>
      <c r="BX7" s="232" t="s">
        <v>110</v>
      </c>
      <c r="BY7" s="232" t="s">
        <v>110</v>
      </c>
      <c r="BZ7" s="232" t="s">
        <v>110</v>
      </c>
      <c r="CA7" s="59">
        <v>38.645632109894827</v>
      </c>
      <c r="CB7" s="236">
        <v>41.729397781299525</v>
      </c>
      <c r="CC7" s="236">
        <v>42.870361802535392</v>
      </c>
      <c r="CD7" s="144">
        <v>42.234692193431265</v>
      </c>
      <c r="CE7" s="144">
        <v>41.622387530995397</v>
      </c>
      <c r="CF7" s="239" t="s">
        <v>110</v>
      </c>
      <c r="CG7" s="232" t="s">
        <v>110</v>
      </c>
      <c r="CH7" s="232" t="s">
        <v>110</v>
      </c>
      <c r="CI7" s="232" t="s">
        <v>110</v>
      </c>
      <c r="CJ7" s="59">
        <v>51.548809934460159</v>
      </c>
      <c r="CK7" s="236">
        <v>52.998664562340657</v>
      </c>
      <c r="CL7" s="236">
        <v>48.026234376933544</v>
      </c>
      <c r="CM7" s="236">
        <v>52.855245683930939</v>
      </c>
      <c r="CN7" s="144">
        <v>56.663155938293784</v>
      </c>
      <c r="CO7" s="239" t="s">
        <v>110</v>
      </c>
      <c r="CP7" s="232" t="s">
        <v>110</v>
      </c>
      <c r="CQ7" s="232" t="s">
        <v>110</v>
      </c>
      <c r="CR7" s="232" t="s">
        <v>110</v>
      </c>
      <c r="CS7" s="59">
        <v>49.146586345381529</v>
      </c>
      <c r="CT7" s="236">
        <v>53.063380281690144</v>
      </c>
      <c r="CU7" s="236">
        <v>48.98921832884097</v>
      </c>
      <c r="CV7" s="144">
        <v>54.779128828690162</v>
      </c>
      <c r="CW7" s="144">
        <v>69.566199728874835</v>
      </c>
      <c r="CX7" s="239" t="s">
        <v>110</v>
      </c>
      <c r="CY7" s="232" t="s">
        <v>110</v>
      </c>
      <c r="CZ7" s="232" t="s">
        <v>110</v>
      </c>
      <c r="DA7" s="232" t="s">
        <v>110</v>
      </c>
      <c r="DB7" s="59">
        <v>46.879159621541895</v>
      </c>
      <c r="DC7" s="236">
        <v>48.825367840713554</v>
      </c>
      <c r="DD7" s="236">
        <v>46.389357436109606</v>
      </c>
      <c r="DE7" s="144">
        <v>49.464661914519056</v>
      </c>
      <c r="DF7" s="144">
        <v>53.124705734643271</v>
      </c>
      <c r="DG7" s="238" t="s">
        <v>110</v>
      </c>
      <c r="DH7" s="59" t="s">
        <v>110</v>
      </c>
      <c r="DI7" s="232" t="s">
        <v>110</v>
      </c>
      <c r="DJ7" s="59" t="s">
        <v>110</v>
      </c>
      <c r="DK7" s="59">
        <v>39.673913043478258</v>
      </c>
      <c r="DL7" s="236">
        <v>45.904436860068259</v>
      </c>
      <c r="DM7" s="236">
        <v>45.437262357414447</v>
      </c>
      <c r="DN7" s="144">
        <v>55.749636098981078</v>
      </c>
      <c r="DO7" s="144">
        <v>38.935574229691881</v>
      </c>
      <c r="DP7" s="239" t="s">
        <v>110</v>
      </c>
      <c r="DQ7" s="59" t="s">
        <v>110</v>
      </c>
      <c r="DR7" s="232" t="s">
        <v>110</v>
      </c>
      <c r="DS7" s="59" t="s">
        <v>110</v>
      </c>
      <c r="DT7" s="59">
        <v>24.503311258278146</v>
      </c>
      <c r="DU7" s="236">
        <v>24.726911618669316</v>
      </c>
      <c r="DV7" s="236">
        <v>26.152398871119477</v>
      </c>
      <c r="DW7" s="236">
        <v>29.92537313432836</v>
      </c>
      <c r="DX7" s="144">
        <v>50.265957446808507</v>
      </c>
      <c r="DY7" s="239" t="s">
        <v>110</v>
      </c>
      <c r="DZ7" s="59" t="s">
        <v>110</v>
      </c>
      <c r="EA7" s="232" t="s">
        <v>110</v>
      </c>
      <c r="EB7" s="59" t="s">
        <v>110</v>
      </c>
      <c r="EC7" s="59">
        <v>30.246913580246915</v>
      </c>
      <c r="ED7" s="236">
        <v>32.517263025737606</v>
      </c>
      <c r="EE7" s="236">
        <v>32.536186280679672</v>
      </c>
      <c r="EF7" s="236">
        <v>38.677849037987173</v>
      </c>
      <c r="EG7" s="144">
        <v>45.874049945711178</v>
      </c>
    </row>
    <row r="8" spans="1:137" s="6" customFormat="1">
      <c r="A8" s="146" t="s">
        <v>16</v>
      </c>
      <c r="B8" s="59">
        <v>63.422522787415467</v>
      </c>
      <c r="C8" s="59">
        <v>62.91793313069909</v>
      </c>
      <c r="D8" s="59">
        <v>64.647812166488791</v>
      </c>
      <c r="E8" s="59">
        <v>64.866180048661803</v>
      </c>
      <c r="F8" s="59">
        <v>67.709885742672625</v>
      </c>
      <c r="G8" s="236">
        <v>66.612679315131885</v>
      </c>
      <c r="H8" s="236">
        <v>68.926422952336878</v>
      </c>
      <c r="I8" s="236">
        <v>69.339735894357744</v>
      </c>
      <c r="J8" s="236">
        <v>72.625698324022352</v>
      </c>
      <c r="K8" s="237" t="s">
        <v>111</v>
      </c>
      <c r="L8" s="59" t="s">
        <v>111</v>
      </c>
      <c r="M8" s="59" t="s">
        <v>111</v>
      </c>
      <c r="N8" s="59" t="s">
        <v>111</v>
      </c>
      <c r="O8" s="59" t="s">
        <v>111</v>
      </c>
      <c r="P8" s="236" t="s">
        <v>111</v>
      </c>
      <c r="Q8" s="236" t="s">
        <v>111</v>
      </c>
      <c r="R8" s="236" t="s">
        <v>111</v>
      </c>
      <c r="S8" s="236" t="s">
        <v>111</v>
      </c>
      <c r="T8" s="237">
        <v>57.788873038516407</v>
      </c>
      <c r="U8" s="59">
        <v>58.615344872126066</v>
      </c>
      <c r="V8" s="59">
        <v>54.306250802207678</v>
      </c>
      <c r="W8" s="59">
        <v>53.998601072511079</v>
      </c>
      <c r="X8" s="59">
        <v>61.144699717855701</v>
      </c>
      <c r="Y8" s="236">
        <v>58.067606404817298</v>
      </c>
      <c r="Z8" s="236">
        <v>60.845764335568632</v>
      </c>
      <c r="AA8" s="236">
        <v>59</v>
      </c>
      <c r="AB8" s="236">
        <v>58.6435070306038</v>
      </c>
      <c r="AC8" s="237">
        <v>73.610539316591201</v>
      </c>
      <c r="AD8" s="59">
        <v>73.727238944630244</v>
      </c>
      <c r="AE8" s="59">
        <v>71.704545454545453</v>
      </c>
      <c r="AF8" s="59">
        <v>68.978205491084069</v>
      </c>
      <c r="AG8" s="59">
        <v>74.892933618843685</v>
      </c>
      <c r="AH8" s="236">
        <v>74.892933618843685</v>
      </c>
      <c r="AI8" s="236">
        <v>74.892933618843685</v>
      </c>
      <c r="AJ8" s="236">
        <v>73.246689553702794</v>
      </c>
      <c r="AK8" s="236">
        <v>58.067606404817298</v>
      </c>
      <c r="AL8" s="237">
        <v>68.672456575682389</v>
      </c>
      <c r="AM8" s="59">
        <v>67.013698630136986</v>
      </c>
      <c r="AN8" s="59">
        <v>57.679558011049728</v>
      </c>
      <c r="AO8" s="59">
        <v>54.30167597765363</v>
      </c>
      <c r="AP8" s="59">
        <v>61.564625850340136</v>
      </c>
      <c r="AQ8" s="236">
        <v>66.416309012875544</v>
      </c>
      <c r="AR8" s="236">
        <v>71.459227467811161</v>
      </c>
      <c r="AS8" s="236">
        <v>72.55859375</v>
      </c>
      <c r="AT8" s="236">
        <v>67.283349561830576</v>
      </c>
      <c r="AU8" s="237">
        <v>68.784749801429697</v>
      </c>
      <c r="AV8" s="59">
        <v>60.783521809369958</v>
      </c>
      <c r="AW8" s="59">
        <v>60.403481012658233</v>
      </c>
      <c r="AX8" s="59">
        <v>59.871071716357768</v>
      </c>
      <c r="AY8" s="59">
        <v>61.668731928954976</v>
      </c>
      <c r="AZ8" s="236">
        <v>59.028776978417262</v>
      </c>
      <c r="BA8" s="236">
        <v>68.057553956834539</v>
      </c>
      <c r="BB8" s="236">
        <v>73</v>
      </c>
      <c r="BC8" s="236">
        <v>73.741258741258747</v>
      </c>
      <c r="BD8" s="237">
        <v>63.847967000589279</v>
      </c>
      <c r="BE8" s="59">
        <v>62.807170489838171</v>
      </c>
      <c r="BF8" s="59">
        <v>60.712740644603066</v>
      </c>
      <c r="BG8" s="59">
        <v>59.735687315032152</v>
      </c>
      <c r="BH8" s="59">
        <v>64.192687047027405</v>
      </c>
      <c r="BI8" s="236">
        <v>64.202966923520464</v>
      </c>
      <c r="BJ8" s="236">
        <v>66.996907270535203</v>
      </c>
      <c r="BK8" s="236">
        <v>67</v>
      </c>
      <c r="BL8" s="236">
        <v>68.450745682888538</v>
      </c>
      <c r="BM8" s="300" t="s">
        <v>111</v>
      </c>
      <c r="BN8" s="232" t="s">
        <v>111</v>
      </c>
      <c r="BO8" s="232" t="s">
        <v>111</v>
      </c>
      <c r="BP8" s="232" t="s">
        <v>111</v>
      </c>
      <c r="BQ8" s="59" t="s">
        <v>111</v>
      </c>
      <c r="BR8" s="236" t="s">
        <v>111</v>
      </c>
      <c r="BS8" s="236" t="s">
        <v>111</v>
      </c>
      <c r="BT8" s="236" t="s">
        <v>111</v>
      </c>
      <c r="BU8" s="236" t="s">
        <v>111</v>
      </c>
      <c r="BV8" s="236"/>
      <c r="BW8" s="237">
        <v>42.584047462096244</v>
      </c>
      <c r="BX8" s="59">
        <v>41.61271336080047</v>
      </c>
      <c r="BY8" s="59">
        <v>45.475773496789259</v>
      </c>
      <c r="BZ8" s="59">
        <v>41.244813278008294</v>
      </c>
      <c r="CA8" s="59">
        <v>34.967155128852959</v>
      </c>
      <c r="CB8" s="236">
        <v>40.072482526533783</v>
      </c>
      <c r="CC8" s="236">
        <v>36.319018404907979</v>
      </c>
      <c r="CD8" s="236">
        <v>41.213708797205854</v>
      </c>
      <c r="CE8" s="236">
        <v>39.921551536282415</v>
      </c>
      <c r="CF8" s="237">
        <v>34.998163789937571</v>
      </c>
      <c r="CG8" s="59">
        <v>38.538435022406063</v>
      </c>
      <c r="CH8" s="59">
        <v>42.46272777471011</v>
      </c>
      <c r="CI8" s="59">
        <v>41.103484688489964</v>
      </c>
      <c r="CJ8" s="59">
        <v>57.638888888888886</v>
      </c>
      <c r="CK8" s="236">
        <v>72.11021505376344</v>
      </c>
      <c r="CL8" s="236">
        <v>58.372456964006261</v>
      </c>
      <c r="CM8" s="236">
        <v>63.675769397485915</v>
      </c>
      <c r="CN8" s="236">
        <v>58.402585410895661</v>
      </c>
      <c r="CO8" s="237">
        <v>52.889914135588882</v>
      </c>
      <c r="CP8" s="59">
        <v>49.417195614541257</v>
      </c>
      <c r="CQ8" s="59">
        <v>47.505395455122503</v>
      </c>
      <c r="CR8" s="59">
        <v>48.033893817026346</v>
      </c>
      <c r="CS8" s="59">
        <v>46.87967369136642</v>
      </c>
      <c r="CT8" s="236">
        <v>49.602640909646652</v>
      </c>
      <c r="CU8" s="236">
        <v>46.035039188566159</v>
      </c>
      <c r="CV8" s="236">
        <v>49.502982107355862</v>
      </c>
      <c r="CW8" s="236">
        <v>51.40323422013563</v>
      </c>
      <c r="CX8" s="237">
        <v>47.546292452046835</v>
      </c>
      <c r="CY8" s="59">
        <v>46.038447041085561</v>
      </c>
      <c r="CZ8" s="59">
        <v>45.859824402058734</v>
      </c>
      <c r="DA8" s="59">
        <v>44.934913824449133</v>
      </c>
      <c r="DB8" s="59">
        <v>44.689824399969332</v>
      </c>
      <c r="DC8" s="236">
        <v>49.356984478935701</v>
      </c>
      <c r="DD8" s="236">
        <v>44.948186528497409</v>
      </c>
      <c r="DE8" s="236">
        <v>49.191645031862166</v>
      </c>
      <c r="DF8" s="236">
        <v>49.106487148102815</v>
      </c>
      <c r="DG8" s="300" t="s">
        <v>110</v>
      </c>
      <c r="DH8" s="59" t="s">
        <v>110</v>
      </c>
      <c r="DI8" s="59" t="s">
        <v>110</v>
      </c>
      <c r="DJ8" s="59" t="s">
        <v>110</v>
      </c>
      <c r="DK8" s="59" t="s">
        <v>110</v>
      </c>
      <c r="DL8" s="236" t="s">
        <v>110</v>
      </c>
      <c r="DM8" s="236" t="s">
        <v>110</v>
      </c>
      <c r="DN8" s="236" t="s">
        <v>110</v>
      </c>
      <c r="DO8" s="236" t="s">
        <v>110</v>
      </c>
      <c r="DP8" s="237" t="s">
        <v>110</v>
      </c>
      <c r="DQ8" s="59" t="s">
        <v>110</v>
      </c>
      <c r="DR8" s="59" t="s">
        <v>110</v>
      </c>
      <c r="DS8" s="59" t="s">
        <v>110</v>
      </c>
      <c r="DT8" s="59" t="s">
        <v>110</v>
      </c>
      <c r="DU8" s="236" t="s">
        <v>110</v>
      </c>
      <c r="DV8" s="236" t="s">
        <v>110</v>
      </c>
      <c r="DW8" s="236" t="s">
        <v>110</v>
      </c>
      <c r="DX8" s="236" t="s">
        <v>110</v>
      </c>
      <c r="DY8" s="237" t="s">
        <v>110</v>
      </c>
      <c r="DZ8" s="59" t="s">
        <v>110</v>
      </c>
      <c r="EA8" s="59" t="s">
        <v>110</v>
      </c>
      <c r="EB8" s="59" t="s">
        <v>110</v>
      </c>
      <c r="EC8" s="59" t="s">
        <v>110</v>
      </c>
      <c r="ED8" s="236" t="s">
        <v>110</v>
      </c>
      <c r="EE8" s="236" t="s">
        <v>110</v>
      </c>
      <c r="EF8" s="236" t="s">
        <v>110</v>
      </c>
      <c r="EG8" s="236" t="s">
        <v>110</v>
      </c>
    </row>
    <row r="9" spans="1:137" s="6" customFormat="1">
      <c r="A9" s="146" t="s">
        <v>17</v>
      </c>
      <c r="B9" s="59" t="s">
        <v>110</v>
      </c>
      <c r="C9" s="59">
        <v>86.72</v>
      </c>
      <c r="D9" s="59">
        <v>86.148571428571429</v>
      </c>
      <c r="E9" s="59">
        <v>99.609882964889465</v>
      </c>
      <c r="F9" s="59">
        <v>85.49856184084372</v>
      </c>
      <c r="G9" s="236">
        <v>90.97254536993951</v>
      </c>
      <c r="H9" s="59">
        <v>89.227547696603068</v>
      </c>
      <c r="I9" s="59">
        <v>89.521785334750277</v>
      </c>
      <c r="J9" s="59">
        <v>87.878071833648391</v>
      </c>
      <c r="K9" s="237" t="s">
        <v>111</v>
      </c>
      <c r="L9" s="59" t="s">
        <v>111</v>
      </c>
      <c r="M9" s="59" t="s">
        <v>111</v>
      </c>
      <c r="N9" s="59" t="s">
        <v>111</v>
      </c>
      <c r="O9" s="59" t="s">
        <v>111</v>
      </c>
      <c r="P9" s="236" t="s">
        <v>111</v>
      </c>
      <c r="Q9" s="236" t="s">
        <v>111</v>
      </c>
      <c r="R9" s="236" t="s">
        <v>111</v>
      </c>
      <c r="S9" s="236" t="s">
        <v>111</v>
      </c>
      <c r="T9" s="237" t="s">
        <v>111</v>
      </c>
      <c r="U9" s="59" t="s">
        <v>111</v>
      </c>
      <c r="V9" s="59" t="s">
        <v>111</v>
      </c>
      <c r="W9" s="59" t="s">
        <v>111</v>
      </c>
      <c r="X9" s="59" t="s">
        <v>111</v>
      </c>
      <c r="Y9" s="236" t="s">
        <v>111</v>
      </c>
      <c r="Z9" s="236" t="s">
        <v>111</v>
      </c>
      <c r="AA9" s="236" t="s">
        <v>111</v>
      </c>
      <c r="AB9" s="236" t="s">
        <v>111</v>
      </c>
      <c r="AC9" s="237" t="s">
        <v>110</v>
      </c>
      <c r="AD9" s="59">
        <v>96.601941747572823</v>
      </c>
      <c r="AE9" s="59">
        <v>91.967871485943775</v>
      </c>
      <c r="AF9" s="59">
        <v>76.293103448275872</v>
      </c>
      <c r="AG9" s="59">
        <v>98.792270531400959</v>
      </c>
      <c r="AH9" s="236">
        <v>86.471861471861473</v>
      </c>
      <c r="AI9" s="236">
        <v>78.030303030303031</v>
      </c>
      <c r="AJ9" s="59">
        <v>75.717213114754102</v>
      </c>
      <c r="AK9" s="59">
        <v>78.426171529619808</v>
      </c>
      <c r="AL9" s="237" t="s">
        <v>111</v>
      </c>
      <c r="AM9" s="59" t="s">
        <v>111</v>
      </c>
      <c r="AN9" s="59" t="s">
        <v>111</v>
      </c>
      <c r="AO9" s="59" t="s">
        <v>111</v>
      </c>
      <c r="AP9" s="59" t="s">
        <v>111</v>
      </c>
      <c r="AQ9" s="236" t="s">
        <v>111</v>
      </c>
      <c r="AR9" s="236" t="s">
        <v>111</v>
      </c>
      <c r="AS9" s="236" t="s">
        <v>111</v>
      </c>
      <c r="AT9" s="236" t="s">
        <v>111</v>
      </c>
      <c r="AU9" s="237" t="s">
        <v>111</v>
      </c>
      <c r="AV9" s="59" t="s">
        <v>111</v>
      </c>
      <c r="AW9" s="59" t="s">
        <v>111</v>
      </c>
      <c r="AX9" s="59" t="s">
        <v>111</v>
      </c>
      <c r="AY9" s="59" t="s">
        <v>111</v>
      </c>
      <c r="AZ9" s="236" t="s">
        <v>111</v>
      </c>
      <c r="BA9" s="236" t="s">
        <v>111</v>
      </c>
      <c r="BB9" s="236" t="s">
        <v>111</v>
      </c>
      <c r="BC9" s="236" t="s">
        <v>111</v>
      </c>
      <c r="BD9" s="239" t="s">
        <v>110</v>
      </c>
      <c r="BE9" s="59">
        <v>87.94312036851592</v>
      </c>
      <c r="BF9" s="59">
        <v>86.997266692698162</v>
      </c>
      <c r="BG9" s="59">
        <v>94.205794205794206</v>
      </c>
      <c r="BH9" s="59">
        <v>87.7</v>
      </c>
      <c r="BI9" s="236">
        <v>90.176177709689782</v>
      </c>
      <c r="BJ9" s="232">
        <v>87</v>
      </c>
      <c r="BK9" s="59">
        <v>87</v>
      </c>
      <c r="BL9" s="59">
        <v>85.884765989185155</v>
      </c>
      <c r="BM9" s="300" t="s">
        <v>111</v>
      </c>
      <c r="BN9" s="232" t="s">
        <v>111</v>
      </c>
      <c r="BO9" s="232" t="s">
        <v>111</v>
      </c>
      <c r="BP9" s="232" t="s">
        <v>111</v>
      </c>
      <c r="BQ9" s="59" t="s">
        <v>111</v>
      </c>
      <c r="BR9" s="236" t="s">
        <v>111</v>
      </c>
      <c r="BS9" s="236" t="s">
        <v>111</v>
      </c>
      <c r="BT9" s="236" t="s">
        <v>111</v>
      </c>
      <c r="BU9" s="236" t="s">
        <v>111</v>
      </c>
      <c r="BV9" s="236"/>
      <c r="BW9" s="237" t="s">
        <v>111</v>
      </c>
      <c r="BX9" s="59" t="s">
        <v>111</v>
      </c>
      <c r="BY9" s="59" t="s">
        <v>111</v>
      </c>
      <c r="BZ9" s="59" t="s">
        <v>111</v>
      </c>
      <c r="CA9" s="59">
        <v>34.654205607476634</v>
      </c>
      <c r="CB9" s="236">
        <v>39.572773352643011</v>
      </c>
      <c r="CC9" s="236">
        <v>53.021978021978022</v>
      </c>
      <c r="CD9" s="236">
        <v>55.81278309008556</v>
      </c>
      <c r="CE9" s="59">
        <v>48.465022647206844</v>
      </c>
      <c r="CF9" s="239" t="s">
        <v>110</v>
      </c>
      <c r="CG9" s="59">
        <v>51.495016611295682</v>
      </c>
      <c r="CH9" s="59">
        <v>31.558935361216729</v>
      </c>
      <c r="CI9" s="59">
        <v>34.778965011523148</v>
      </c>
      <c r="CJ9" s="59">
        <v>45.327476038338659</v>
      </c>
      <c r="CK9" s="236">
        <v>46.106483158275985</v>
      </c>
      <c r="CL9" s="236">
        <v>57.210913815504547</v>
      </c>
      <c r="CM9" s="236">
        <v>61.338289962825279</v>
      </c>
      <c r="CN9" s="59">
        <v>24.628252788104088</v>
      </c>
      <c r="CO9" s="58" t="s">
        <v>111</v>
      </c>
      <c r="CP9" s="59" t="s">
        <v>111</v>
      </c>
      <c r="CQ9" s="59" t="s">
        <v>111</v>
      </c>
      <c r="CR9" s="59" t="s">
        <v>111</v>
      </c>
      <c r="CS9" s="59" t="s">
        <v>111</v>
      </c>
      <c r="CT9" s="59" t="s">
        <v>111</v>
      </c>
      <c r="CU9" s="59" t="s">
        <v>111</v>
      </c>
      <c r="CV9" s="59" t="s">
        <v>111</v>
      </c>
      <c r="CW9" s="59" t="s">
        <v>111</v>
      </c>
      <c r="CX9" s="239" t="s">
        <v>110</v>
      </c>
      <c r="CY9" s="59">
        <v>49.791955617198333</v>
      </c>
      <c r="CZ9" s="59">
        <v>31.558935361216729</v>
      </c>
      <c r="DA9" s="59">
        <v>34.778965011523148</v>
      </c>
      <c r="DB9" s="59">
        <v>39.814636030121648</v>
      </c>
      <c r="DC9" s="236">
        <v>42.839036755386566</v>
      </c>
      <c r="DD9" s="239">
        <v>55.174716225239266</v>
      </c>
      <c r="DE9" s="59">
        <v>58.685672867842477</v>
      </c>
      <c r="DF9" s="59">
        <v>36.071514858661516</v>
      </c>
      <c r="DG9" s="300" t="s">
        <v>111</v>
      </c>
      <c r="DH9" s="59" t="s">
        <v>111</v>
      </c>
      <c r="DI9" s="59" t="s">
        <v>111</v>
      </c>
      <c r="DJ9" s="59" t="s">
        <v>111</v>
      </c>
      <c r="DK9" s="59" t="s">
        <v>111</v>
      </c>
      <c r="DL9" s="236" t="s">
        <v>111</v>
      </c>
      <c r="DM9" s="236" t="s">
        <v>111</v>
      </c>
      <c r="DN9" s="236" t="s">
        <v>111</v>
      </c>
      <c r="DO9" s="236" t="s">
        <v>111</v>
      </c>
      <c r="DP9" s="237" t="s">
        <v>111</v>
      </c>
      <c r="DQ9" s="59" t="s">
        <v>111</v>
      </c>
      <c r="DR9" s="59" t="s">
        <v>111</v>
      </c>
      <c r="DS9" s="59" t="s">
        <v>111</v>
      </c>
      <c r="DT9" s="59" t="s">
        <v>111</v>
      </c>
      <c r="DU9" s="236" t="s">
        <v>111</v>
      </c>
      <c r="DV9" s="236" t="s">
        <v>111</v>
      </c>
      <c r="DW9" s="236" t="s">
        <v>111</v>
      </c>
      <c r="DX9" s="236" t="s">
        <v>111</v>
      </c>
      <c r="DY9" s="237" t="s">
        <v>111</v>
      </c>
      <c r="DZ9" s="59" t="s">
        <v>111</v>
      </c>
      <c r="EA9" s="59" t="s">
        <v>111</v>
      </c>
      <c r="EB9" s="59" t="s">
        <v>111</v>
      </c>
      <c r="EC9" s="59" t="s">
        <v>111</v>
      </c>
      <c r="ED9" s="236" t="s">
        <v>111</v>
      </c>
      <c r="EE9" s="236" t="s">
        <v>111</v>
      </c>
      <c r="EF9" s="236" t="s">
        <v>111</v>
      </c>
      <c r="EG9" s="236" t="s">
        <v>111</v>
      </c>
    </row>
    <row r="10" spans="1:137" s="6" customFormat="1">
      <c r="A10" s="146" t="s">
        <v>18</v>
      </c>
      <c r="B10" s="59">
        <v>66.371611475539396</v>
      </c>
      <c r="C10" s="59">
        <v>62.229739319676391</v>
      </c>
      <c r="D10" s="59">
        <v>60.199843079337242</v>
      </c>
      <c r="E10" s="59">
        <v>65.402296140880267</v>
      </c>
      <c r="F10" s="59">
        <v>64.519599588361871</v>
      </c>
      <c r="G10" s="236">
        <v>57.729378444244404</v>
      </c>
      <c r="H10" s="236">
        <v>54.998133795859225</v>
      </c>
      <c r="I10" s="59">
        <v>52.865681149644949</v>
      </c>
      <c r="J10" s="59">
        <v>55.236541598694942</v>
      </c>
      <c r="K10" s="237">
        <v>33.710294362215201</v>
      </c>
      <c r="L10" s="59">
        <v>36.349065004452356</v>
      </c>
      <c r="M10" s="59">
        <v>90.25256511444357</v>
      </c>
      <c r="N10" s="59">
        <v>37.660227477884092</v>
      </c>
      <c r="O10" s="59">
        <v>35.397516529591996</v>
      </c>
      <c r="P10" s="236">
        <v>45.202821869488538</v>
      </c>
      <c r="Q10" s="236">
        <v>47.407407407407412</v>
      </c>
      <c r="R10" s="236">
        <v>38.413295703982442</v>
      </c>
      <c r="S10" s="59">
        <v>40.463759213759218</v>
      </c>
      <c r="T10" s="237">
        <v>55.255499941799556</v>
      </c>
      <c r="U10" s="59">
        <v>33.070967741935483</v>
      </c>
      <c r="V10" s="59">
        <v>34.326175121335019</v>
      </c>
      <c r="W10" s="59">
        <v>55.862312030075188</v>
      </c>
      <c r="X10" s="59">
        <v>55.370370370370367</v>
      </c>
      <c r="Y10" s="236">
        <v>60.39392798895998</v>
      </c>
      <c r="Z10" s="236">
        <v>59.879563417388027</v>
      </c>
      <c r="AA10" s="236">
        <v>54</v>
      </c>
      <c r="AB10" s="59">
        <v>57.499999999999993</v>
      </c>
      <c r="AC10" s="237">
        <v>89.268867924528308</v>
      </c>
      <c r="AD10" s="59">
        <v>47.139588100686495</v>
      </c>
      <c r="AE10" s="59">
        <v>57.422615287428933</v>
      </c>
      <c r="AF10" s="59">
        <v>54.168544389364584</v>
      </c>
      <c r="AG10" s="59">
        <v>56.5015479876161</v>
      </c>
      <c r="AH10" s="236">
        <v>56.507193041150884</v>
      </c>
      <c r="AI10" s="236">
        <v>59.250585480093676</v>
      </c>
      <c r="AJ10" s="236">
        <v>62</v>
      </c>
      <c r="AK10" s="59">
        <v>63.784097504352879</v>
      </c>
      <c r="AL10" s="237" t="s">
        <v>111</v>
      </c>
      <c r="AM10" s="59" t="s">
        <v>111</v>
      </c>
      <c r="AN10" s="59" t="s">
        <v>111</v>
      </c>
      <c r="AO10" s="59" t="s">
        <v>111</v>
      </c>
      <c r="AP10" s="59" t="s">
        <v>111</v>
      </c>
      <c r="AQ10" s="236" t="s">
        <v>111</v>
      </c>
      <c r="AR10" s="236" t="s">
        <v>111</v>
      </c>
      <c r="AS10" s="236" t="s">
        <v>111</v>
      </c>
      <c r="AT10" s="236" t="s">
        <v>111</v>
      </c>
      <c r="AU10" s="237">
        <v>83.333333333333343</v>
      </c>
      <c r="AV10" s="59">
        <v>78.894472361809036</v>
      </c>
      <c r="AW10" s="59">
        <v>81.465517241379317</v>
      </c>
      <c r="AX10" s="59">
        <v>88.617886178861795</v>
      </c>
      <c r="AY10" s="59">
        <v>100</v>
      </c>
      <c r="AZ10" s="236">
        <v>84.51882845188284</v>
      </c>
      <c r="BA10" s="236">
        <v>92.887029288702934</v>
      </c>
      <c r="BB10" s="236">
        <v>86</v>
      </c>
      <c r="BC10" s="59">
        <v>82.805429864253384</v>
      </c>
      <c r="BD10" s="237">
        <v>61.349178217637068</v>
      </c>
      <c r="BE10" s="59">
        <v>52.73509244520632</v>
      </c>
      <c r="BF10" s="59">
        <v>55.203749760857093</v>
      </c>
      <c r="BG10" s="59">
        <v>60.931534741664549</v>
      </c>
      <c r="BH10" s="59">
        <v>59.977467028961499</v>
      </c>
      <c r="BI10" s="236">
        <v>56.975775442194312</v>
      </c>
      <c r="BJ10" s="236">
        <v>55.280697257113566</v>
      </c>
      <c r="BK10" s="236">
        <v>54</v>
      </c>
      <c r="BL10" s="59">
        <v>54.69054387509199</v>
      </c>
      <c r="BM10" s="300">
        <v>35.605837574126262</v>
      </c>
      <c r="BN10" s="59">
        <v>38.814131013669453</v>
      </c>
      <c r="BO10" s="59">
        <v>30.017793594306053</v>
      </c>
      <c r="BP10" s="59">
        <v>30.014444903012794</v>
      </c>
      <c r="BQ10" s="59">
        <v>29.879757527576267</v>
      </c>
      <c r="BR10" s="236">
        <v>40.468402786447278</v>
      </c>
      <c r="BS10" s="236">
        <v>41.480487355595905</v>
      </c>
      <c r="BT10" s="236">
        <v>45.537431440985827</v>
      </c>
      <c r="BU10" s="59">
        <v>50.082892555459068</v>
      </c>
      <c r="BV10" s="59"/>
      <c r="BW10" s="237">
        <v>29.8773014220383</v>
      </c>
      <c r="BX10" s="59">
        <v>27.994388847835072</v>
      </c>
      <c r="BY10" s="59">
        <v>29.975311850311847</v>
      </c>
      <c r="BZ10" s="59">
        <v>30.62310427779521</v>
      </c>
      <c r="CA10" s="59">
        <v>34.493600884815926</v>
      </c>
      <c r="CB10" s="236">
        <v>44.828274398098586</v>
      </c>
      <c r="CC10" s="236">
        <v>45.775851854359566</v>
      </c>
      <c r="CD10" s="236">
        <v>45.844147912913371</v>
      </c>
      <c r="CE10" s="59">
        <v>50.193814851803573</v>
      </c>
      <c r="CF10" s="237">
        <v>29.833088774761556</v>
      </c>
      <c r="CG10" s="59">
        <v>34.377284913477943</v>
      </c>
      <c r="CH10" s="59">
        <v>28.973660308810175</v>
      </c>
      <c r="CI10" s="59">
        <v>29.736878741472921</v>
      </c>
      <c r="CJ10" s="59">
        <v>29.110045297095656</v>
      </c>
      <c r="CK10" s="236">
        <v>47.447558938184521</v>
      </c>
      <c r="CL10" s="236">
        <v>47.087006515906474</v>
      </c>
      <c r="CM10" s="236">
        <v>47.89115646258503</v>
      </c>
      <c r="CN10" s="59">
        <v>52.740513606745878</v>
      </c>
      <c r="CO10" s="237">
        <v>24.15329768270945</v>
      </c>
      <c r="CP10" s="59">
        <v>27.968923418423973</v>
      </c>
      <c r="CQ10" s="59">
        <v>25.559105431309902</v>
      </c>
      <c r="CR10" s="59">
        <v>26.193001060445386</v>
      </c>
      <c r="CS10" s="59">
        <v>31.631520532741398</v>
      </c>
      <c r="CT10" s="236">
        <v>45.899053627760253</v>
      </c>
      <c r="CU10" s="236">
        <v>38.879159369527144</v>
      </c>
      <c r="CV10" s="236">
        <v>36.666666666666664</v>
      </c>
      <c r="CW10" s="59">
        <v>58.318739054290717</v>
      </c>
      <c r="CX10" s="237">
        <v>31.035100286532952</v>
      </c>
      <c r="CY10" s="59">
        <v>31.043522068429635</v>
      </c>
      <c r="CZ10" s="59">
        <v>29.893714084484497</v>
      </c>
      <c r="DA10" s="59">
        <v>30.346403851453214</v>
      </c>
      <c r="DB10" s="59">
        <v>32.238632265678788</v>
      </c>
      <c r="DC10" s="236">
        <v>43.248772099734161</v>
      </c>
      <c r="DD10" s="236">
        <v>44.21729028745856</v>
      </c>
      <c r="DE10" s="236">
        <v>45.778575493586651</v>
      </c>
      <c r="DF10" s="59">
        <v>50.327121428640865</v>
      </c>
      <c r="DG10" s="300" t="s">
        <v>110</v>
      </c>
      <c r="DH10" s="59" t="s">
        <v>110</v>
      </c>
      <c r="DI10" s="59" t="s">
        <v>110</v>
      </c>
      <c r="DJ10" s="59" t="s">
        <v>110</v>
      </c>
      <c r="DK10" s="59" t="s">
        <v>110</v>
      </c>
      <c r="DL10" s="236" t="s">
        <v>110</v>
      </c>
      <c r="DM10" s="236" t="s">
        <v>110</v>
      </c>
      <c r="DN10" s="236" t="s">
        <v>110</v>
      </c>
      <c r="DO10" s="236" t="s">
        <v>110</v>
      </c>
      <c r="DP10" s="237" t="s">
        <v>110</v>
      </c>
      <c r="DQ10" s="59" t="s">
        <v>110</v>
      </c>
      <c r="DR10" s="59" t="s">
        <v>110</v>
      </c>
      <c r="DS10" s="59" t="s">
        <v>110</v>
      </c>
      <c r="DT10" s="59" t="s">
        <v>110</v>
      </c>
      <c r="DU10" s="236" t="s">
        <v>110</v>
      </c>
      <c r="DV10" s="236" t="s">
        <v>110</v>
      </c>
      <c r="DW10" s="236" t="s">
        <v>110</v>
      </c>
      <c r="DX10" s="236" t="s">
        <v>110</v>
      </c>
      <c r="DY10" s="237" t="s">
        <v>110</v>
      </c>
      <c r="DZ10" s="59" t="s">
        <v>110</v>
      </c>
      <c r="EA10" s="59" t="s">
        <v>110</v>
      </c>
      <c r="EB10" s="59" t="s">
        <v>110</v>
      </c>
      <c r="EC10" s="59" t="s">
        <v>110</v>
      </c>
      <c r="ED10" s="236" t="s">
        <v>110</v>
      </c>
      <c r="EE10" s="236" t="s">
        <v>110</v>
      </c>
      <c r="EF10" s="236" t="s">
        <v>110</v>
      </c>
      <c r="EG10" s="236" t="s">
        <v>110</v>
      </c>
    </row>
    <row r="11" spans="1:137" s="6" customFormat="1">
      <c r="A11" s="146"/>
      <c r="B11" s="59"/>
      <c r="C11" s="59"/>
      <c r="D11" s="59"/>
      <c r="E11" s="59"/>
      <c r="F11" s="59"/>
      <c r="G11" s="236"/>
      <c r="H11" s="236"/>
      <c r="I11" s="236"/>
      <c r="J11" s="236"/>
      <c r="K11" s="237"/>
      <c r="L11" s="59"/>
      <c r="M11" s="59"/>
      <c r="N11" s="59"/>
      <c r="O11" s="59"/>
      <c r="P11" s="236"/>
      <c r="Q11" s="236"/>
      <c r="R11" s="236"/>
      <c r="S11" s="236"/>
      <c r="T11" s="237"/>
      <c r="U11" s="59"/>
      <c r="V11" s="59"/>
      <c r="W11" s="59"/>
      <c r="X11" s="59"/>
      <c r="Y11" s="236"/>
      <c r="Z11" s="236"/>
      <c r="AA11" s="236"/>
      <c r="AB11" s="236"/>
      <c r="AC11" s="237"/>
      <c r="AD11" s="59"/>
      <c r="AE11" s="59"/>
      <c r="AF11" s="59"/>
      <c r="AG11" s="59"/>
      <c r="AH11" s="236"/>
      <c r="AI11" s="236"/>
      <c r="AJ11" s="236"/>
      <c r="AK11" s="236"/>
      <c r="AL11" s="237"/>
      <c r="AM11" s="59"/>
      <c r="AN11" s="59"/>
      <c r="AO11" s="59"/>
      <c r="AP11" s="59"/>
      <c r="AQ11" s="236"/>
      <c r="AR11" s="236"/>
      <c r="AS11" s="236"/>
      <c r="AT11" s="236"/>
      <c r="AU11" s="237"/>
      <c r="AV11" s="59"/>
      <c r="AW11" s="59"/>
      <c r="AX11" s="59"/>
      <c r="AY11" s="59"/>
      <c r="AZ11" s="236"/>
      <c r="BA11" s="236"/>
      <c r="BB11" s="236"/>
      <c r="BC11" s="236"/>
      <c r="BD11" s="237"/>
      <c r="BE11" s="59"/>
      <c r="BF11" s="59"/>
      <c r="BG11" s="59"/>
      <c r="BH11" s="59"/>
      <c r="BI11" s="236"/>
      <c r="BJ11" s="236"/>
      <c r="BK11" s="236"/>
      <c r="BL11" s="236"/>
      <c r="BM11" s="300"/>
      <c r="BN11" s="59"/>
      <c r="BO11" s="59"/>
      <c r="BP11" s="59"/>
      <c r="BQ11" s="59"/>
      <c r="BR11" s="236"/>
      <c r="BS11" s="236"/>
      <c r="BT11" s="236"/>
      <c r="BU11" s="236"/>
      <c r="BV11" s="236"/>
      <c r="BW11" s="237"/>
      <c r="BX11" s="59"/>
      <c r="BY11" s="59"/>
      <c r="BZ11" s="59"/>
      <c r="CA11" s="59"/>
      <c r="CB11" s="236"/>
      <c r="CC11" s="236"/>
      <c r="CD11" s="236"/>
      <c r="CE11" s="236"/>
      <c r="CF11" s="237"/>
      <c r="CG11" s="59"/>
      <c r="CH11" s="59"/>
      <c r="CI11" s="59"/>
      <c r="CJ11" s="59"/>
      <c r="CK11" s="236"/>
      <c r="CL11" s="236"/>
      <c r="CM11" s="236"/>
      <c r="CN11" s="236"/>
      <c r="CO11" s="237"/>
      <c r="CP11" s="59"/>
      <c r="CQ11" s="59"/>
      <c r="CR11" s="59"/>
      <c r="CS11" s="59"/>
      <c r="CT11" s="236"/>
      <c r="CU11" s="236"/>
      <c r="CV11" s="236"/>
      <c r="CW11" s="236"/>
      <c r="CX11" s="237"/>
      <c r="CY11" s="59"/>
      <c r="CZ11" s="59"/>
      <c r="DA11" s="59"/>
      <c r="DB11" s="59"/>
      <c r="DC11" s="236"/>
      <c r="DD11" s="236"/>
      <c r="DE11" s="236"/>
      <c r="DF11" s="236"/>
      <c r="DG11" s="300"/>
      <c r="DH11" s="59"/>
      <c r="DI11" s="59"/>
      <c r="DJ11" s="59"/>
      <c r="DK11" s="59"/>
      <c r="DL11" s="236"/>
      <c r="DM11" s="236"/>
      <c r="DN11" s="236"/>
      <c r="DO11" s="236"/>
      <c r="DP11" s="237"/>
      <c r="DQ11" s="59"/>
      <c r="DR11" s="59"/>
      <c r="DS11" s="59"/>
      <c r="DT11" s="59"/>
      <c r="DU11" s="236"/>
      <c r="DV11" s="236"/>
      <c r="DW11" s="236"/>
      <c r="DX11" s="236"/>
      <c r="DY11" s="237"/>
      <c r="DZ11" s="59"/>
      <c r="EA11" s="59"/>
      <c r="EB11" s="59"/>
      <c r="EC11" s="59"/>
      <c r="ED11" s="236"/>
      <c r="EE11" s="236"/>
      <c r="EF11" s="236"/>
      <c r="EG11" s="236"/>
    </row>
    <row r="12" spans="1:137" s="6" customFormat="1">
      <c r="A12" s="146" t="s">
        <v>19</v>
      </c>
      <c r="B12" s="59">
        <v>54.374245472837025</v>
      </c>
      <c r="C12" s="59">
        <v>57.942548490056467</v>
      </c>
      <c r="D12" s="59">
        <v>60.270558917764326</v>
      </c>
      <c r="E12" s="59">
        <v>58.722832927750268</v>
      </c>
      <c r="F12" s="59">
        <v>61.187214611872143</v>
      </c>
      <c r="G12" s="236">
        <v>57.969379532634967</v>
      </c>
      <c r="H12" s="236">
        <v>60.628525382755839</v>
      </c>
      <c r="I12" s="236">
        <v>59.42549371633752</v>
      </c>
      <c r="J12" s="236">
        <v>61.357702349869449</v>
      </c>
      <c r="K12" s="237">
        <v>80.161516853932582</v>
      </c>
      <c r="L12" s="59">
        <v>81.343556042351224</v>
      </c>
      <c r="M12" s="59">
        <v>78.877988963825871</v>
      </c>
      <c r="N12" s="59">
        <v>79.488010369410247</v>
      </c>
      <c r="O12" s="59">
        <v>80.728721890122401</v>
      </c>
      <c r="P12" s="236">
        <v>75.734024179620036</v>
      </c>
      <c r="Q12" s="236">
        <v>75.82037996545769</v>
      </c>
      <c r="R12" s="236">
        <v>73.082210613142692</v>
      </c>
      <c r="S12" s="236">
        <v>73.335138061721722</v>
      </c>
      <c r="T12" s="237">
        <v>65.691278212543949</v>
      </c>
      <c r="U12" s="59">
        <v>66.350053361792959</v>
      </c>
      <c r="V12" s="59">
        <v>67.821729395457936</v>
      </c>
      <c r="W12" s="59">
        <v>67.577639751552795</v>
      </c>
      <c r="X12" s="59">
        <v>66.216773130022659</v>
      </c>
      <c r="Y12" s="236">
        <v>64.791133844842292</v>
      </c>
      <c r="Z12" s="236">
        <v>68.3527517287108</v>
      </c>
      <c r="AA12" s="236">
        <v>68</v>
      </c>
      <c r="AB12" s="236">
        <v>69.193983131901575</v>
      </c>
      <c r="AC12" s="237">
        <v>50.20537124802528</v>
      </c>
      <c r="AD12" s="59">
        <v>51.010871638374979</v>
      </c>
      <c r="AE12" s="59">
        <v>49.116854605328811</v>
      </c>
      <c r="AF12" s="59">
        <v>52.334387882273994</v>
      </c>
      <c r="AG12" s="59">
        <v>54.580773400795081</v>
      </c>
      <c r="AH12" s="236">
        <v>50.435908502373763</v>
      </c>
      <c r="AI12" s="236">
        <v>54.838152783772124</v>
      </c>
      <c r="AJ12" s="236">
        <v>55</v>
      </c>
      <c r="AK12" s="236">
        <v>56.330648314694606</v>
      </c>
      <c r="AL12" s="237">
        <v>56.662958843159061</v>
      </c>
      <c r="AM12" s="59">
        <v>56.536604987932428</v>
      </c>
      <c r="AN12" s="59">
        <v>50.210589651022865</v>
      </c>
      <c r="AO12" s="59">
        <v>50.644567219152862</v>
      </c>
      <c r="AP12" s="59">
        <v>52.737792830934239</v>
      </c>
      <c r="AQ12" s="236">
        <v>47.488408037094281</v>
      </c>
      <c r="AR12" s="236">
        <v>55.74446161772282</v>
      </c>
      <c r="AS12" s="236">
        <v>53.290183387270758</v>
      </c>
      <c r="AT12" s="236">
        <v>54.84957882069795</v>
      </c>
      <c r="AU12" s="237">
        <v>10.313479623824451</v>
      </c>
      <c r="AV12" s="59">
        <v>10.611620795107033</v>
      </c>
      <c r="AW12" s="59">
        <v>4.0572792362768499</v>
      </c>
      <c r="AX12" s="59">
        <v>3.7688442211055273</v>
      </c>
      <c r="AY12" s="59">
        <v>2.3080782739588561</v>
      </c>
      <c r="AZ12" s="236">
        <v>13.889888449082404</v>
      </c>
      <c r="BA12" s="236">
        <v>17.632241813602015</v>
      </c>
      <c r="BB12" s="236">
        <v>23.240408501242065</v>
      </c>
      <c r="BC12" s="236">
        <v>37.351694915254235</v>
      </c>
      <c r="BD12" s="237">
        <v>54.456021322994907</v>
      </c>
      <c r="BE12" s="59">
        <v>55.815681902638424</v>
      </c>
      <c r="BF12" s="59">
        <v>56.92293117332197</v>
      </c>
      <c r="BG12" s="59">
        <v>56.833473030831613</v>
      </c>
      <c r="BH12" s="59">
        <v>58.399520788037449</v>
      </c>
      <c r="BI12" s="236">
        <v>54.728324651526691</v>
      </c>
      <c r="BJ12" s="236">
        <v>59.138025095471903</v>
      </c>
      <c r="BK12" s="236">
        <v>58</v>
      </c>
      <c r="BL12" s="236">
        <v>59.531050536907713</v>
      </c>
      <c r="BM12" s="300" t="s">
        <v>110</v>
      </c>
      <c r="BN12" s="232" t="s">
        <v>110</v>
      </c>
      <c r="BO12" s="232">
        <v>54.311039484286859</v>
      </c>
      <c r="BP12" s="232">
        <v>55.612244897959187</v>
      </c>
      <c r="BQ12" s="232">
        <v>61.401932150078629</v>
      </c>
      <c r="BR12" s="236">
        <v>62.844919786096256</v>
      </c>
      <c r="BS12" s="236">
        <v>65.074685534591197</v>
      </c>
      <c r="BT12" s="236">
        <v>66.976151465501545</v>
      </c>
      <c r="BU12" s="236">
        <v>66.38290164825213</v>
      </c>
      <c r="BV12" s="236"/>
      <c r="BW12" s="237">
        <v>12.911853411483525</v>
      </c>
      <c r="BX12" s="59">
        <v>34.489371903468111</v>
      </c>
      <c r="BY12" s="59">
        <v>37.116435477091215</v>
      </c>
      <c r="BZ12" s="59">
        <v>35.556765586713858</v>
      </c>
      <c r="CA12" s="59">
        <v>38.383537130927522</v>
      </c>
      <c r="CB12" s="236">
        <v>33.644491191164875</v>
      </c>
      <c r="CC12" s="236">
        <v>34.654599610493761</v>
      </c>
      <c r="CD12" s="236">
        <v>37.330215987530622</v>
      </c>
      <c r="CE12" s="236">
        <v>35.741710296684118</v>
      </c>
      <c r="CF12" s="237" t="s">
        <v>110</v>
      </c>
      <c r="CG12" s="59">
        <v>50.971272229822162</v>
      </c>
      <c r="CH12" s="59">
        <v>55.597543693906474</v>
      </c>
      <c r="CI12" s="59">
        <v>56.526452732003477</v>
      </c>
      <c r="CJ12" s="59">
        <v>53.651771956856699</v>
      </c>
      <c r="CK12" s="236">
        <v>56.643085570307207</v>
      </c>
      <c r="CL12" s="236">
        <v>56.469956120712816</v>
      </c>
      <c r="CM12" s="236">
        <v>56.020039421813408</v>
      </c>
      <c r="CN12" s="236">
        <v>57.497525569119098</v>
      </c>
      <c r="CO12" s="237" t="s">
        <v>110</v>
      </c>
      <c r="CP12" s="59">
        <v>49.463749463749465</v>
      </c>
      <c r="CQ12" s="59">
        <v>51.135836810384795</v>
      </c>
      <c r="CR12" s="59">
        <v>60.059046815689584</v>
      </c>
      <c r="CS12" s="59">
        <v>60.584588131089454</v>
      </c>
      <c r="CT12" s="236">
        <v>61.448598130841127</v>
      </c>
      <c r="CU12" s="236">
        <v>64.561957379636937</v>
      </c>
      <c r="CV12" s="236">
        <v>64.910025706940871</v>
      </c>
      <c r="CW12" s="236">
        <v>65.779927448609428</v>
      </c>
      <c r="CX12" s="239" t="s">
        <v>110</v>
      </c>
      <c r="CY12" s="59">
        <v>45.517311921444282</v>
      </c>
      <c r="CZ12" s="59">
        <v>48.448923137719817</v>
      </c>
      <c r="DA12" s="59">
        <v>49.63935036530318</v>
      </c>
      <c r="DB12" s="59">
        <v>50.924117887471056</v>
      </c>
      <c r="DC12" s="236">
        <v>50.791324736225086</v>
      </c>
      <c r="DD12" s="236">
        <v>51.274237171917257</v>
      </c>
      <c r="DE12" s="236">
        <v>54.812635161484735</v>
      </c>
      <c r="DF12" s="236">
        <v>53.043665304366527</v>
      </c>
      <c r="DG12" s="300">
        <v>29.209399402641335</v>
      </c>
      <c r="DH12" s="59">
        <v>37.170715018816288</v>
      </c>
      <c r="DI12" s="59">
        <v>38.158165575727637</v>
      </c>
      <c r="DJ12" s="59">
        <v>36.775664779899827</v>
      </c>
      <c r="DK12" s="59">
        <v>37.398848752815553</v>
      </c>
      <c r="DL12" s="236">
        <v>38.279561593084281</v>
      </c>
      <c r="DM12" s="236">
        <v>38.515446224256294</v>
      </c>
      <c r="DN12" s="236">
        <v>43.35806643498951</v>
      </c>
      <c r="DO12" s="236">
        <v>46.842709529276696</v>
      </c>
      <c r="DP12" s="237">
        <v>31.623277182235839</v>
      </c>
      <c r="DQ12" s="59">
        <v>42.073170731707314</v>
      </c>
      <c r="DR12" s="59">
        <v>50.566037735849058</v>
      </c>
      <c r="DS12" s="59">
        <v>28.660436137071649</v>
      </c>
      <c r="DT12" s="236" t="s">
        <v>111</v>
      </c>
      <c r="DU12" s="236" t="s">
        <v>111</v>
      </c>
      <c r="DV12" s="236" t="s">
        <v>111</v>
      </c>
      <c r="DW12" s="236" t="s">
        <v>111</v>
      </c>
      <c r="DX12" s="236" t="s">
        <v>111</v>
      </c>
      <c r="DY12" s="237">
        <v>29.416795500148023</v>
      </c>
      <c r="DZ12" s="59">
        <v>37.368680236375575</v>
      </c>
      <c r="EA12" s="59">
        <v>38.292067111907471</v>
      </c>
      <c r="EB12" s="59">
        <v>36.670954256773051</v>
      </c>
      <c r="EC12" s="59">
        <v>37.337836168197356</v>
      </c>
      <c r="ED12" s="236">
        <v>38.077113386366229</v>
      </c>
      <c r="EE12" s="236">
        <v>38.509491776142006</v>
      </c>
      <c r="EF12" s="236">
        <v>43.16613261030318</v>
      </c>
      <c r="EG12" s="236">
        <v>46.842709529276696</v>
      </c>
    </row>
    <row r="13" spans="1:137" s="6" customFormat="1">
      <c r="A13" s="146" t="s">
        <v>20</v>
      </c>
      <c r="B13" s="59">
        <v>59.767141009055621</v>
      </c>
      <c r="C13" s="59">
        <v>61.109785202863961</v>
      </c>
      <c r="D13" s="59">
        <v>72.164345077841503</v>
      </c>
      <c r="E13" s="59">
        <v>71.156124141198774</v>
      </c>
      <c r="F13" s="59">
        <v>72.295454545454547</v>
      </c>
      <c r="G13" s="236">
        <v>71.351039260969969</v>
      </c>
      <c r="H13" s="236">
        <v>74.976905311778282</v>
      </c>
      <c r="I13" s="236">
        <v>72.952598515134198</v>
      </c>
      <c r="J13" s="236">
        <v>73.238042880703674</v>
      </c>
      <c r="K13" s="237" t="s">
        <v>111</v>
      </c>
      <c r="L13" s="59" t="s">
        <v>111</v>
      </c>
      <c r="M13" s="59" t="s">
        <v>111</v>
      </c>
      <c r="N13" s="59" t="s">
        <v>111</v>
      </c>
      <c r="O13" s="59" t="s">
        <v>111</v>
      </c>
      <c r="P13" s="236" t="s">
        <v>111</v>
      </c>
      <c r="Q13" s="236" t="s">
        <v>111</v>
      </c>
      <c r="R13" s="236" t="s">
        <v>111</v>
      </c>
      <c r="S13" s="236" t="s">
        <v>111</v>
      </c>
      <c r="T13" s="237">
        <v>55.399446210645067</v>
      </c>
      <c r="U13" s="59">
        <v>51.835475578406168</v>
      </c>
      <c r="V13" s="59">
        <v>49.660074165636587</v>
      </c>
      <c r="W13" s="59">
        <v>51.675929142063218</v>
      </c>
      <c r="X13" s="59">
        <v>53.013508832698299</v>
      </c>
      <c r="Y13" s="236">
        <v>53.021116454108295</v>
      </c>
      <c r="Z13" s="236">
        <v>55.413301254511083</v>
      </c>
      <c r="AA13" s="236">
        <v>60.148429409734206</v>
      </c>
      <c r="AB13" s="236">
        <v>58.93907926618207</v>
      </c>
      <c r="AC13" s="237">
        <v>46.600965406275144</v>
      </c>
      <c r="AD13" s="59">
        <v>51.019567456230689</v>
      </c>
      <c r="AE13" s="59">
        <v>46.408317580340267</v>
      </c>
      <c r="AF13" s="59">
        <v>52.139823587063049</v>
      </c>
      <c r="AG13" s="59">
        <v>50.239099859353018</v>
      </c>
      <c r="AH13" s="236">
        <v>50.701565029681596</v>
      </c>
      <c r="AI13" s="236">
        <v>53.291958985429034</v>
      </c>
      <c r="AJ13" s="236">
        <v>48.405148293228876</v>
      </c>
      <c r="AK13" s="236">
        <v>47.727272727272727</v>
      </c>
      <c r="AL13" s="237">
        <v>47.489539748953973</v>
      </c>
      <c r="AM13" s="59">
        <v>46.370023419203747</v>
      </c>
      <c r="AN13" s="59">
        <v>46.739130434782609</v>
      </c>
      <c r="AO13" s="59">
        <v>45.849056603773583</v>
      </c>
      <c r="AP13" s="59">
        <v>46.600566572237959</v>
      </c>
      <c r="AQ13" s="236">
        <v>44.120940649496085</v>
      </c>
      <c r="AR13" s="236" t="s">
        <v>111</v>
      </c>
      <c r="AS13" s="236" t="s">
        <v>111</v>
      </c>
      <c r="AT13" s="236" t="s">
        <v>111</v>
      </c>
      <c r="AU13" s="237" t="s">
        <v>111</v>
      </c>
      <c r="AV13" s="59" t="s">
        <v>111</v>
      </c>
      <c r="AW13" s="59" t="s">
        <v>111</v>
      </c>
      <c r="AX13" s="59" t="s">
        <v>111</v>
      </c>
      <c r="AY13" s="59" t="s">
        <v>111</v>
      </c>
      <c r="AZ13" s="236" t="s">
        <v>111</v>
      </c>
      <c r="BA13" s="236" t="s">
        <v>111</v>
      </c>
      <c r="BB13" s="236" t="s">
        <v>111</v>
      </c>
      <c r="BC13" s="236" t="s">
        <v>111</v>
      </c>
      <c r="BD13" s="237">
        <v>54.961187985150183</v>
      </c>
      <c r="BE13" s="59">
        <v>54.889468508145555</v>
      </c>
      <c r="BF13" s="59">
        <v>57.586829436038514</v>
      </c>
      <c r="BG13" s="59">
        <v>58.881793301185979</v>
      </c>
      <c r="BH13" s="59">
        <v>59.69961929464921</v>
      </c>
      <c r="BI13" s="236">
        <v>59.369271788035327</v>
      </c>
      <c r="BJ13" s="236">
        <v>62.143809365105817</v>
      </c>
      <c r="BK13" s="236">
        <v>63</v>
      </c>
      <c r="BL13" s="236">
        <v>62.551760895412244</v>
      </c>
      <c r="BM13" s="300" t="s">
        <v>111</v>
      </c>
      <c r="BN13" s="232" t="s">
        <v>111</v>
      </c>
      <c r="BO13" s="232" t="s">
        <v>111</v>
      </c>
      <c r="BP13" s="232" t="s">
        <v>111</v>
      </c>
      <c r="BQ13" s="59" t="s">
        <v>111</v>
      </c>
      <c r="BR13" s="236" t="s">
        <v>111</v>
      </c>
      <c r="BS13" s="236" t="s">
        <v>111</v>
      </c>
      <c r="BT13" s="236" t="s">
        <v>111</v>
      </c>
      <c r="BU13" s="236" t="s">
        <v>111</v>
      </c>
      <c r="BV13" s="236"/>
      <c r="BW13" s="237">
        <v>45.687331536388143</v>
      </c>
      <c r="BX13" s="59">
        <v>48.320863058987293</v>
      </c>
      <c r="BY13" s="59">
        <v>46.148295147032293</v>
      </c>
      <c r="BZ13" s="59">
        <v>42.157347847600199</v>
      </c>
      <c r="CA13" s="59">
        <v>39.733096085409251</v>
      </c>
      <c r="CB13" s="236">
        <v>41.254125412541256</v>
      </c>
      <c r="CC13" s="236">
        <v>44.883241758241759</v>
      </c>
      <c r="CD13" s="236">
        <v>44</v>
      </c>
      <c r="CE13" s="236">
        <v>43.526860193526865</v>
      </c>
      <c r="CF13" s="237">
        <v>65.127508676625922</v>
      </c>
      <c r="CG13" s="59">
        <v>69.643180583227675</v>
      </c>
      <c r="CH13" s="59">
        <v>61.294583883751649</v>
      </c>
      <c r="CI13" s="59">
        <v>44.636237256719184</v>
      </c>
      <c r="CJ13" s="59">
        <v>42.598847605801708</v>
      </c>
      <c r="CK13" s="236">
        <v>39.444693237796685</v>
      </c>
      <c r="CL13" s="236">
        <v>47.267355982274736</v>
      </c>
      <c r="CM13" s="236">
        <v>49.990963311042833</v>
      </c>
      <c r="CN13" s="236">
        <v>48.797799662851567</v>
      </c>
      <c r="CO13" s="237">
        <v>53.442399454669399</v>
      </c>
      <c r="CP13" s="59">
        <v>53.649956024626213</v>
      </c>
      <c r="CQ13" s="59">
        <v>38.023450586264659</v>
      </c>
      <c r="CR13" s="59">
        <v>39.304531085352998</v>
      </c>
      <c r="CS13" s="59">
        <v>45.969884853852967</v>
      </c>
      <c r="CT13" s="236">
        <v>43.875100080064051</v>
      </c>
      <c r="CU13" s="236">
        <v>46.828046744574294</v>
      </c>
      <c r="CV13" s="236">
        <v>43.47202295552367</v>
      </c>
      <c r="CW13" s="236">
        <v>56.942003514938492</v>
      </c>
      <c r="CX13" s="237">
        <v>55.68068424803991</v>
      </c>
      <c r="CY13" s="59">
        <v>58.299072954453848</v>
      </c>
      <c r="CZ13" s="59">
        <v>51.349639832185545</v>
      </c>
      <c r="DA13" s="59">
        <v>43.120593021153496</v>
      </c>
      <c r="DB13" s="59">
        <v>41.867380315194765</v>
      </c>
      <c r="DC13" s="236">
        <v>40.322491882670185</v>
      </c>
      <c r="DD13" s="236">
        <v>46.477518634287094</v>
      </c>
      <c r="DE13" s="236">
        <v>47.598989048020215</v>
      </c>
      <c r="DF13" s="236">
        <v>47.584632940281473</v>
      </c>
      <c r="DG13" s="300" t="s">
        <v>110</v>
      </c>
      <c r="DH13" s="59" t="s">
        <v>110</v>
      </c>
      <c r="DI13" s="59">
        <v>18.620689655172416</v>
      </c>
      <c r="DJ13" s="59">
        <v>15.937499999999998</v>
      </c>
      <c r="DK13" s="59">
        <v>16.323731138545952</v>
      </c>
      <c r="DL13" s="236">
        <v>15.680615680615681</v>
      </c>
      <c r="DM13" s="236">
        <v>22.717311906501095</v>
      </c>
      <c r="DN13" s="236">
        <v>28.187197417966647</v>
      </c>
      <c r="DO13" s="236">
        <v>32.779860739153719</v>
      </c>
      <c r="DP13" s="237" t="s">
        <v>111</v>
      </c>
      <c r="DQ13" s="232" t="s">
        <v>111</v>
      </c>
      <c r="DR13" s="232" t="s">
        <v>111</v>
      </c>
      <c r="DS13" s="232" t="s">
        <v>111</v>
      </c>
      <c r="DT13" s="59" t="s">
        <v>111</v>
      </c>
      <c r="DU13" s="236" t="s">
        <v>111</v>
      </c>
      <c r="DV13" s="236" t="s">
        <v>111</v>
      </c>
      <c r="DW13" s="236" t="s">
        <v>111</v>
      </c>
      <c r="DX13" s="236" t="s">
        <v>111</v>
      </c>
      <c r="DY13" s="237">
        <v>48.303715670436191</v>
      </c>
      <c r="DZ13" s="59">
        <v>46.265560165975103</v>
      </c>
      <c r="EA13" s="59">
        <v>18.620689655172416</v>
      </c>
      <c r="EB13" s="59">
        <v>15.937499999999998</v>
      </c>
      <c r="EC13" s="59">
        <v>16.323731138545952</v>
      </c>
      <c r="ED13" s="236">
        <v>15.680615680615681</v>
      </c>
      <c r="EE13" s="236">
        <v>22.717311906501095</v>
      </c>
      <c r="EF13" s="236">
        <v>28.187197417966647</v>
      </c>
      <c r="EG13" s="236">
        <v>32.779860739153719</v>
      </c>
    </row>
    <row r="14" spans="1:137" s="6" customFormat="1">
      <c r="A14" s="146" t="s">
        <v>21</v>
      </c>
      <c r="B14" s="59">
        <v>82.4382470119522</v>
      </c>
      <c r="C14" s="59">
        <v>85.664112388250331</v>
      </c>
      <c r="D14" s="59">
        <v>86.818043279487966</v>
      </c>
      <c r="E14" s="59">
        <v>85.583878746124697</v>
      </c>
      <c r="F14" s="59">
        <v>86.427337300825485</v>
      </c>
      <c r="G14" s="236">
        <v>76.876675603217166</v>
      </c>
      <c r="H14" s="236">
        <v>86.025469168900798</v>
      </c>
      <c r="I14" s="236">
        <v>84.643995749202972</v>
      </c>
      <c r="J14" s="236">
        <v>86.197670758577274</v>
      </c>
      <c r="K14" s="237">
        <v>73.9545121056493</v>
      </c>
      <c r="L14" s="59">
        <v>68.831168831168839</v>
      </c>
      <c r="M14" s="59">
        <v>66.46968702123003</v>
      </c>
      <c r="N14" s="59">
        <v>69.121415497254418</v>
      </c>
      <c r="O14" s="59">
        <v>74.736074454785381</v>
      </c>
      <c r="P14" s="236">
        <v>72.781808035714292</v>
      </c>
      <c r="Q14" s="236">
        <v>73.891415577032404</v>
      </c>
      <c r="R14" s="236">
        <v>71.194216599471702</v>
      </c>
      <c r="S14" s="236">
        <v>70.753715498938433</v>
      </c>
      <c r="T14" s="237">
        <v>77.457404980340755</v>
      </c>
      <c r="U14" s="59">
        <v>74.263654561052334</v>
      </c>
      <c r="V14" s="59">
        <v>69.94177583697234</v>
      </c>
      <c r="W14" s="59">
        <v>95.894142829344233</v>
      </c>
      <c r="X14" s="59">
        <v>74.962406015037601</v>
      </c>
      <c r="Y14" s="236">
        <v>74.277367773677739</v>
      </c>
      <c r="Z14" s="236">
        <v>71.309963099630991</v>
      </c>
      <c r="AA14" s="236">
        <v>68.892238131122824</v>
      </c>
      <c r="AB14" s="236">
        <v>70.589260808926085</v>
      </c>
      <c r="AC14" s="237">
        <v>71.767537826685</v>
      </c>
      <c r="AD14" s="59">
        <v>73.236379422617759</v>
      </c>
      <c r="AE14" s="59">
        <v>61.008403361344541</v>
      </c>
      <c r="AF14" s="59">
        <v>66.251985177342505</v>
      </c>
      <c r="AG14" s="59">
        <v>66.469292206003857</v>
      </c>
      <c r="AH14" s="236">
        <v>68.653451811346542</v>
      </c>
      <c r="AI14" s="236">
        <v>69.257817405500447</v>
      </c>
      <c r="AJ14" s="236">
        <v>65</v>
      </c>
      <c r="AK14" s="236">
        <v>63.545347467608948</v>
      </c>
      <c r="AL14" s="237" t="s">
        <v>111</v>
      </c>
      <c r="AM14" s="59">
        <v>60.15503875968993</v>
      </c>
      <c r="AN14" s="59">
        <v>56.278366111951584</v>
      </c>
      <c r="AO14" s="59">
        <v>52.063789868667918</v>
      </c>
      <c r="AP14" s="59">
        <v>68.703703703703695</v>
      </c>
      <c r="AQ14" s="236">
        <v>43.055555555555557</v>
      </c>
      <c r="AR14" s="236">
        <v>42.746913580246911</v>
      </c>
      <c r="AS14" s="236">
        <v>50.70063694267516</v>
      </c>
      <c r="AT14" s="236">
        <v>60.84452975047985</v>
      </c>
      <c r="AU14" s="237" t="s">
        <v>111</v>
      </c>
      <c r="AV14" s="59" t="s">
        <v>111</v>
      </c>
      <c r="AW14" s="59" t="s">
        <v>111</v>
      </c>
      <c r="AX14" s="59" t="s">
        <v>111</v>
      </c>
      <c r="AY14" s="59" t="s">
        <v>111</v>
      </c>
      <c r="AZ14" s="236">
        <v>25.318761384335154</v>
      </c>
      <c r="BA14" s="236">
        <v>23.679417122040071</v>
      </c>
      <c r="BB14" s="236">
        <v>25.771324863883848</v>
      </c>
      <c r="BC14" s="236">
        <v>21.885521885521886</v>
      </c>
      <c r="BD14" s="237">
        <v>75.851234588982621</v>
      </c>
      <c r="BE14" s="59">
        <v>70.920076386062675</v>
      </c>
      <c r="BF14" s="59">
        <v>69.445826595347683</v>
      </c>
      <c r="BG14" s="59">
        <v>76.547063792280284</v>
      </c>
      <c r="BH14" s="59">
        <v>74.733395696913007</v>
      </c>
      <c r="BI14" s="236">
        <v>71.484653818700934</v>
      </c>
      <c r="BJ14" s="236">
        <v>72.883654532476811</v>
      </c>
      <c r="BK14" s="236">
        <v>70.306513409961696</v>
      </c>
      <c r="BL14" s="236">
        <v>71.263574619547455</v>
      </c>
      <c r="BM14" s="300">
        <v>50.055005500550052</v>
      </c>
      <c r="BN14" s="59">
        <v>48.322981366459629</v>
      </c>
      <c r="BO14" s="59">
        <v>57.399723374827104</v>
      </c>
      <c r="BP14" s="59">
        <v>48.80503144654088</v>
      </c>
      <c r="BQ14" s="59">
        <v>52.76872964169381</v>
      </c>
      <c r="BR14" s="236">
        <v>56.546489563567363</v>
      </c>
      <c r="BS14" s="236">
        <v>55.737704918032783</v>
      </c>
      <c r="BT14" s="236" t="s">
        <v>111</v>
      </c>
      <c r="BU14" s="236" t="s">
        <v>111</v>
      </c>
      <c r="BV14" s="236"/>
      <c r="BW14" s="237">
        <v>41.402337228714522</v>
      </c>
      <c r="BX14" s="59">
        <v>38.557588805166851</v>
      </c>
      <c r="BY14" s="59">
        <v>44.120723143582843</v>
      </c>
      <c r="BZ14" s="59">
        <v>44.916366021646439</v>
      </c>
      <c r="CA14" s="59">
        <v>49.887281608115721</v>
      </c>
      <c r="CB14" s="236">
        <v>43.13756782636451</v>
      </c>
      <c r="CC14" s="236">
        <v>45.516283377064362</v>
      </c>
      <c r="CD14" s="236">
        <v>46.206546561786347</v>
      </c>
      <c r="CE14" s="236">
        <v>47.737584304107912</v>
      </c>
      <c r="CF14" s="237">
        <v>46.560480147737763</v>
      </c>
      <c r="CG14" s="59">
        <v>50.644831115660182</v>
      </c>
      <c r="CH14" s="59">
        <v>54.998282377189966</v>
      </c>
      <c r="CI14" s="59">
        <v>56.292710706150338</v>
      </c>
      <c r="CJ14" s="59">
        <v>56.330221703617269</v>
      </c>
      <c r="CK14" s="236">
        <v>55.802603036876356</v>
      </c>
      <c r="CL14" s="236">
        <v>52.609044688252602</v>
      </c>
      <c r="CM14" s="236">
        <v>56.581041145714941</v>
      </c>
      <c r="CN14" s="236">
        <v>58.898218308416958</v>
      </c>
      <c r="CO14" s="237">
        <v>45.753988677303134</v>
      </c>
      <c r="CP14" s="59">
        <v>37.199582027168233</v>
      </c>
      <c r="CQ14" s="59">
        <v>45.610278372591004</v>
      </c>
      <c r="CR14" s="59">
        <v>37.012263099219624</v>
      </c>
      <c r="CS14" s="59">
        <v>46.300715990453462</v>
      </c>
      <c r="CT14" s="236">
        <v>39.783839423571798</v>
      </c>
      <c r="CU14" s="236">
        <v>47.555129434324066</v>
      </c>
      <c r="CV14" s="236">
        <v>47.526566507878343</v>
      </c>
      <c r="CW14" s="236">
        <v>45.792447219744275</v>
      </c>
      <c r="CX14" s="237">
        <v>44.800914124989013</v>
      </c>
      <c r="CY14" s="59">
        <v>43.328789943964864</v>
      </c>
      <c r="CZ14" s="59">
        <v>47.732677326773263</v>
      </c>
      <c r="DA14" s="59">
        <v>46.918363312907694</v>
      </c>
      <c r="DB14" s="59">
        <v>51.428982449410185</v>
      </c>
      <c r="DC14" s="236">
        <v>46.925305859626533</v>
      </c>
      <c r="DD14" s="236">
        <v>48.346432184265815</v>
      </c>
      <c r="DE14" s="236">
        <v>49.487008660892741</v>
      </c>
      <c r="DF14" s="236">
        <v>50.661545027742214</v>
      </c>
      <c r="DG14" s="300" t="s">
        <v>110</v>
      </c>
      <c r="DH14" s="59" t="s">
        <v>110</v>
      </c>
      <c r="DI14" s="59">
        <v>41.92</v>
      </c>
      <c r="DJ14" s="59">
        <v>28.703703703703702</v>
      </c>
      <c r="DK14" s="59">
        <v>22.759022118742724</v>
      </c>
      <c r="DL14" s="236">
        <v>25.731790333560244</v>
      </c>
      <c r="DM14" s="236">
        <v>31.710442024343372</v>
      </c>
      <c r="DN14" s="236">
        <v>49.812734082397</v>
      </c>
      <c r="DO14" s="236">
        <v>49.457177322074791</v>
      </c>
      <c r="DP14" s="237" t="s">
        <v>110</v>
      </c>
      <c r="DQ14" s="59">
        <v>14.46124763705104</v>
      </c>
      <c r="DR14" s="59">
        <v>28.431372549019606</v>
      </c>
      <c r="DS14" s="59">
        <v>24.873737373737374</v>
      </c>
      <c r="DT14" s="236" t="s">
        <v>111</v>
      </c>
      <c r="DU14" s="236" t="s">
        <v>111</v>
      </c>
      <c r="DV14" s="236" t="s">
        <v>111</v>
      </c>
      <c r="DW14" s="236" t="s">
        <v>111</v>
      </c>
      <c r="DX14" s="236" t="s">
        <v>111</v>
      </c>
      <c r="DY14" s="237" t="s">
        <v>110</v>
      </c>
      <c r="DZ14" s="59" t="s">
        <v>110</v>
      </c>
      <c r="EA14" s="59">
        <v>34.727408513816286</v>
      </c>
      <c r="EB14" s="59">
        <v>26.744186046511626</v>
      </c>
      <c r="EC14" s="59">
        <v>22.759022118742724</v>
      </c>
      <c r="ED14" s="236">
        <v>25.731790333560244</v>
      </c>
      <c r="EE14" s="236">
        <v>31.710442024343372</v>
      </c>
      <c r="EF14" s="236">
        <v>49.812734082397</v>
      </c>
      <c r="EG14" s="236">
        <v>49.457177322074791</v>
      </c>
    </row>
    <row r="15" spans="1:137" s="6" customFormat="1">
      <c r="A15" s="146" t="s">
        <v>22</v>
      </c>
      <c r="B15" s="59" t="s">
        <v>110</v>
      </c>
      <c r="C15" s="232" t="s">
        <v>110</v>
      </c>
      <c r="D15" s="59">
        <v>65.946031245068653</v>
      </c>
      <c r="E15" s="59">
        <v>61.159673659673665</v>
      </c>
      <c r="F15" s="59">
        <v>62.648880419247263</v>
      </c>
      <c r="G15" s="236">
        <v>64.810553765915017</v>
      </c>
      <c r="H15" s="236">
        <v>59.99077065066912</v>
      </c>
      <c r="I15" s="236">
        <v>64.039107852123436</v>
      </c>
      <c r="J15" s="236">
        <v>64.993373094764749</v>
      </c>
      <c r="K15" s="237" t="s">
        <v>110</v>
      </c>
      <c r="L15" s="232" t="s">
        <v>110</v>
      </c>
      <c r="M15" s="232" t="s">
        <v>110</v>
      </c>
      <c r="N15" s="232" t="s">
        <v>110</v>
      </c>
      <c r="O15" s="59">
        <v>61.545253863134654</v>
      </c>
      <c r="P15" s="236">
        <v>60.980523841504365</v>
      </c>
      <c r="Q15" s="236">
        <v>66.868144168345651</v>
      </c>
      <c r="R15" s="236">
        <v>62.360053739364083</v>
      </c>
      <c r="S15" s="236">
        <v>58.403816959444811</v>
      </c>
      <c r="T15" s="237" t="s">
        <v>110</v>
      </c>
      <c r="U15" s="232" t="s">
        <v>110</v>
      </c>
      <c r="V15" s="232" t="s">
        <v>110</v>
      </c>
      <c r="W15" s="232" t="s">
        <v>110</v>
      </c>
      <c r="X15" s="59">
        <v>61.885057471264368</v>
      </c>
      <c r="Y15" s="236">
        <v>55.620682436675736</v>
      </c>
      <c r="Z15" s="236">
        <v>59.116600376805529</v>
      </c>
      <c r="AA15" s="236">
        <v>60.775862068965516</v>
      </c>
      <c r="AB15" s="236">
        <v>55.0464958040372</v>
      </c>
      <c r="AC15" s="237" t="s">
        <v>110</v>
      </c>
      <c r="AD15" s="232" t="s">
        <v>110</v>
      </c>
      <c r="AE15" s="232">
        <v>62.951807228915655</v>
      </c>
      <c r="AF15" s="232">
        <v>90.846456692913392</v>
      </c>
      <c r="AG15" s="59">
        <v>69.689363037339191</v>
      </c>
      <c r="AH15" s="236">
        <v>65.026089409110142</v>
      </c>
      <c r="AI15" s="236">
        <v>65.773515724157377</v>
      </c>
      <c r="AJ15" s="236">
        <v>58</v>
      </c>
      <c r="AK15" s="236">
        <v>58.630564957042438</v>
      </c>
      <c r="AL15" s="237" t="s">
        <v>111</v>
      </c>
      <c r="AM15" s="59" t="s">
        <v>111</v>
      </c>
      <c r="AN15" s="59" t="s">
        <v>111</v>
      </c>
      <c r="AO15" s="59" t="s">
        <v>111</v>
      </c>
      <c r="AP15" s="59" t="s">
        <v>111</v>
      </c>
      <c r="AQ15" s="236" t="s">
        <v>111</v>
      </c>
      <c r="AR15" s="236" t="s">
        <v>111</v>
      </c>
      <c r="AS15" s="236" t="s">
        <v>111</v>
      </c>
      <c r="AT15" s="236" t="s">
        <v>111</v>
      </c>
      <c r="AU15" s="237" t="s">
        <v>110</v>
      </c>
      <c r="AV15" s="232" t="s">
        <v>110</v>
      </c>
      <c r="AW15" s="232" t="s">
        <v>110</v>
      </c>
      <c r="AX15" s="232" t="s">
        <v>110</v>
      </c>
      <c r="AY15" s="59">
        <v>77.959927140255019</v>
      </c>
      <c r="AZ15" s="236">
        <v>87.218045112781951</v>
      </c>
      <c r="BA15" s="236">
        <v>85.393258426966284</v>
      </c>
      <c r="BB15" s="236">
        <v>83</v>
      </c>
      <c r="BC15" s="236">
        <v>81.54981549815497</v>
      </c>
      <c r="BD15" s="239" t="s">
        <v>110</v>
      </c>
      <c r="BE15" s="59" t="s">
        <v>110</v>
      </c>
      <c r="BF15" s="59">
        <v>65.539342697395327</v>
      </c>
      <c r="BG15" s="59">
        <v>64.987309644670049</v>
      </c>
      <c r="BH15" s="59">
        <v>64.683257918552044</v>
      </c>
      <c r="BI15" s="236">
        <v>63.154951389486357</v>
      </c>
      <c r="BJ15" s="236">
        <v>63.461703038083016</v>
      </c>
      <c r="BK15" s="236">
        <v>61</v>
      </c>
      <c r="BL15" s="236">
        <v>60.090206185567006</v>
      </c>
      <c r="BM15" s="300" t="s">
        <v>111</v>
      </c>
      <c r="BN15" s="232" t="s">
        <v>111</v>
      </c>
      <c r="BO15" s="232" t="s">
        <v>111</v>
      </c>
      <c r="BP15" s="232" t="s">
        <v>111</v>
      </c>
      <c r="BQ15" s="59" t="s">
        <v>111</v>
      </c>
      <c r="BR15" s="236" t="s">
        <v>111</v>
      </c>
      <c r="BS15" s="236" t="s">
        <v>111</v>
      </c>
      <c r="BT15" s="236" t="s">
        <v>111</v>
      </c>
      <c r="BU15" s="236" t="s">
        <v>111</v>
      </c>
      <c r="BV15" s="236"/>
      <c r="BW15" s="237" t="s">
        <v>110</v>
      </c>
      <c r="BX15" s="232" t="s">
        <v>110</v>
      </c>
      <c r="BY15" s="232" t="s">
        <v>110</v>
      </c>
      <c r="BZ15" s="232" t="s">
        <v>110</v>
      </c>
      <c r="CA15" s="59">
        <v>39.839597570235384</v>
      </c>
      <c r="CB15" s="236">
        <v>31.296965317919074</v>
      </c>
      <c r="CC15" s="236">
        <v>35.245136186770424</v>
      </c>
      <c r="CD15" s="236">
        <v>33.537292283910858</v>
      </c>
      <c r="CE15" s="236">
        <v>32.830176269402791</v>
      </c>
      <c r="CF15" s="237" t="s">
        <v>110</v>
      </c>
      <c r="CG15" s="232" t="s">
        <v>110</v>
      </c>
      <c r="CH15" s="232" t="s">
        <v>110</v>
      </c>
      <c r="CI15" s="232" t="s">
        <v>110</v>
      </c>
      <c r="CJ15" s="59">
        <v>38.608923884514432</v>
      </c>
      <c r="CK15" s="236">
        <v>37.733355360978024</v>
      </c>
      <c r="CL15" s="236">
        <v>39.721195834732953</v>
      </c>
      <c r="CM15" s="236">
        <v>42.608695652173914</v>
      </c>
      <c r="CN15" s="236">
        <v>44.274475524475527</v>
      </c>
      <c r="CO15" s="237" t="s">
        <v>110</v>
      </c>
      <c r="CP15" s="232" t="s">
        <v>110</v>
      </c>
      <c r="CQ15" s="232" t="s">
        <v>110</v>
      </c>
      <c r="CR15" s="232" t="s">
        <v>110</v>
      </c>
      <c r="CS15" s="59">
        <v>47.474747474747474</v>
      </c>
      <c r="CT15" s="236">
        <v>44.024122807017548</v>
      </c>
      <c r="CU15" s="236">
        <v>48.447537473233403</v>
      </c>
      <c r="CV15" s="236">
        <v>48.063660477453581</v>
      </c>
      <c r="CW15" s="236">
        <v>49.735099337748345</v>
      </c>
      <c r="CX15" s="237" t="s">
        <v>110</v>
      </c>
      <c r="CY15" s="232" t="s">
        <v>110</v>
      </c>
      <c r="CZ15" s="232" t="s">
        <v>110</v>
      </c>
      <c r="DA15" s="232" t="s">
        <v>110</v>
      </c>
      <c r="DB15" s="59">
        <v>39.78172856891392</v>
      </c>
      <c r="DC15" s="236">
        <v>33.727469358327326</v>
      </c>
      <c r="DD15" s="236">
        <v>37.220083088458807</v>
      </c>
      <c r="DE15" s="236">
        <v>36.563690224291157</v>
      </c>
      <c r="DF15" s="236">
        <v>36.438488860187277</v>
      </c>
      <c r="DG15" s="300" t="s">
        <v>111</v>
      </c>
      <c r="DH15" s="59" t="s">
        <v>111</v>
      </c>
      <c r="DI15" s="59" t="s">
        <v>111</v>
      </c>
      <c r="DJ15" s="59" t="s">
        <v>111</v>
      </c>
      <c r="DK15" s="59" t="s">
        <v>111</v>
      </c>
      <c r="DL15" s="236" t="s">
        <v>111</v>
      </c>
      <c r="DM15" s="236" t="s">
        <v>111</v>
      </c>
      <c r="DN15" s="236" t="s">
        <v>111</v>
      </c>
      <c r="DO15" s="236" t="s">
        <v>111</v>
      </c>
      <c r="DP15" s="237" t="s">
        <v>111</v>
      </c>
      <c r="DQ15" s="59" t="s">
        <v>111</v>
      </c>
      <c r="DR15" s="59" t="s">
        <v>111</v>
      </c>
      <c r="DS15" s="59" t="s">
        <v>111</v>
      </c>
      <c r="DT15" s="59" t="s">
        <v>111</v>
      </c>
      <c r="DU15" s="236" t="s">
        <v>111</v>
      </c>
      <c r="DV15" s="236" t="s">
        <v>111</v>
      </c>
      <c r="DW15" s="236" t="s">
        <v>111</v>
      </c>
      <c r="DX15" s="236" t="s">
        <v>111</v>
      </c>
      <c r="DY15" s="237" t="s">
        <v>111</v>
      </c>
      <c r="DZ15" s="59" t="s">
        <v>111</v>
      </c>
      <c r="EA15" s="59" t="s">
        <v>111</v>
      </c>
      <c r="EB15" s="59" t="s">
        <v>111</v>
      </c>
      <c r="EC15" s="59" t="s">
        <v>111</v>
      </c>
      <c r="ED15" s="236" t="s">
        <v>111</v>
      </c>
      <c r="EE15" s="236" t="s">
        <v>111</v>
      </c>
      <c r="EF15" s="236" t="s">
        <v>111</v>
      </c>
      <c r="EG15" s="236" t="s">
        <v>111</v>
      </c>
    </row>
    <row r="16" spans="1:137" s="6" customFormat="1">
      <c r="A16" s="146"/>
      <c r="B16" s="59"/>
      <c r="C16" s="59"/>
      <c r="D16" s="59"/>
      <c r="E16" s="59"/>
      <c r="F16" s="59"/>
      <c r="G16" s="236"/>
      <c r="H16" s="236"/>
      <c r="I16" s="236"/>
      <c r="J16" s="236"/>
      <c r="K16" s="237"/>
      <c r="L16" s="59"/>
      <c r="M16" s="59"/>
      <c r="N16" s="59"/>
      <c r="O16" s="59"/>
      <c r="P16" s="236"/>
      <c r="Q16" s="236"/>
      <c r="R16" s="236"/>
      <c r="S16" s="236"/>
      <c r="T16" s="237"/>
      <c r="U16" s="59"/>
      <c r="V16" s="59"/>
      <c r="W16" s="59"/>
      <c r="X16" s="59"/>
      <c r="Y16" s="236"/>
      <c r="Z16" s="236"/>
      <c r="AA16" s="236"/>
      <c r="AB16" s="236"/>
      <c r="AC16" s="237"/>
      <c r="AD16" s="59"/>
      <c r="AE16" s="59"/>
      <c r="AF16" s="59"/>
      <c r="AG16" s="59"/>
      <c r="AH16" s="236"/>
      <c r="AI16" s="236"/>
      <c r="AJ16" s="236"/>
      <c r="AK16" s="236"/>
      <c r="AL16" s="237"/>
      <c r="AM16" s="59"/>
      <c r="AN16" s="59"/>
      <c r="AO16" s="59"/>
      <c r="AP16" s="59"/>
      <c r="AQ16" s="236"/>
      <c r="AR16" s="236"/>
      <c r="AS16" s="236"/>
      <c r="AT16" s="236"/>
      <c r="AU16" s="237"/>
      <c r="AV16" s="59"/>
      <c r="AW16" s="59"/>
      <c r="AX16" s="59"/>
      <c r="AY16" s="59"/>
      <c r="AZ16" s="236"/>
      <c r="BA16" s="236"/>
      <c r="BB16" s="236"/>
      <c r="BC16" s="236"/>
      <c r="BD16" s="237"/>
      <c r="BE16" s="59"/>
      <c r="BF16" s="59"/>
      <c r="BG16" s="59"/>
      <c r="BH16" s="59"/>
      <c r="BI16" s="236"/>
      <c r="BJ16" s="236"/>
      <c r="BK16" s="236"/>
      <c r="BL16" s="236"/>
      <c r="BM16" s="300"/>
      <c r="BN16" s="59"/>
      <c r="BO16" s="59"/>
      <c r="BP16" s="59"/>
      <c r="BQ16" s="59"/>
      <c r="BR16" s="236"/>
      <c r="BS16" s="236"/>
      <c r="BT16" s="236"/>
      <c r="BU16" s="236"/>
      <c r="BV16" s="236"/>
      <c r="BW16" s="237"/>
      <c r="BX16" s="59"/>
      <c r="BY16" s="59"/>
      <c r="BZ16" s="59"/>
      <c r="CA16" s="59"/>
      <c r="CB16" s="236"/>
      <c r="CC16" s="236"/>
      <c r="CD16" s="236"/>
      <c r="CE16" s="236"/>
      <c r="CF16" s="237"/>
      <c r="CG16" s="59"/>
      <c r="CH16" s="59"/>
      <c r="CI16" s="59"/>
      <c r="CJ16" s="59"/>
      <c r="CK16" s="236"/>
      <c r="CL16" s="236"/>
      <c r="CM16" s="236"/>
      <c r="CN16" s="236"/>
      <c r="CO16" s="237"/>
      <c r="CP16" s="59"/>
      <c r="CQ16" s="59"/>
      <c r="CR16" s="59"/>
      <c r="CS16" s="59"/>
      <c r="CT16" s="236"/>
      <c r="CU16" s="236"/>
      <c r="CV16" s="236"/>
      <c r="CW16" s="236"/>
      <c r="CX16" s="237"/>
      <c r="CY16" s="59"/>
      <c r="CZ16" s="59"/>
      <c r="DA16" s="59"/>
      <c r="DB16" s="59"/>
      <c r="DC16" s="236"/>
      <c r="DD16" s="236"/>
      <c r="DE16" s="236"/>
      <c r="DF16" s="236"/>
      <c r="DG16" s="300"/>
      <c r="DH16" s="59"/>
      <c r="DI16" s="59"/>
      <c r="DJ16" s="59"/>
      <c r="DK16" s="59"/>
      <c r="DL16" s="236"/>
      <c r="DM16" s="236"/>
      <c r="DN16" s="236"/>
      <c r="DO16" s="236"/>
      <c r="DP16" s="237"/>
      <c r="DQ16" s="59"/>
      <c r="DR16" s="59"/>
      <c r="DS16" s="59"/>
      <c r="DT16" s="59"/>
      <c r="DU16" s="236"/>
      <c r="DV16" s="236"/>
      <c r="DW16" s="236"/>
      <c r="DX16" s="236"/>
      <c r="DY16" s="237"/>
      <c r="DZ16" s="59"/>
      <c r="EA16" s="59"/>
      <c r="EB16" s="59"/>
      <c r="EC16" s="59"/>
      <c r="ED16" s="236"/>
      <c r="EE16" s="236"/>
      <c r="EF16" s="236"/>
      <c r="EG16" s="236"/>
    </row>
    <row r="17" spans="1:137" s="6" customFormat="1">
      <c r="A17" s="146" t="s">
        <v>23</v>
      </c>
      <c r="B17" s="59">
        <v>47.626651183045432</v>
      </c>
      <c r="C17" s="59">
        <v>48.562759501756624</v>
      </c>
      <c r="D17" s="59">
        <v>49.184866195016916</v>
      </c>
      <c r="E17" s="59">
        <v>51.490429871352376</v>
      </c>
      <c r="F17" s="59">
        <v>53.621169916434539</v>
      </c>
      <c r="G17" s="236">
        <v>50.891364902506965</v>
      </c>
      <c r="H17" s="236">
        <v>55.543175487465177</v>
      </c>
      <c r="I17" s="236">
        <v>55.684326710816777</v>
      </c>
      <c r="J17" s="236">
        <v>55.407157676348554</v>
      </c>
      <c r="K17" s="237">
        <v>52.969814995131451</v>
      </c>
      <c r="L17" s="59">
        <v>68.624195891263753</v>
      </c>
      <c r="M17" s="59">
        <v>68.887945670628184</v>
      </c>
      <c r="N17" s="59">
        <v>61.437170805116622</v>
      </c>
      <c r="O17" s="59">
        <v>65.208253725640049</v>
      </c>
      <c r="P17" s="236">
        <v>67.026378896882505</v>
      </c>
      <c r="Q17" s="236">
        <v>65.320807515490714</v>
      </c>
      <c r="R17" s="236">
        <v>65.320807515490714</v>
      </c>
      <c r="S17" s="236">
        <v>65.072559366754618</v>
      </c>
      <c r="T17" s="237" t="s">
        <v>111</v>
      </c>
      <c r="U17" s="59" t="s">
        <v>111</v>
      </c>
      <c r="V17" s="59" t="s">
        <v>111</v>
      </c>
      <c r="W17" s="59" t="s">
        <v>111</v>
      </c>
      <c r="X17" s="59" t="s">
        <v>111</v>
      </c>
      <c r="Y17" s="236" t="s">
        <v>111</v>
      </c>
      <c r="Z17" s="236" t="s">
        <v>111</v>
      </c>
      <c r="AA17" s="236" t="s">
        <v>111</v>
      </c>
      <c r="AB17" s="236" t="s">
        <v>111</v>
      </c>
      <c r="AC17" s="237">
        <v>51.227897838899807</v>
      </c>
      <c r="AD17" s="59">
        <v>52.470265324794141</v>
      </c>
      <c r="AE17" s="59">
        <v>51.516329704510113</v>
      </c>
      <c r="AF17" s="59">
        <v>53.645621181262726</v>
      </c>
      <c r="AG17" s="59">
        <v>57.590170432025367</v>
      </c>
      <c r="AH17" s="236">
        <v>65.973791233619522</v>
      </c>
      <c r="AI17" s="236">
        <v>58.156348847718029</v>
      </c>
      <c r="AJ17" s="236">
        <v>56</v>
      </c>
      <c r="AK17" s="236">
        <v>57.283212302434862</v>
      </c>
      <c r="AL17" s="237">
        <v>46.575342465753423</v>
      </c>
      <c r="AM17" s="59">
        <v>42.31625835189309</v>
      </c>
      <c r="AN17" s="59">
        <v>41.17647058823529</v>
      </c>
      <c r="AO17" s="59">
        <v>40.144665461121157</v>
      </c>
      <c r="AP17" s="59">
        <v>35.035211267605632</v>
      </c>
      <c r="AQ17" s="236">
        <v>38.615664845173043</v>
      </c>
      <c r="AR17" s="236">
        <v>44.25925925925926</v>
      </c>
      <c r="AS17" s="236">
        <v>37</v>
      </c>
      <c r="AT17" s="236">
        <v>30.818619582664525</v>
      </c>
      <c r="AU17" s="237" t="s">
        <v>111</v>
      </c>
      <c r="AV17" s="59" t="s">
        <v>111</v>
      </c>
      <c r="AW17" s="59" t="s">
        <v>111</v>
      </c>
      <c r="AX17" s="59" t="s">
        <v>111</v>
      </c>
      <c r="AY17" s="59" t="s">
        <v>111</v>
      </c>
      <c r="AZ17" s="236" t="s">
        <v>111</v>
      </c>
      <c r="BA17" s="236" t="s">
        <v>111</v>
      </c>
      <c r="BB17" s="236" t="s">
        <v>111</v>
      </c>
      <c r="BC17" s="236" t="s">
        <v>111</v>
      </c>
      <c r="BD17" s="237">
        <v>50.173099115271192</v>
      </c>
      <c r="BE17" s="59">
        <v>56.029454651501901</v>
      </c>
      <c r="BF17" s="59">
        <v>55.760786227085802</v>
      </c>
      <c r="BG17" s="59">
        <v>55.03469859844877</v>
      </c>
      <c r="BH17" s="59">
        <v>57.685805099073505</v>
      </c>
      <c r="BI17" s="236">
        <v>57.685805099073505</v>
      </c>
      <c r="BJ17" s="236">
        <v>58.797536154258168</v>
      </c>
      <c r="BK17" s="236">
        <v>58</v>
      </c>
      <c r="BL17" s="236">
        <v>58.255675029868584</v>
      </c>
      <c r="BM17" s="300" t="s">
        <v>111</v>
      </c>
      <c r="BN17" s="232" t="s">
        <v>111</v>
      </c>
      <c r="BO17" s="232" t="s">
        <v>111</v>
      </c>
      <c r="BP17" s="232" t="s">
        <v>111</v>
      </c>
      <c r="BQ17" s="59" t="s">
        <v>111</v>
      </c>
      <c r="BR17" s="236" t="s">
        <v>111</v>
      </c>
      <c r="BS17" s="236" t="s">
        <v>111</v>
      </c>
      <c r="BT17" s="236" t="s">
        <v>111</v>
      </c>
      <c r="BU17" s="236" t="s">
        <v>111</v>
      </c>
      <c r="BV17" s="236"/>
      <c r="BW17" s="237" t="s">
        <v>110</v>
      </c>
      <c r="BX17" s="232" t="s">
        <v>110</v>
      </c>
      <c r="BY17" s="59">
        <v>53.899480069324092</v>
      </c>
      <c r="BZ17" s="59">
        <v>49.019201547175022</v>
      </c>
      <c r="CA17" s="59">
        <v>48.093008978589516</v>
      </c>
      <c r="CB17" s="236">
        <v>48.324369052544476</v>
      </c>
      <c r="CC17" s="236">
        <v>63.607451158564288</v>
      </c>
      <c r="CD17" s="236">
        <v>61.808590806330066</v>
      </c>
      <c r="CE17" s="236">
        <v>63.983178131571037</v>
      </c>
      <c r="CF17" s="237" t="s">
        <v>110</v>
      </c>
      <c r="CG17" s="59">
        <v>66.512239403994244</v>
      </c>
      <c r="CH17" s="59">
        <v>72.035273368606695</v>
      </c>
      <c r="CI17" s="59">
        <v>78.60747516164642</v>
      </c>
      <c r="CJ17" s="59">
        <v>56.688244902897935</v>
      </c>
      <c r="CK17" s="236">
        <v>66.051764045731915</v>
      </c>
      <c r="CL17" s="236">
        <v>55.559015882902521</v>
      </c>
      <c r="CM17" s="236">
        <v>63.677716849451649</v>
      </c>
      <c r="CN17" s="236">
        <v>57.640424590888983</v>
      </c>
      <c r="CO17" s="237" t="s">
        <v>110</v>
      </c>
      <c r="CP17" s="232" t="s">
        <v>110</v>
      </c>
      <c r="CQ17" s="59">
        <v>74.725756910925838</v>
      </c>
      <c r="CR17" s="59">
        <v>85.672656629431771</v>
      </c>
      <c r="CS17" s="59">
        <v>92.379290285049436</v>
      </c>
      <c r="CT17" s="236">
        <v>77.777777777777786</v>
      </c>
      <c r="CU17" s="236">
        <v>81.810418445772854</v>
      </c>
      <c r="CV17" s="236">
        <v>69.42675159235668</v>
      </c>
      <c r="CW17" s="236">
        <v>70.802077322562027</v>
      </c>
      <c r="CX17" s="237" t="s">
        <v>110</v>
      </c>
      <c r="CY17" s="59">
        <v>69.132410053491611</v>
      </c>
      <c r="CZ17" s="59">
        <v>64.558468377025662</v>
      </c>
      <c r="DA17" s="59">
        <v>64.444368390430881</v>
      </c>
      <c r="DB17" s="59">
        <v>55.06889606445219</v>
      </c>
      <c r="DC17" s="236">
        <v>58.66194917980058</v>
      </c>
      <c r="DD17" s="236">
        <v>60.652336575743149</v>
      </c>
      <c r="DE17" s="236">
        <v>63.056852955387342</v>
      </c>
      <c r="DF17" s="236">
        <v>60.877568880707365</v>
      </c>
      <c r="DG17" s="300" t="s">
        <v>111</v>
      </c>
      <c r="DH17" s="59" t="s">
        <v>111</v>
      </c>
      <c r="DI17" s="59" t="s">
        <v>111</v>
      </c>
      <c r="DJ17" s="59" t="s">
        <v>111</v>
      </c>
      <c r="DK17" s="59" t="s">
        <v>111</v>
      </c>
      <c r="DL17" s="236" t="s">
        <v>111</v>
      </c>
      <c r="DM17" s="236" t="s">
        <v>111</v>
      </c>
      <c r="DN17" s="236" t="s">
        <v>111</v>
      </c>
      <c r="DO17" s="236" t="s">
        <v>111</v>
      </c>
      <c r="DP17" s="237" t="s">
        <v>111</v>
      </c>
      <c r="DQ17" s="59" t="s">
        <v>111</v>
      </c>
      <c r="DR17" s="59" t="s">
        <v>111</v>
      </c>
      <c r="DS17" s="59" t="s">
        <v>111</v>
      </c>
      <c r="DT17" s="59" t="s">
        <v>111</v>
      </c>
      <c r="DU17" s="236" t="s">
        <v>111</v>
      </c>
      <c r="DV17" s="236" t="s">
        <v>111</v>
      </c>
      <c r="DW17" s="236" t="s">
        <v>111</v>
      </c>
      <c r="DX17" s="236" t="s">
        <v>111</v>
      </c>
      <c r="DY17" s="237" t="s">
        <v>111</v>
      </c>
      <c r="DZ17" s="59" t="s">
        <v>111</v>
      </c>
      <c r="EA17" s="59" t="s">
        <v>111</v>
      </c>
      <c r="EB17" s="59" t="s">
        <v>111</v>
      </c>
      <c r="EC17" s="59" t="s">
        <v>111</v>
      </c>
      <c r="ED17" s="236" t="s">
        <v>111</v>
      </c>
      <c r="EE17" s="236" t="s">
        <v>111</v>
      </c>
      <c r="EF17" s="236" t="s">
        <v>111</v>
      </c>
      <c r="EG17" s="236" t="s">
        <v>111</v>
      </c>
    </row>
    <row r="18" spans="1:137" s="6" customFormat="1">
      <c r="A18" s="146" t="s">
        <v>24</v>
      </c>
      <c r="B18" s="59">
        <v>65.905063881376478</v>
      </c>
      <c r="C18" s="59">
        <v>66.594143776629494</v>
      </c>
      <c r="D18" s="59">
        <v>66.228555617044833</v>
      </c>
      <c r="E18" s="59">
        <v>67.939829954218439</v>
      </c>
      <c r="F18" s="59">
        <v>66.341222270283623</v>
      </c>
      <c r="G18" s="236">
        <v>69.477308294209706</v>
      </c>
      <c r="H18" s="236">
        <v>68.757433489827861</v>
      </c>
      <c r="I18" s="236">
        <v>68.311588272110157</v>
      </c>
      <c r="J18" s="236">
        <v>67.734187349879903</v>
      </c>
      <c r="K18" s="237">
        <v>57.382118010821955</v>
      </c>
      <c r="L18" s="59">
        <v>56.856566675069317</v>
      </c>
      <c r="M18" s="59">
        <v>55.534188034188034</v>
      </c>
      <c r="N18" s="59">
        <v>57.11146624051139</v>
      </c>
      <c r="O18" s="59">
        <v>58.48138508543623</v>
      </c>
      <c r="P18" s="236">
        <v>55.308316047520265</v>
      </c>
      <c r="Q18" s="236">
        <v>58.145890266974988</v>
      </c>
      <c r="R18" s="236">
        <v>56.92570968391383</v>
      </c>
      <c r="S18" s="236">
        <v>54.10106188209447</v>
      </c>
      <c r="T18" s="237">
        <v>68.099019149929944</v>
      </c>
      <c r="U18" s="59">
        <v>67.763768353255827</v>
      </c>
      <c r="V18" s="59">
        <v>67.429475349327703</v>
      </c>
      <c r="W18" s="59">
        <v>68.988202033382265</v>
      </c>
      <c r="X18" s="59">
        <v>66.656494761468821</v>
      </c>
      <c r="Y18" s="236">
        <v>67.163013484667047</v>
      </c>
      <c r="Z18" s="236">
        <v>68.730150465975953</v>
      </c>
      <c r="AA18" s="236">
        <v>68</v>
      </c>
      <c r="AB18" s="236">
        <v>69.195007327303045</v>
      </c>
      <c r="AC18" s="237">
        <v>57.343750000000007</v>
      </c>
      <c r="AD18" s="59">
        <v>60.506134969325153</v>
      </c>
      <c r="AE18" s="59">
        <v>61.46261298274446</v>
      </c>
      <c r="AF18" s="59">
        <v>51.42326732673267</v>
      </c>
      <c r="AG18" s="59">
        <v>50</v>
      </c>
      <c r="AH18" s="236">
        <v>69.014084507042256</v>
      </c>
      <c r="AI18" s="236">
        <v>42.920681986656781</v>
      </c>
      <c r="AJ18" s="236">
        <v>50</v>
      </c>
      <c r="AK18" s="236">
        <v>42.129992169146433</v>
      </c>
      <c r="AL18" s="237">
        <v>58.831058020477812</v>
      </c>
      <c r="AM18" s="59">
        <v>63.446969696969703</v>
      </c>
      <c r="AN18" s="59">
        <v>54.894046417759832</v>
      </c>
      <c r="AO18" s="59">
        <v>61.762899262899261</v>
      </c>
      <c r="AP18" s="59">
        <v>62.234563868016991</v>
      </c>
      <c r="AQ18" s="236">
        <v>55.938177874186557</v>
      </c>
      <c r="AR18" s="236">
        <v>65.347071583514108</v>
      </c>
      <c r="AS18" s="236">
        <v>58</v>
      </c>
      <c r="AT18" s="236">
        <v>52.826153376107541</v>
      </c>
      <c r="AU18" s="237">
        <v>59.351789331532743</v>
      </c>
      <c r="AV18" s="59">
        <v>66.857871255576796</v>
      </c>
      <c r="AW18" s="59">
        <v>72.266973532796314</v>
      </c>
      <c r="AX18" s="59">
        <v>66.731643924626383</v>
      </c>
      <c r="AY18" s="59">
        <v>67.051671732522806</v>
      </c>
      <c r="AZ18" s="236">
        <v>69.804822043628008</v>
      </c>
      <c r="BA18" s="236">
        <v>69.94848311390956</v>
      </c>
      <c r="BB18" s="236">
        <v>70</v>
      </c>
      <c r="BC18" s="236">
        <v>55.429113323850167</v>
      </c>
      <c r="BD18" s="237">
        <v>64.288521047202707</v>
      </c>
      <c r="BE18" s="59">
        <v>64.919741115446627</v>
      </c>
      <c r="BF18" s="59">
        <v>65.007154375525218</v>
      </c>
      <c r="BG18" s="59">
        <v>66.117516629711744</v>
      </c>
      <c r="BH18" s="59">
        <v>64.785255182394749</v>
      </c>
      <c r="BI18" s="236">
        <v>65.882502274217785</v>
      </c>
      <c r="BJ18" s="236">
        <v>66.546785419619624</v>
      </c>
      <c r="BK18" s="236">
        <v>67</v>
      </c>
      <c r="BL18" s="236">
        <v>64.556462500259627</v>
      </c>
      <c r="BM18" s="300" t="s">
        <v>111</v>
      </c>
      <c r="BN18" s="232" t="s">
        <v>111</v>
      </c>
      <c r="BO18" s="232" t="s">
        <v>111</v>
      </c>
      <c r="BP18" s="232" t="s">
        <v>111</v>
      </c>
      <c r="BQ18" s="59" t="s">
        <v>111</v>
      </c>
      <c r="BR18" s="236" t="s">
        <v>111</v>
      </c>
      <c r="BS18" s="236" t="s">
        <v>111</v>
      </c>
      <c r="BT18" s="236" t="s">
        <v>111</v>
      </c>
      <c r="BU18" s="236" t="s">
        <v>111</v>
      </c>
      <c r="BV18" s="236"/>
      <c r="BW18" s="237">
        <v>29.628333722105594</v>
      </c>
      <c r="BX18" s="59">
        <v>26.26424006668519</v>
      </c>
      <c r="BY18" s="59">
        <v>26.712785756926642</v>
      </c>
      <c r="BZ18" s="59">
        <v>26.315585972238331</v>
      </c>
      <c r="CA18" s="59">
        <v>26.561492661837764</v>
      </c>
      <c r="CB18" s="236">
        <v>26.909321835622848</v>
      </c>
      <c r="CC18" s="236">
        <v>23.777674080987193</v>
      </c>
      <c r="CD18" s="236">
        <v>26.622388967755018</v>
      </c>
      <c r="CE18" s="236">
        <v>25.588272463035512</v>
      </c>
      <c r="CF18" s="237">
        <v>25.194422462957405</v>
      </c>
      <c r="CG18" s="59">
        <v>27.475496536460582</v>
      </c>
      <c r="CH18" s="59">
        <v>23.413727939527881</v>
      </c>
      <c r="CI18" s="59">
        <v>31.555185933230369</v>
      </c>
      <c r="CJ18" s="59">
        <v>31.404274533413606</v>
      </c>
      <c r="CK18" s="236">
        <v>26.356844287924169</v>
      </c>
      <c r="CL18" s="236">
        <v>22.948478843688076</v>
      </c>
      <c r="CM18" s="236">
        <v>26.304072008234986</v>
      </c>
      <c r="CN18" s="236">
        <v>23.146369128915019</v>
      </c>
      <c r="CO18" s="237">
        <v>27.876952502390818</v>
      </c>
      <c r="CP18" s="59">
        <v>30.893697083725307</v>
      </c>
      <c r="CQ18" s="59">
        <v>30.083275503122831</v>
      </c>
      <c r="CR18" s="59">
        <v>25.307125307125304</v>
      </c>
      <c r="CS18" s="59">
        <v>25.862711485428935</v>
      </c>
      <c r="CT18" s="236">
        <v>25.788781770376861</v>
      </c>
      <c r="CU18" s="236">
        <v>23.454186790014283</v>
      </c>
      <c r="CV18" s="236">
        <v>28.028011204481796</v>
      </c>
      <c r="CW18" s="236">
        <v>29.793162576358373</v>
      </c>
      <c r="CX18" s="237">
        <v>27.101088239150389</v>
      </c>
      <c r="CY18" s="59">
        <v>27.233011117884409</v>
      </c>
      <c r="CZ18" s="59">
        <v>25.812203408867546</v>
      </c>
      <c r="DA18" s="59">
        <v>28.191931712981123</v>
      </c>
      <c r="DB18" s="59">
        <v>28.359603387480785</v>
      </c>
      <c r="DC18" s="236">
        <v>26.475119604292242</v>
      </c>
      <c r="DD18" s="236">
        <v>23.300045952276879</v>
      </c>
      <c r="DE18" s="236">
        <v>26.622365074044129</v>
      </c>
      <c r="DF18" s="236">
        <v>25.321909569538381</v>
      </c>
      <c r="DG18" s="300" t="s">
        <v>111</v>
      </c>
      <c r="DH18" s="59" t="s">
        <v>111</v>
      </c>
      <c r="DI18" s="59" t="s">
        <v>111</v>
      </c>
      <c r="DJ18" s="59" t="s">
        <v>111</v>
      </c>
      <c r="DK18" s="59" t="s">
        <v>111</v>
      </c>
      <c r="DL18" s="236" t="s">
        <v>111</v>
      </c>
      <c r="DM18" s="236" t="s">
        <v>111</v>
      </c>
      <c r="DN18" s="236" t="s">
        <v>111</v>
      </c>
      <c r="DO18" s="236" t="s">
        <v>111</v>
      </c>
      <c r="DP18" s="237" t="s">
        <v>111</v>
      </c>
      <c r="DQ18" s="59" t="s">
        <v>111</v>
      </c>
      <c r="DR18" s="59" t="s">
        <v>111</v>
      </c>
      <c r="DS18" s="59" t="s">
        <v>111</v>
      </c>
      <c r="DT18" s="59" t="s">
        <v>111</v>
      </c>
      <c r="DU18" s="236" t="s">
        <v>111</v>
      </c>
      <c r="DV18" s="236" t="s">
        <v>111</v>
      </c>
      <c r="DW18" s="236" t="s">
        <v>111</v>
      </c>
      <c r="DX18" s="236" t="s">
        <v>111</v>
      </c>
      <c r="DY18" s="237" t="s">
        <v>111</v>
      </c>
      <c r="DZ18" s="59" t="s">
        <v>111</v>
      </c>
      <c r="EA18" s="59" t="s">
        <v>111</v>
      </c>
      <c r="EB18" s="59" t="s">
        <v>111</v>
      </c>
      <c r="EC18" s="59" t="s">
        <v>111</v>
      </c>
      <c r="ED18" s="236" t="s">
        <v>111</v>
      </c>
      <c r="EE18" s="236" t="s">
        <v>111</v>
      </c>
      <c r="EF18" s="236" t="s">
        <v>111</v>
      </c>
      <c r="EG18" s="236" t="s">
        <v>111</v>
      </c>
    </row>
    <row r="19" spans="1:137" s="6" customFormat="1">
      <c r="A19" s="146" t="s">
        <v>25</v>
      </c>
      <c r="B19" s="59">
        <v>63.986804901036756</v>
      </c>
      <c r="C19" s="59">
        <v>60.827384221123928</v>
      </c>
      <c r="D19" s="59">
        <v>61.464938014573676</v>
      </c>
      <c r="E19" s="59">
        <v>62.159455128205131</v>
      </c>
      <c r="F19" s="59">
        <v>62.415372361608924</v>
      </c>
      <c r="G19" s="236">
        <v>65.627722388926529</v>
      </c>
      <c r="H19" s="236">
        <v>62.646404026715707</v>
      </c>
      <c r="I19" s="236">
        <v>63.223863194714333</v>
      </c>
      <c r="J19" s="236">
        <v>63.094666025949067</v>
      </c>
      <c r="K19" s="237" t="s">
        <v>111</v>
      </c>
      <c r="L19" s="59" t="s">
        <v>111</v>
      </c>
      <c r="M19" s="59" t="s">
        <v>111</v>
      </c>
      <c r="N19" s="59" t="s">
        <v>111</v>
      </c>
      <c r="O19" s="59" t="s">
        <v>111</v>
      </c>
      <c r="P19" s="236" t="s">
        <v>111</v>
      </c>
      <c r="Q19" s="236" t="s">
        <v>111</v>
      </c>
      <c r="R19" s="236" t="s">
        <v>111</v>
      </c>
      <c r="S19" s="236" t="s">
        <v>111</v>
      </c>
      <c r="T19" s="237">
        <v>46.065785230570782</v>
      </c>
      <c r="U19" s="59">
        <v>46.019820971867006</v>
      </c>
      <c r="V19" s="59">
        <v>46.279257465698144</v>
      </c>
      <c r="W19" s="59">
        <v>43.6477007014809</v>
      </c>
      <c r="X19" s="59">
        <v>45.492005933739904</v>
      </c>
      <c r="Y19" s="236">
        <v>42.138923432225972</v>
      </c>
      <c r="Z19" s="236">
        <v>43.666725883815957</v>
      </c>
      <c r="AA19" s="236">
        <v>41</v>
      </c>
      <c r="AB19" s="236">
        <v>39.783816243807237</v>
      </c>
      <c r="AC19" s="237" t="s">
        <v>111</v>
      </c>
      <c r="AD19" s="59" t="s">
        <v>111</v>
      </c>
      <c r="AE19" s="59" t="s">
        <v>111</v>
      </c>
      <c r="AF19" s="59" t="s">
        <v>111</v>
      </c>
      <c r="AG19" s="59" t="s">
        <v>111</v>
      </c>
      <c r="AH19" s="236" t="s">
        <v>111</v>
      </c>
      <c r="AI19" s="236" t="s">
        <v>111</v>
      </c>
      <c r="AJ19" s="236" t="s">
        <v>111</v>
      </c>
      <c r="AK19" s="236" t="s">
        <v>111</v>
      </c>
      <c r="AL19" s="237">
        <v>47.866822820813113</v>
      </c>
      <c r="AM19" s="59">
        <v>46.772727272727273</v>
      </c>
      <c r="AN19" s="59">
        <v>45.844855188473296</v>
      </c>
      <c r="AO19" s="59">
        <v>45.497775732474302</v>
      </c>
      <c r="AP19" s="59">
        <v>45.8405682715075</v>
      </c>
      <c r="AQ19" s="236">
        <v>47.608274078862308</v>
      </c>
      <c r="AR19" s="236">
        <v>47.901474639442554</v>
      </c>
      <c r="AS19" s="236">
        <v>44</v>
      </c>
      <c r="AT19" s="236">
        <v>40.075014425851123</v>
      </c>
      <c r="AU19" s="237">
        <v>17.690531177829101</v>
      </c>
      <c r="AV19" s="59">
        <v>20.018975332068312</v>
      </c>
      <c r="AW19" s="59">
        <v>21.679598356914649</v>
      </c>
      <c r="AX19" s="59">
        <v>17.87214185720952</v>
      </c>
      <c r="AY19" s="59">
        <v>20.325203252032519</v>
      </c>
      <c r="AZ19" s="236">
        <v>23.720292504570384</v>
      </c>
      <c r="BA19" s="236">
        <v>20.276497695852534</v>
      </c>
      <c r="BB19" s="236">
        <v>21</v>
      </c>
      <c r="BC19" s="236">
        <v>19.217540842648322</v>
      </c>
      <c r="BD19" s="237">
        <v>51.655045283321307</v>
      </c>
      <c r="BE19" s="59">
        <v>50.343762070297416</v>
      </c>
      <c r="BF19" s="59">
        <v>50.290427509293679</v>
      </c>
      <c r="BG19" s="59">
        <v>49.299708710745783</v>
      </c>
      <c r="BH19" s="59">
        <v>50.21492295214923</v>
      </c>
      <c r="BI19" s="236">
        <v>51.919674087486115</v>
      </c>
      <c r="BJ19" s="236">
        <v>50.722192502366156</v>
      </c>
      <c r="BK19" s="236">
        <v>49</v>
      </c>
      <c r="BL19" s="236">
        <v>47.257255736210304</v>
      </c>
      <c r="BM19" s="300">
        <v>42.458471760797337</v>
      </c>
      <c r="BN19" s="59">
        <v>43.074792243767313</v>
      </c>
      <c r="BO19" s="59">
        <v>45.356868764389866</v>
      </c>
      <c r="BP19" s="59">
        <v>43.608473338203069</v>
      </c>
      <c r="BQ19" s="59">
        <v>30.742857142857144</v>
      </c>
      <c r="BR19" s="236">
        <v>28.181321682140908</v>
      </c>
      <c r="BS19" s="236">
        <v>33.593242365172188</v>
      </c>
      <c r="BT19" s="236">
        <v>18.38173104031576</v>
      </c>
      <c r="BU19" s="236">
        <v>44.147627416520216</v>
      </c>
      <c r="BV19" s="236"/>
      <c r="BW19" s="237">
        <v>68.679349324510625</v>
      </c>
      <c r="BX19" s="59">
        <v>30.519774011299432</v>
      </c>
      <c r="BY19" s="59">
        <v>32.182035407841859</v>
      </c>
      <c r="BZ19" s="59">
        <v>30.096542433767397</v>
      </c>
      <c r="CA19" s="59">
        <v>26.212914485165793</v>
      </c>
      <c r="CB19" s="236">
        <v>28.093391773432231</v>
      </c>
      <c r="CC19" s="236">
        <v>29.128170670250292</v>
      </c>
      <c r="CD19" s="236">
        <v>31.523007128969539</v>
      </c>
      <c r="CE19" s="236">
        <v>30.525838034104908</v>
      </c>
      <c r="CF19" s="237" t="s">
        <v>110</v>
      </c>
      <c r="CG19" s="59">
        <v>30.351485895308493</v>
      </c>
      <c r="CH19" s="59">
        <v>28.14327485380117</v>
      </c>
      <c r="CI19" s="59">
        <v>33.808418959231027</v>
      </c>
      <c r="CJ19" s="59">
        <v>36.466002598527503</v>
      </c>
      <c r="CK19" s="236">
        <v>36.196319018404907</v>
      </c>
      <c r="CL19" s="236">
        <v>32.098765432098766</v>
      </c>
      <c r="CM19" s="236">
        <v>36.429872495446261</v>
      </c>
      <c r="CN19" s="236">
        <v>35.59708295350957</v>
      </c>
      <c r="CO19" s="237">
        <v>54.567941952506594</v>
      </c>
      <c r="CP19" s="59">
        <v>45.440274011702577</v>
      </c>
      <c r="CQ19" s="59">
        <v>51.167826759474089</v>
      </c>
      <c r="CR19" s="59">
        <v>50.339491552186956</v>
      </c>
      <c r="CS19" s="59">
        <v>45.563401903592265</v>
      </c>
      <c r="CT19" s="236">
        <v>41.406021631102021</v>
      </c>
      <c r="CU19" s="236">
        <v>39.330605086232097</v>
      </c>
      <c r="CV19" s="236">
        <v>39.063324538258577</v>
      </c>
      <c r="CW19" s="236">
        <v>43.522292206990244</v>
      </c>
      <c r="CX19" s="237" t="s">
        <v>110</v>
      </c>
      <c r="CY19" s="59">
        <v>35.599665691600499</v>
      </c>
      <c r="CZ19" s="59">
        <v>36.896913709846736</v>
      </c>
      <c r="DA19" s="59">
        <v>37.564034622858152</v>
      </c>
      <c r="DB19" s="59">
        <v>32.283562840620711</v>
      </c>
      <c r="DC19" s="236">
        <v>32.551724137931032</v>
      </c>
      <c r="DD19" s="236">
        <v>32.880661875313386</v>
      </c>
      <c r="DE19" s="236">
        <v>32.264459360762352</v>
      </c>
      <c r="DF19" s="236">
        <v>35.957141356490077</v>
      </c>
      <c r="DG19" s="300" t="s">
        <v>110</v>
      </c>
      <c r="DH19" s="59" t="s">
        <v>110</v>
      </c>
      <c r="DI19" s="59" t="s">
        <v>110</v>
      </c>
      <c r="DJ19" s="59" t="s">
        <v>110</v>
      </c>
      <c r="DK19" s="59" t="s">
        <v>110</v>
      </c>
      <c r="DL19" s="236" t="s">
        <v>110</v>
      </c>
      <c r="DM19" s="236" t="s">
        <v>110</v>
      </c>
      <c r="DN19" s="236" t="s">
        <v>110</v>
      </c>
      <c r="DO19" s="236" t="s">
        <v>110</v>
      </c>
      <c r="DP19" s="237" t="s">
        <v>110</v>
      </c>
      <c r="DQ19" s="59" t="s">
        <v>110</v>
      </c>
      <c r="DR19" s="59" t="s">
        <v>110</v>
      </c>
      <c r="DS19" s="59" t="s">
        <v>110</v>
      </c>
      <c r="DT19" s="59" t="s">
        <v>110</v>
      </c>
      <c r="DU19" s="236" t="s">
        <v>110</v>
      </c>
      <c r="DV19" s="236" t="s">
        <v>110</v>
      </c>
      <c r="DW19" s="236" t="s">
        <v>110</v>
      </c>
      <c r="DX19" s="236" t="s">
        <v>110</v>
      </c>
      <c r="DY19" s="237" t="s">
        <v>110</v>
      </c>
      <c r="DZ19" s="59" t="s">
        <v>110</v>
      </c>
      <c r="EA19" s="59" t="s">
        <v>110</v>
      </c>
      <c r="EB19" s="59" t="s">
        <v>110</v>
      </c>
      <c r="EC19" s="59" t="s">
        <v>110</v>
      </c>
      <c r="ED19" s="236" t="s">
        <v>110</v>
      </c>
      <c r="EE19" s="236" t="s">
        <v>110</v>
      </c>
      <c r="EF19" s="236" t="s">
        <v>110</v>
      </c>
      <c r="EG19" s="236" t="s">
        <v>110</v>
      </c>
    </row>
    <row r="20" spans="1:137" s="6" customFormat="1">
      <c r="A20" s="146" t="s">
        <v>26</v>
      </c>
      <c r="B20" s="59">
        <v>75.829203202439956</v>
      </c>
      <c r="C20" s="59">
        <v>75.687568756875692</v>
      </c>
      <c r="D20" s="59">
        <v>76.251805488685605</v>
      </c>
      <c r="E20" s="59">
        <v>76.56450297168162</v>
      </c>
      <c r="F20" s="59">
        <v>74.953183520599254</v>
      </c>
      <c r="G20" s="236">
        <v>68.681554648915608</v>
      </c>
      <c r="H20" s="236">
        <v>71.870302770023613</v>
      </c>
      <c r="I20" s="236">
        <v>73.136142625607775</v>
      </c>
      <c r="J20" s="236">
        <v>70.45108488770461</v>
      </c>
      <c r="K20" s="237" t="s">
        <v>111</v>
      </c>
      <c r="L20" s="59" t="s">
        <v>111</v>
      </c>
      <c r="M20" s="59" t="s">
        <v>111</v>
      </c>
      <c r="N20" s="59" t="s">
        <v>111</v>
      </c>
      <c r="O20" s="59" t="s">
        <v>111</v>
      </c>
      <c r="P20" s="236" t="s">
        <v>111</v>
      </c>
      <c r="Q20" s="236" t="s">
        <v>111</v>
      </c>
      <c r="R20" s="236" t="s">
        <v>111</v>
      </c>
      <c r="S20" s="236" t="s">
        <v>111</v>
      </c>
      <c r="T20" s="237">
        <v>78.079067410035478</v>
      </c>
      <c r="U20" s="59">
        <v>75.649935649935657</v>
      </c>
      <c r="V20" s="59">
        <v>73.501498501498503</v>
      </c>
      <c r="W20" s="59">
        <v>74.001971414489901</v>
      </c>
      <c r="X20" s="59">
        <v>76.893014167073773</v>
      </c>
      <c r="Y20" s="236">
        <v>77.070533300565245</v>
      </c>
      <c r="Z20" s="236">
        <v>74.465470631604816</v>
      </c>
      <c r="AA20" s="236">
        <v>70.559717937417361</v>
      </c>
      <c r="AB20" s="236">
        <v>64.548422198041351</v>
      </c>
      <c r="AC20" s="237">
        <v>90.434782608695656</v>
      </c>
      <c r="AD20" s="59">
        <v>86.949685534591197</v>
      </c>
      <c r="AE20" s="59">
        <v>85.822021116138757</v>
      </c>
      <c r="AF20" s="59">
        <v>89.041095890410958</v>
      </c>
      <c r="AG20" s="59">
        <v>87.622149837133549</v>
      </c>
      <c r="AH20" s="236">
        <v>90.789473684210535</v>
      </c>
      <c r="AI20" s="236">
        <v>89.264705882352942</v>
      </c>
      <c r="AJ20" s="236">
        <v>84.428571428571431</v>
      </c>
      <c r="AK20" s="236">
        <v>80.359435173299104</v>
      </c>
      <c r="AL20" s="237">
        <v>70.942334739803087</v>
      </c>
      <c r="AM20" s="59">
        <v>73.416407061266881</v>
      </c>
      <c r="AN20" s="59">
        <v>73.93225331369662</v>
      </c>
      <c r="AO20" s="59">
        <v>76.008296842590468</v>
      </c>
      <c r="AP20" s="59">
        <v>74.62508926446084</v>
      </c>
      <c r="AQ20" s="236">
        <v>82.442917313234318</v>
      </c>
      <c r="AR20" s="236">
        <v>71.890933274218568</v>
      </c>
      <c r="AS20" s="236">
        <v>64.901844140392626</v>
      </c>
      <c r="AT20" s="236">
        <v>67.579387716295869</v>
      </c>
      <c r="AU20" s="237">
        <v>57.582184517497346</v>
      </c>
      <c r="AV20" s="59">
        <v>60.356652949245536</v>
      </c>
      <c r="AW20" s="59">
        <v>63.38075880758808</v>
      </c>
      <c r="AX20" s="59">
        <v>62.777967841258985</v>
      </c>
      <c r="AY20" s="59">
        <v>63.82087628865979</v>
      </c>
      <c r="AZ20" s="236">
        <v>58.043963045555913</v>
      </c>
      <c r="BA20" s="236">
        <v>58.012105766167565</v>
      </c>
      <c r="BB20" s="236">
        <v>57.480763750356225</v>
      </c>
      <c r="BC20" s="236">
        <v>54.624781849912743</v>
      </c>
      <c r="BD20" s="237">
        <v>73.07446468520294</v>
      </c>
      <c r="BE20" s="59">
        <v>73.302516692347197</v>
      </c>
      <c r="BF20" s="59">
        <v>73.646317684115786</v>
      </c>
      <c r="BG20" s="59">
        <v>74.04842615012106</v>
      </c>
      <c r="BH20" s="59">
        <v>73.969937247652879</v>
      </c>
      <c r="BI20" s="236">
        <v>72.283885230046522</v>
      </c>
      <c r="BJ20" s="236">
        <v>70.902224473817526</v>
      </c>
      <c r="BK20" s="236">
        <v>68.899501310117486</v>
      </c>
      <c r="BL20" s="236">
        <v>66.289601554907676</v>
      </c>
      <c r="BM20" s="300" t="s">
        <v>111</v>
      </c>
      <c r="BN20" s="232" t="s">
        <v>111</v>
      </c>
      <c r="BO20" s="232" t="s">
        <v>111</v>
      </c>
      <c r="BP20" s="232" t="s">
        <v>111</v>
      </c>
      <c r="BQ20" s="59" t="s">
        <v>111</v>
      </c>
      <c r="BR20" s="236" t="s">
        <v>111</v>
      </c>
      <c r="BS20" s="236" t="s">
        <v>111</v>
      </c>
      <c r="BT20" s="236" t="s">
        <v>111</v>
      </c>
      <c r="BU20" s="236" t="s">
        <v>111</v>
      </c>
      <c r="BV20" s="236"/>
      <c r="BW20" s="237">
        <v>48.413216664490008</v>
      </c>
      <c r="BX20" s="59">
        <v>45.883112689699715</v>
      </c>
      <c r="BY20" s="59">
        <v>44.009919877909191</v>
      </c>
      <c r="BZ20" s="59">
        <v>47.365086070334776</v>
      </c>
      <c r="CA20" s="59">
        <v>49.075900357951639</v>
      </c>
      <c r="CB20" s="236">
        <v>48.492515285684171</v>
      </c>
      <c r="CC20" s="236">
        <v>49.425124201561395</v>
      </c>
      <c r="CD20" s="236">
        <v>51.424984306340235</v>
      </c>
      <c r="CE20" s="236">
        <v>51.736709532016434</v>
      </c>
      <c r="CF20" s="237">
        <v>51.903724452744058</v>
      </c>
      <c r="CG20" s="59">
        <v>49.66283597682591</v>
      </c>
      <c r="CH20" s="59">
        <v>52.40890688259109</v>
      </c>
      <c r="CI20" s="59">
        <v>53.332691196301298</v>
      </c>
      <c r="CJ20" s="59">
        <v>47.102877414268825</v>
      </c>
      <c r="CK20" s="236">
        <v>49.993823347745519</v>
      </c>
      <c r="CL20" s="236">
        <v>47.880065589130943</v>
      </c>
      <c r="CM20" s="236">
        <v>46.266393076991704</v>
      </c>
      <c r="CN20" s="236">
        <v>33.347028211448922</v>
      </c>
      <c r="CO20" s="237">
        <v>58.806464981351013</v>
      </c>
      <c r="CP20" s="59">
        <v>58.417508417508415</v>
      </c>
      <c r="CQ20" s="59">
        <v>61.725663716814161</v>
      </c>
      <c r="CR20" s="59">
        <v>56.129529683885892</v>
      </c>
      <c r="CS20" s="59">
        <v>54.089532144059241</v>
      </c>
      <c r="CT20" s="236">
        <v>49.970777323202803</v>
      </c>
      <c r="CU20" s="236">
        <v>52.159763313609467</v>
      </c>
      <c r="CV20" s="236">
        <v>57.10032747841619</v>
      </c>
      <c r="CW20" s="236">
        <v>37.030680111564038</v>
      </c>
      <c r="CX20" s="237">
        <v>51.207825913355961</v>
      </c>
      <c r="CY20" s="59">
        <v>49.017841052441881</v>
      </c>
      <c r="CZ20" s="59">
        <v>49.447489391796324</v>
      </c>
      <c r="DA20" s="59">
        <v>51.138338159946542</v>
      </c>
      <c r="DB20" s="59">
        <v>49.07090766758683</v>
      </c>
      <c r="DC20" s="236">
        <v>49.161034723840594</v>
      </c>
      <c r="DD20" s="236">
        <v>49.273300522916024</v>
      </c>
      <c r="DE20" s="236">
        <v>50.154108466128925</v>
      </c>
      <c r="DF20" s="236">
        <v>41.92308811970539</v>
      </c>
      <c r="DG20" s="300" t="s">
        <v>111</v>
      </c>
      <c r="DH20" s="59" t="s">
        <v>111</v>
      </c>
      <c r="DI20" s="59" t="s">
        <v>111</v>
      </c>
      <c r="DJ20" s="59" t="s">
        <v>111</v>
      </c>
      <c r="DK20" s="59" t="s">
        <v>111</v>
      </c>
      <c r="DL20" s="236" t="s">
        <v>111</v>
      </c>
      <c r="DM20" s="236" t="s">
        <v>111</v>
      </c>
      <c r="DN20" s="236" t="s">
        <v>111</v>
      </c>
      <c r="DO20" s="236" t="s">
        <v>111</v>
      </c>
      <c r="DP20" s="237" t="s">
        <v>111</v>
      </c>
      <c r="DQ20" s="59" t="s">
        <v>111</v>
      </c>
      <c r="DR20" s="59" t="s">
        <v>111</v>
      </c>
      <c r="DS20" s="59" t="s">
        <v>111</v>
      </c>
      <c r="DT20" s="59" t="s">
        <v>111</v>
      </c>
      <c r="DU20" s="236" t="s">
        <v>111</v>
      </c>
      <c r="DV20" s="236" t="s">
        <v>111</v>
      </c>
      <c r="DW20" s="236" t="s">
        <v>111</v>
      </c>
      <c r="DX20" s="236" t="s">
        <v>111</v>
      </c>
      <c r="DY20" s="237" t="s">
        <v>111</v>
      </c>
      <c r="DZ20" s="59" t="s">
        <v>111</v>
      </c>
      <c r="EA20" s="59" t="s">
        <v>111</v>
      </c>
      <c r="EB20" s="59" t="s">
        <v>111</v>
      </c>
      <c r="EC20" s="59" t="s">
        <v>111</v>
      </c>
      <c r="ED20" s="236" t="s">
        <v>111</v>
      </c>
      <c r="EE20" s="236" t="s">
        <v>111</v>
      </c>
      <c r="EF20" s="236" t="s">
        <v>111</v>
      </c>
      <c r="EG20" s="236" t="s">
        <v>111</v>
      </c>
    </row>
    <row r="21" spans="1:137" s="6" customFormat="1">
      <c r="A21" s="146"/>
      <c r="B21" s="59"/>
      <c r="C21" s="59"/>
      <c r="D21" s="59"/>
      <c r="E21" s="59"/>
      <c r="F21" s="59"/>
      <c r="G21" s="236"/>
      <c r="H21" s="236"/>
      <c r="I21" s="236"/>
      <c r="J21" s="236"/>
      <c r="K21" s="237"/>
      <c r="L21" s="59"/>
      <c r="M21" s="59"/>
      <c r="N21" s="59"/>
      <c r="O21" s="59"/>
      <c r="P21" s="236"/>
      <c r="Q21" s="236"/>
      <c r="R21" s="236"/>
      <c r="S21" s="236"/>
      <c r="T21" s="237"/>
      <c r="U21" s="59"/>
      <c r="V21" s="59"/>
      <c r="W21" s="59"/>
      <c r="X21" s="59"/>
      <c r="Y21" s="236"/>
      <c r="Z21" s="236"/>
      <c r="AA21" s="236"/>
      <c r="AB21" s="236"/>
      <c r="AC21" s="237"/>
      <c r="AD21" s="59"/>
      <c r="AE21" s="59"/>
      <c r="AF21" s="59"/>
      <c r="AG21" s="59"/>
      <c r="AH21" s="236"/>
      <c r="AI21" s="236"/>
      <c r="AJ21" s="236"/>
      <c r="AK21" s="236"/>
      <c r="AL21" s="237"/>
      <c r="AM21" s="59"/>
      <c r="AN21" s="59"/>
      <c r="AO21" s="59"/>
      <c r="AP21" s="59"/>
      <c r="AQ21" s="236"/>
      <c r="AR21" s="236"/>
      <c r="AS21" s="236"/>
      <c r="AT21" s="236"/>
      <c r="AU21" s="237"/>
      <c r="AV21" s="59"/>
      <c r="AW21" s="59"/>
      <c r="AX21" s="59"/>
      <c r="AY21" s="59"/>
      <c r="AZ21" s="236"/>
      <c r="BA21" s="236"/>
      <c r="BB21" s="236"/>
      <c r="BC21" s="236"/>
      <c r="BD21" s="237"/>
      <c r="BE21" s="59"/>
      <c r="BF21" s="59"/>
      <c r="BG21" s="59"/>
      <c r="BH21" s="59"/>
      <c r="BI21" s="236"/>
      <c r="BJ21" s="236"/>
      <c r="BK21" s="236"/>
      <c r="BL21" s="236"/>
      <c r="BM21" s="300"/>
      <c r="BN21" s="59"/>
      <c r="BO21" s="59"/>
      <c r="BP21" s="59"/>
      <c r="BQ21" s="59"/>
      <c r="BR21" s="236"/>
      <c r="BS21" s="236"/>
      <c r="BT21" s="236"/>
      <c r="BU21" s="236"/>
      <c r="BV21" s="236"/>
      <c r="BW21" s="237"/>
      <c r="BX21" s="59"/>
      <c r="BY21" s="59"/>
      <c r="BZ21" s="59"/>
      <c r="CA21" s="59"/>
      <c r="CB21" s="236"/>
      <c r="CC21" s="236"/>
      <c r="CD21" s="236"/>
      <c r="CE21" s="236"/>
      <c r="CF21" s="237"/>
      <c r="CG21" s="59"/>
      <c r="CH21" s="59"/>
      <c r="CI21" s="59"/>
      <c r="CJ21" s="59"/>
      <c r="CK21" s="236"/>
      <c r="CL21" s="236"/>
      <c r="CM21" s="236"/>
      <c r="CN21" s="236"/>
      <c r="CO21" s="237"/>
      <c r="CP21" s="59"/>
      <c r="CQ21" s="59"/>
      <c r="CR21" s="59"/>
      <c r="CS21" s="59"/>
      <c r="CT21" s="236"/>
      <c r="CU21" s="236"/>
      <c r="CV21" s="236"/>
      <c r="CW21" s="236"/>
      <c r="CX21" s="237"/>
      <c r="CY21" s="59"/>
      <c r="CZ21" s="59"/>
      <c r="DA21" s="59"/>
      <c r="DB21" s="59"/>
      <c r="DC21" s="236"/>
      <c r="DD21" s="236"/>
      <c r="DE21" s="236"/>
      <c r="DF21" s="236"/>
      <c r="DG21" s="300"/>
      <c r="DH21" s="59"/>
      <c r="DI21" s="59"/>
      <c r="DJ21" s="59"/>
      <c r="DK21" s="59"/>
      <c r="DL21" s="236"/>
      <c r="DM21" s="236"/>
      <c r="DN21" s="236"/>
      <c r="DO21" s="236"/>
      <c r="DP21" s="237"/>
      <c r="DQ21" s="59"/>
      <c r="DR21" s="59"/>
      <c r="DS21" s="59"/>
      <c r="DT21" s="59"/>
      <c r="DU21" s="236"/>
      <c r="DV21" s="236"/>
      <c r="DW21" s="236"/>
      <c r="DX21" s="236"/>
      <c r="DY21" s="237"/>
      <c r="DZ21" s="59"/>
      <c r="EA21" s="59"/>
      <c r="EB21" s="59"/>
      <c r="EC21" s="59"/>
      <c r="ED21" s="236"/>
      <c r="EE21" s="236"/>
      <c r="EF21" s="236"/>
      <c r="EG21" s="236"/>
    </row>
    <row r="22" spans="1:137" s="6" customFormat="1">
      <c r="A22" s="146" t="s">
        <v>27</v>
      </c>
      <c r="B22" s="59" t="s">
        <v>110</v>
      </c>
      <c r="C22" s="232" t="s">
        <v>110</v>
      </c>
      <c r="D22" s="59">
        <v>95.605231143552317</v>
      </c>
      <c r="E22" s="59">
        <v>96.254681647940075</v>
      </c>
      <c r="F22" s="59">
        <v>95.508935508935508</v>
      </c>
      <c r="G22" s="236">
        <v>100.35466709656617</v>
      </c>
      <c r="H22" s="236">
        <v>99.064968563598256</v>
      </c>
      <c r="I22" s="236">
        <v>98.883545173479902</v>
      </c>
      <c r="J22" s="236">
        <v>66.502311248073966</v>
      </c>
      <c r="K22" s="237" t="s">
        <v>111</v>
      </c>
      <c r="L22" s="59" t="s">
        <v>111</v>
      </c>
      <c r="M22" s="59">
        <v>95.890410958904098</v>
      </c>
      <c r="N22" s="59">
        <v>97.041906327033686</v>
      </c>
      <c r="O22" s="59">
        <v>95.808885163453482</v>
      </c>
      <c r="P22" s="236">
        <v>116.15384615384616</v>
      </c>
      <c r="Q22" s="236">
        <v>97.884615384615387</v>
      </c>
      <c r="R22" s="236">
        <v>97.533632286995527</v>
      </c>
      <c r="S22" s="236">
        <v>62.241462241462244</v>
      </c>
      <c r="T22" s="237" t="s">
        <v>110</v>
      </c>
      <c r="U22" s="232" t="s">
        <v>110</v>
      </c>
      <c r="V22" s="59">
        <v>89.455673190033153</v>
      </c>
      <c r="W22" s="59">
        <v>93.786191536748333</v>
      </c>
      <c r="X22" s="59">
        <v>93.793317471811321</v>
      </c>
      <c r="Y22" s="236">
        <v>95.657153765390859</v>
      </c>
      <c r="Z22" s="236">
        <v>98</v>
      </c>
      <c r="AA22" s="236">
        <v>97</v>
      </c>
      <c r="AB22" s="236">
        <v>60.734259925798774</v>
      </c>
      <c r="AC22" s="237" t="s">
        <v>110</v>
      </c>
      <c r="AD22" s="232" t="s">
        <v>110</v>
      </c>
      <c r="AE22" s="59">
        <v>61.378555798687081</v>
      </c>
      <c r="AF22" s="59">
        <v>81.379310344827587</v>
      </c>
      <c r="AG22" s="59">
        <v>77.607788595271217</v>
      </c>
      <c r="AH22" s="236">
        <v>80.2677942212826</v>
      </c>
      <c r="AI22" s="236" t="s">
        <v>111</v>
      </c>
      <c r="AJ22" s="236" t="s">
        <v>111</v>
      </c>
      <c r="AK22" s="236" t="s">
        <v>111</v>
      </c>
      <c r="AL22" s="237" t="s">
        <v>110</v>
      </c>
      <c r="AM22" s="232" t="s">
        <v>110</v>
      </c>
      <c r="AN22" s="59">
        <v>93.708609271523187</v>
      </c>
      <c r="AO22" s="59">
        <v>95.324881141045964</v>
      </c>
      <c r="AP22" s="59">
        <v>94.681708299758256</v>
      </c>
      <c r="AQ22" s="236">
        <v>93.144560357675104</v>
      </c>
      <c r="AR22" s="236">
        <v>98.211624441132642</v>
      </c>
      <c r="AS22" s="236">
        <v>99</v>
      </c>
      <c r="AT22" s="236">
        <v>67.941015838339709</v>
      </c>
      <c r="AU22" s="237" t="s">
        <v>111</v>
      </c>
      <c r="AV22" s="59" t="s">
        <v>111</v>
      </c>
      <c r="AW22" s="59" t="s">
        <v>111</v>
      </c>
      <c r="AX22" s="59" t="s">
        <v>111</v>
      </c>
      <c r="AY22" s="59" t="s">
        <v>111</v>
      </c>
      <c r="AZ22" s="236" t="s">
        <v>111</v>
      </c>
      <c r="BA22" s="236" t="s">
        <v>111</v>
      </c>
      <c r="BB22" s="236" t="s">
        <v>111</v>
      </c>
      <c r="BC22" s="236" t="s">
        <v>111</v>
      </c>
      <c r="BD22" s="239" t="s">
        <v>110</v>
      </c>
      <c r="BE22" s="59" t="s">
        <v>110</v>
      </c>
      <c r="BF22" s="59">
        <v>92.370483239007399</v>
      </c>
      <c r="BG22" s="59">
        <v>95.001958918676891</v>
      </c>
      <c r="BH22" s="59">
        <v>94.578118256365997</v>
      </c>
      <c r="BI22" s="236">
        <v>98.127163991186649</v>
      </c>
      <c r="BJ22" s="236">
        <v>98.127163991186649</v>
      </c>
      <c r="BK22" s="236">
        <v>98</v>
      </c>
      <c r="BL22" s="236">
        <v>63.020439061317177</v>
      </c>
      <c r="BM22" s="300" t="s">
        <v>111</v>
      </c>
      <c r="BN22" s="232" t="s">
        <v>111</v>
      </c>
      <c r="BO22" s="232" t="s">
        <v>111</v>
      </c>
      <c r="BP22" s="232" t="s">
        <v>111</v>
      </c>
      <c r="BQ22" s="59" t="s">
        <v>111</v>
      </c>
      <c r="BR22" s="236" t="s">
        <v>111</v>
      </c>
      <c r="BS22" s="236" t="s">
        <v>111</v>
      </c>
      <c r="BT22" s="236" t="s">
        <v>111</v>
      </c>
      <c r="BU22" s="236" t="s">
        <v>111</v>
      </c>
      <c r="BV22" s="236"/>
      <c r="BW22" s="237" t="s">
        <v>110</v>
      </c>
      <c r="BX22" s="232" t="s">
        <v>110</v>
      </c>
      <c r="BY22" s="59">
        <v>68.149155175762289</v>
      </c>
      <c r="BZ22" s="59">
        <v>69.450378714313459</v>
      </c>
      <c r="CA22" s="59">
        <v>68.479394887845586</v>
      </c>
      <c r="CB22" s="236">
        <v>66.406453291699194</v>
      </c>
      <c r="CC22" s="236">
        <v>74.200552704303206</v>
      </c>
      <c r="CD22" s="236">
        <v>76</v>
      </c>
      <c r="CE22" s="236">
        <v>42.091004248506863</v>
      </c>
      <c r="CF22" s="237" t="s">
        <v>110</v>
      </c>
      <c r="CG22" s="232" t="s">
        <v>110</v>
      </c>
      <c r="CH22" s="59">
        <v>73.712446351931334</v>
      </c>
      <c r="CI22" s="59">
        <v>76.293247302258322</v>
      </c>
      <c r="CJ22" s="59">
        <v>80.341880341880341</v>
      </c>
      <c r="CK22" s="236">
        <v>78.166268393912716</v>
      </c>
      <c r="CL22" s="236">
        <v>82.997881355932208</v>
      </c>
      <c r="CM22" s="236">
        <v>82.887534854900338</v>
      </c>
      <c r="CN22" s="236">
        <v>53.20134793597304</v>
      </c>
      <c r="CO22" s="237" t="s">
        <v>110</v>
      </c>
      <c r="CP22" s="232" t="s">
        <v>110</v>
      </c>
      <c r="CQ22" s="59">
        <v>76.599063962558503</v>
      </c>
      <c r="CR22" s="59">
        <v>76.160000000000011</v>
      </c>
      <c r="CS22" s="59" t="s">
        <v>111</v>
      </c>
      <c r="CT22" s="59" t="s">
        <v>111</v>
      </c>
      <c r="CU22" s="59" t="s">
        <v>111</v>
      </c>
      <c r="CV22" s="59" t="s">
        <v>111</v>
      </c>
      <c r="CW22" s="59" t="s">
        <v>111</v>
      </c>
      <c r="CX22" s="237" t="s">
        <v>110</v>
      </c>
      <c r="CY22" s="232" t="s">
        <v>110</v>
      </c>
      <c r="CZ22" s="59">
        <v>71.939113170086031</v>
      </c>
      <c r="DA22" s="59">
        <v>73.900968637810735</v>
      </c>
      <c r="DB22" s="59">
        <v>74.386171675505793</v>
      </c>
      <c r="DC22" s="236">
        <v>72.38600754620451</v>
      </c>
      <c r="DD22" s="236">
        <v>78.603975434194012</v>
      </c>
      <c r="DE22" s="236">
        <v>79.339498018494055</v>
      </c>
      <c r="DF22" s="236">
        <v>47.282269968837134</v>
      </c>
      <c r="DG22" s="300" t="s">
        <v>110</v>
      </c>
      <c r="DH22" s="59" t="s">
        <v>110</v>
      </c>
      <c r="DI22" s="59" t="s">
        <v>110</v>
      </c>
      <c r="DJ22" s="59" t="s">
        <v>110</v>
      </c>
      <c r="DK22" s="59" t="s">
        <v>110</v>
      </c>
      <c r="DL22" s="236" t="s">
        <v>110</v>
      </c>
      <c r="DM22" s="236" t="s">
        <v>110</v>
      </c>
      <c r="DN22" s="236" t="s">
        <v>110</v>
      </c>
      <c r="DO22" s="236" t="s">
        <v>110</v>
      </c>
      <c r="DP22" s="237" t="s">
        <v>110</v>
      </c>
      <c r="DQ22" s="59" t="s">
        <v>110</v>
      </c>
      <c r="DR22" s="59" t="s">
        <v>110</v>
      </c>
      <c r="DS22" s="59" t="s">
        <v>110</v>
      </c>
      <c r="DT22" s="59" t="s">
        <v>110</v>
      </c>
      <c r="DU22" s="236" t="s">
        <v>110</v>
      </c>
      <c r="DV22" s="236" t="s">
        <v>110</v>
      </c>
      <c r="DW22" s="236" t="s">
        <v>110</v>
      </c>
      <c r="DX22" s="236" t="s">
        <v>110</v>
      </c>
      <c r="DY22" s="237" t="s">
        <v>110</v>
      </c>
      <c r="DZ22" s="59" t="s">
        <v>110</v>
      </c>
      <c r="EA22" s="59" t="s">
        <v>110</v>
      </c>
      <c r="EB22" s="59" t="s">
        <v>110</v>
      </c>
      <c r="EC22" s="59" t="s">
        <v>110</v>
      </c>
      <c r="ED22" s="236" t="s">
        <v>110</v>
      </c>
      <c r="EE22" s="236" t="s">
        <v>110</v>
      </c>
      <c r="EF22" s="236" t="s">
        <v>110</v>
      </c>
      <c r="EG22" s="236" t="s">
        <v>110</v>
      </c>
    </row>
    <row r="23" spans="1:137" s="6" customFormat="1">
      <c r="A23" s="146" t="s">
        <v>28</v>
      </c>
      <c r="B23" s="59">
        <v>95.175453700196286</v>
      </c>
      <c r="C23" s="59">
        <v>95.862585082498839</v>
      </c>
      <c r="D23" s="59">
        <v>94.360266330754001</v>
      </c>
      <c r="E23" s="59">
        <v>95.079512229908005</v>
      </c>
      <c r="F23" s="59">
        <v>96.797587176793513</v>
      </c>
      <c r="G23" s="236">
        <v>97.419698078074077</v>
      </c>
      <c r="H23" s="236">
        <v>95.567599920196841</v>
      </c>
      <c r="I23" s="236">
        <v>95.925587765350372</v>
      </c>
      <c r="J23" s="236">
        <v>95.480796541168303</v>
      </c>
      <c r="K23" s="237">
        <v>93.239795918367349</v>
      </c>
      <c r="L23" s="59">
        <v>94.489659773182126</v>
      </c>
      <c r="M23" s="59">
        <v>93.171432301867085</v>
      </c>
      <c r="N23" s="59">
        <v>80.08747105737072</v>
      </c>
      <c r="O23" s="59">
        <v>82.28155339805825</v>
      </c>
      <c r="P23" s="236">
        <v>92.007797270955166</v>
      </c>
      <c r="Q23" s="236">
        <v>92.26364522417154</v>
      </c>
      <c r="R23" s="236">
        <v>96</v>
      </c>
      <c r="S23" s="236">
        <v>95.012787723785166</v>
      </c>
      <c r="T23" s="237">
        <v>92.93709896491967</v>
      </c>
      <c r="U23" s="59">
        <v>94.651708844247324</v>
      </c>
      <c r="V23" s="59">
        <v>89.230507898759981</v>
      </c>
      <c r="W23" s="59">
        <v>91.931793654219732</v>
      </c>
      <c r="X23" s="59">
        <v>95.140750670241289</v>
      </c>
      <c r="Y23" s="236">
        <v>93.65599223677826</v>
      </c>
      <c r="Z23" s="236">
        <v>95.686756867568675</v>
      </c>
      <c r="AA23" s="236">
        <v>96</v>
      </c>
      <c r="AB23" s="236">
        <v>95.743338528909675</v>
      </c>
      <c r="AC23" s="237">
        <v>91.717791411042953</v>
      </c>
      <c r="AD23" s="232" t="s">
        <v>110</v>
      </c>
      <c r="AE23" s="232" t="s">
        <v>110</v>
      </c>
      <c r="AF23" s="232" t="s">
        <v>110</v>
      </c>
      <c r="AG23" s="59">
        <v>88.732394366197184</v>
      </c>
      <c r="AH23" s="236">
        <v>68.591224018475742</v>
      </c>
      <c r="AI23" s="236">
        <v>96.774193548387103</v>
      </c>
      <c r="AJ23" s="236">
        <v>97.091722595078295</v>
      </c>
      <c r="AK23" s="236">
        <v>94.462193823216182</v>
      </c>
      <c r="AL23" s="237">
        <v>79.057591623036643</v>
      </c>
      <c r="AM23" s="59">
        <v>81.331168831168839</v>
      </c>
      <c r="AN23" s="59">
        <v>58.296751536435465</v>
      </c>
      <c r="AO23" s="59">
        <v>58.135109419600383</v>
      </c>
      <c r="AP23" s="59">
        <v>66.238894373149066</v>
      </c>
      <c r="AQ23" s="236">
        <v>74.444444444444443</v>
      </c>
      <c r="AR23" s="236">
        <v>62.727272727272734</v>
      </c>
      <c r="AS23" s="236">
        <v>67</v>
      </c>
      <c r="AT23" s="236">
        <v>73.901345291479828</v>
      </c>
      <c r="AU23" s="237">
        <v>97.831325301204814</v>
      </c>
      <c r="AV23" s="59">
        <v>97.330097087378647</v>
      </c>
      <c r="AW23" s="59">
        <v>98.15789473684211</v>
      </c>
      <c r="AX23" s="59">
        <v>98.068669527897001</v>
      </c>
      <c r="AY23" s="59">
        <v>99.038461538461547</v>
      </c>
      <c r="AZ23" s="236">
        <v>84.555984555984551</v>
      </c>
      <c r="BA23" s="236">
        <v>94.78764478764478</v>
      </c>
      <c r="BB23" s="236">
        <v>99</v>
      </c>
      <c r="BC23" s="236">
        <v>99.659863945578238</v>
      </c>
      <c r="BD23" s="237">
        <v>93.835932296025547</v>
      </c>
      <c r="BE23" s="59">
        <v>94.904921607824349</v>
      </c>
      <c r="BF23" s="59">
        <v>92.37897031861651</v>
      </c>
      <c r="BG23" s="59">
        <v>91.302048909451415</v>
      </c>
      <c r="BH23" s="59">
        <v>93.768630234208658</v>
      </c>
      <c r="BI23" s="236">
        <v>95.263549316723996</v>
      </c>
      <c r="BJ23" s="236">
        <v>94.702486336694633</v>
      </c>
      <c r="BK23" s="236">
        <v>95</v>
      </c>
      <c r="BL23" s="236">
        <v>95.201568470312111</v>
      </c>
      <c r="BM23" s="300" t="s">
        <v>111</v>
      </c>
      <c r="BN23" s="232">
        <v>36.376125782323307</v>
      </c>
      <c r="BO23" s="232">
        <v>57.217473884140546</v>
      </c>
      <c r="BP23" s="232">
        <v>52.643335815338801</v>
      </c>
      <c r="BQ23" s="59">
        <v>58.048579662412514</v>
      </c>
      <c r="BR23" s="236">
        <v>60.013189712024619</v>
      </c>
      <c r="BS23" s="236">
        <v>61.929041852560019</v>
      </c>
      <c r="BT23" s="236">
        <v>59</v>
      </c>
      <c r="BU23" s="236">
        <v>61.306844637591183</v>
      </c>
      <c r="BV23" s="236"/>
      <c r="BW23" s="237">
        <v>47.045984609436388</v>
      </c>
      <c r="BX23" s="59">
        <v>47.92870090634441</v>
      </c>
      <c r="BY23" s="59">
        <v>44.922038060159608</v>
      </c>
      <c r="BZ23" s="59">
        <v>45.015594169690026</v>
      </c>
      <c r="CA23" s="59">
        <v>45.033599075122233</v>
      </c>
      <c r="CB23" s="236">
        <v>48.132116934141308</v>
      </c>
      <c r="CC23" s="236">
        <v>46.807274839365448</v>
      </c>
      <c r="CD23" s="236">
        <v>46.681867535287729</v>
      </c>
      <c r="CE23" s="236">
        <v>44.270911099829782</v>
      </c>
      <c r="CF23" s="237">
        <v>41.887879060559705</v>
      </c>
      <c r="CG23" s="59">
        <v>48.244163114701955</v>
      </c>
      <c r="CH23" s="59">
        <v>48.901366395118629</v>
      </c>
      <c r="CI23" s="59">
        <v>47.670948053254634</v>
      </c>
      <c r="CJ23" s="59">
        <v>51.050046574646458</v>
      </c>
      <c r="CK23" s="236">
        <v>55.097652750403157</v>
      </c>
      <c r="CL23" s="236">
        <v>55.543040332712387</v>
      </c>
      <c r="CM23" s="236">
        <v>61.044890702654655</v>
      </c>
      <c r="CN23" s="236">
        <v>59.781395527845127</v>
      </c>
      <c r="CO23" s="237">
        <v>54.979694449816286</v>
      </c>
      <c r="CP23" s="59">
        <v>54.707916986933128</v>
      </c>
      <c r="CQ23" s="59">
        <v>54.96017378711079</v>
      </c>
      <c r="CR23" s="59">
        <v>51.407318053880182</v>
      </c>
      <c r="CS23" s="59">
        <v>60.08750607681089</v>
      </c>
      <c r="CT23" s="236">
        <v>56.207892204042352</v>
      </c>
      <c r="CU23" s="236">
        <v>65.522745411013574</v>
      </c>
      <c r="CV23" s="236">
        <v>67.380488860047578</v>
      </c>
      <c r="CW23" s="236">
        <v>66.201692202149559</v>
      </c>
      <c r="CX23" s="237">
        <v>45.94275796409103</v>
      </c>
      <c r="CY23" s="59">
        <v>47.686651898080882</v>
      </c>
      <c r="CZ23" s="59">
        <v>46.806069001696763</v>
      </c>
      <c r="DA23" s="59">
        <v>46.222854562648557</v>
      </c>
      <c r="DB23" s="59">
        <v>47.344933753070187</v>
      </c>
      <c r="DC23" s="236">
        <v>50.585488636778173</v>
      </c>
      <c r="DD23" s="236">
        <v>50.304755232507226</v>
      </c>
      <c r="DE23" s="236">
        <v>50.748827989805868</v>
      </c>
      <c r="DF23" s="236">
        <v>48.705376657438435</v>
      </c>
      <c r="DG23" s="300" t="s">
        <v>111</v>
      </c>
      <c r="DH23" s="59" t="s">
        <v>111</v>
      </c>
      <c r="DI23" s="59" t="s">
        <v>111</v>
      </c>
      <c r="DJ23" s="59" t="s">
        <v>111</v>
      </c>
      <c r="DK23" s="59" t="s">
        <v>111</v>
      </c>
      <c r="DL23" s="236" t="s">
        <v>111</v>
      </c>
      <c r="DM23" s="236" t="s">
        <v>111</v>
      </c>
      <c r="DN23" s="236" t="s">
        <v>111</v>
      </c>
      <c r="DO23" s="236" t="s">
        <v>111</v>
      </c>
      <c r="DP23" s="237" t="s">
        <v>111</v>
      </c>
      <c r="DQ23" s="59" t="s">
        <v>111</v>
      </c>
      <c r="DR23" s="59" t="s">
        <v>111</v>
      </c>
      <c r="DS23" s="59" t="s">
        <v>111</v>
      </c>
      <c r="DT23" s="59" t="s">
        <v>111</v>
      </c>
      <c r="DU23" s="236" t="s">
        <v>111</v>
      </c>
      <c r="DV23" s="236" t="s">
        <v>111</v>
      </c>
      <c r="DW23" s="236" t="s">
        <v>111</v>
      </c>
      <c r="DX23" s="236" t="s">
        <v>111</v>
      </c>
      <c r="DY23" s="237" t="s">
        <v>111</v>
      </c>
      <c r="DZ23" s="59" t="s">
        <v>111</v>
      </c>
      <c r="EA23" s="59" t="s">
        <v>111</v>
      </c>
      <c r="EB23" s="59" t="s">
        <v>111</v>
      </c>
      <c r="EC23" s="59" t="s">
        <v>111</v>
      </c>
      <c r="ED23" s="236" t="s">
        <v>111</v>
      </c>
      <c r="EE23" s="236" t="s">
        <v>111</v>
      </c>
      <c r="EF23" s="236" t="s">
        <v>111</v>
      </c>
      <c r="EG23" s="236" t="s">
        <v>111</v>
      </c>
    </row>
    <row r="24" spans="1:137" s="6" customFormat="1">
      <c r="A24" s="146" t="s">
        <v>29</v>
      </c>
      <c r="B24" s="59">
        <v>98.266882950567748</v>
      </c>
      <c r="C24" s="59">
        <v>98.218767711116499</v>
      </c>
      <c r="D24" s="59">
        <v>70.066608746017948</v>
      </c>
      <c r="E24" s="59">
        <v>70.705142600494057</v>
      </c>
      <c r="F24" s="59">
        <v>70.32543055244912</v>
      </c>
      <c r="G24" s="236">
        <v>65.677795655671773</v>
      </c>
      <c r="H24" s="236">
        <v>70.213193885760262</v>
      </c>
      <c r="I24" s="236">
        <v>66.789539034611195</v>
      </c>
      <c r="J24" s="236">
        <v>67.512564064288199</v>
      </c>
      <c r="K24" s="237">
        <v>99.08424908424908</v>
      </c>
      <c r="L24" s="59">
        <v>98.645743766122095</v>
      </c>
      <c r="M24" s="59">
        <v>69.833658024876371</v>
      </c>
      <c r="N24" s="59">
        <v>70.564988290398119</v>
      </c>
      <c r="O24" s="59">
        <v>70.928529584065615</v>
      </c>
      <c r="P24" s="236">
        <v>71.581843191196697</v>
      </c>
      <c r="Q24" s="236">
        <v>69.834938101788168</v>
      </c>
      <c r="R24" s="236">
        <v>69.118858083996699</v>
      </c>
      <c r="S24" s="236">
        <v>69.037078029883787</v>
      </c>
      <c r="T24" s="237">
        <v>96.413360233131584</v>
      </c>
      <c r="U24" s="59">
        <v>96.084469863616363</v>
      </c>
      <c r="V24" s="59">
        <v>79.415115837447786</v>
      </c>
      <c r="W24" s="59">
        <v>80.323357413140698</v>
      </c>
      <c r="X24" s="59">
        <v>79.417277219287783</v>
      </c>
      <c r="Y24" s="236">
        <v>77.87868958806358</v>
      </c>
      <c r="Z24" s="236">
        <v>82.72786247161855</v>
      </c>
      <c r="AA24" s="236">
        <v>79.393939393939391</v>
      </c>
      <c r="AB24" s="236">
        <v>78.565553544990948</v>
      </c>
      <c r="AC24" s="237">
        <v>99.728813559322035</v>
      </c>
      <c r="AD24" s="59">
        <v>99.746926970354295</v>
      </c>
      <c r="AE24" s="59">
        <v>77.701196026758566</v>
      </c>
      <c r="AF24" s="59">
        <v>77.655821246569971</v>
      </c>
      <c r="AG24" s="59">
        <v>76.86470078057242</v>
      </c>
      <c r="AH24" s="236">
        <v>72.933182332955838</v>
      </c>
      <c r="AI24" s="236">
        <v>79.407323518308786</v>
      </c>
      <c r="AJ24" s="236">
        <v>77.446808510638306</v>
      </c>
      <c r="AK24" s="236">
        <v>76.75736961451247</v>
      </c>
      <c r="AL24" s="237">
        <v>99.728353140916809</v>
      </c>
      <c r="AM24" s="59">
        <v>99.730820995962304</v>
      </c>
      <c r="AN24" s="59">
        <v>85.024958402662236</v>
      </c>
      <c r="AO24" s="59">
        <v>83.398744113029835</v>
      </c>
      <c r="AP24" s="59">
        <v>83.146964856230028</v>
      </c>
      <c r="AQ24" s="236">
        <v>89.465087790935073</v>
      </c>
      <c r="AR24" s="236">
        <v>81.135157207023283</v>
      </c>
      <c r="AS24" s="236">
        <v>81.385610963075749</v>
      </c>
      <c r="AT24" s="236">
        <v>81.081081081081081</v>
      </c>
      <c r="AU24" s="237">
        <v>99.710982658959537</v>
      </c>
      <c r="AV24" s="59">
        <v>99.713467048710598</v>
      </c>
      <c r="AW24" s="59">
        <v>73.425196850393704</v>
      </c>
      <c r="AX24" s="59">
        <v>69.581749049429646</v>
      </c>
      <c r="AY24" s="59">
        <v>74.766355140186917</v>
      </c>
      <c r="AZ24" s="236">
        <v>73.800738007380076</v>
      </c>
      <c r="BA24" s="236">
        <v>78.782287822878232</v>
      </c>
      <c r="BB24" s="236">
        <v>73.247232472324725</v>
      </c>
      <c r="BC24" s="236">
        <v>70.744680851063833</v>
      </c>
      <c r="BD24" s="237">
        <v>98.431841093230773</v>
      </c>
      <c r="BE24" s="59">
        <v>98.273990447242738</v>
      </c>
      <c r="BF24" s="59">
        <v>73.386596129450183</v>
      </c>
      <c r="BG24" s="59">
        <v>73.86757778122896</v>
      </c>
      <c r="BH24" s="59">
        <v>73.519564762502625</v>
      </c>
      <c r="BI24" s="236">
        <v>70.946579194001885</v>
      </c>
      <c r="BJ24" s="236">
        <v>73.926417225386302</v>
      </c>
      <c r="BK24" s="236">
        <v>71.738187078109931</v>
      </c>
      <c r="BL24" s="236">
        <v>71.433691756272395</v>
      </c>
      <c r="BM24" s="300" t="s">
        <v>111</v>
      </c>
      <c r="BN24" s="232" t="s">
        <v>111</v>
      </c>
      <c r="BO24" s="232" t="s">
        <v>111</v>
      </c>
      <c r="BP24" s="232" t="s">
        <v>111</v>
      </c>
      <c r="BQ24" s="59" t="s">
        <v>111</v>
      </c>
      <c r="BR24" s="236" t="s">
        <v>111</v>
      </c>
      <c r="BS24" s="236" t="s">
        <v>111</v>
      </c>
      <c r="BT24" s="236" t="s">
        <v>111</v>
      </c>
      <c r="BU24" s="236" t="s">
        <v>111</v>
      </c>
      <c r="BV24" s="236"/>
      <c r="BW24" s="237">
        <v>58.794032844427733</v>
      </c>
      <c r="BX24" s="59">
        <v>58.7396937573616</v>
      </c>
      <c r="BY24" s="59">
        <v>56.57917914391404</v>
      </c>
      <c r="BZ24" s="59">
        <v>56.907717215326493</v>
      </c>
      <c r="CA24" s="59">
        <v>36.598291379231576</v>
      </c>
      <c r="CB24" s="236">
        <v>39.326890471346218</v>
      </c>
      <c r="CC24" s="236">
        <v>39.385773557466102</v>
      </c>
      <c r="CD24" s="236">
        <v>39.446018490903668</v>
      </c>
      <c r="CE24" s="236">
        <v>37.783190288409493</v>
      </c>
      <c r="CF24" s="237">
        <v>68.789954337899545</v>
      </c>
      <c r="CG24" s="59">
        <v>64.228652582993078</v>
      </c>
      <c r="CH24" s="59">
        <v>58.675388389206873</v>
      </c>
      <c r="CI24" s="59">
        <v>57.61434076059642</v>
      </c>
      <c r="CJ24" s="59">
        <v>41.083099906629315</v>
      </c>
      <c r="CK24" s="236">
        <v>39.353979353979355</v>
      </c>
      <c r="CL24" s="236">
        <v>46.19090441932169</v>
      </c>
      <c r="CM24" s="236">
        <v>43.698064966006164</v>
      </c>
      <c r="CN24" s="236">
        <v>39.886755005545503</v>
      </c>
      <c r="CO24" s="237">
        <v>57.784663051897752</v>
      </c>
      <c r="CP24" s="59">
        <v>59.146757679180887</v>
      </c>
      <c r="CQ24" s="59">
        <v>63.563402889245587</v>
      </c>
      <c r="CR24" s="59">
        <v>62.959866220735783</v>
      </c>
      <c r="CS24" s="59">
        <v>56.357615894039739</v>
      </c>
      <c r="CT24" s="236">
        <v>74.006309148264975</v>
      </c>
      <c r="CU24" s="236">
        <v>59.994239631336413</v>
      </c>
      <c r="CV24" s="236">
        <v>56.300268096514749</v>
      </c>
      <c r="CW24" s="236">
        <v>67.701025364274145</v>
      </c>
      <c r="CX24" s="237">
        <v>61.550304571925828</v>
      </c>
      <c r="CY24" s="59">
        <v>60.622764322993014</v>
      </c>
      <c r="CZ24" s="59">
        <v>58.090371706241861</v>
      </c>
      <c r="DA24" s="59">
        <v>57.867446994198879</v>
      </c>
      <c r="DB24" s="59">
        <v>39.74299546765554</v>
      </c>
      <c r="DC24" s="236">
        <v>41.96806855446777</v>
      </c>
      <c r="DD24" s="236">
        <v>43.570098305004834</v>
      </c>
      <c r="DE24" s="236">
        <v>42.294244498879884</v>
      </c>
      <c r="DF24" s="236">
        <v>40.928848253859499</v>
      </c>
      <c r="DG24" s="300" t="s">
        <v>111</v>
      </c>
      <c r="DH24" s="59" t="s">
        <v>111</v>
      </c>
      <c r="DI24" s="59" t="s">
        <v>111</v>
      </c>
      <c r="DJ24" s="59" t="s">
        <v>111</v>
      </c>
      <c r="DK24" s="59" t="s">
        <v>111</v>
      </c>
      <c r="DL24" s="236" t="s">
        <v>111</v>
      </c>
      <c r="DM24" s="236" t="s">
        <v>111</v>
      </c>
      <c r="DN24" s="236" t="s">
        <v>111</v>
      </c>
      <c r="DO24" s="236" t="s">
        <v>111</v>
      </c>
      <c r="DP24" s="237" t="s">
        <v>111</v>
      </c>
      <c r="DQ24" s="59" t="s">
        <v>111</v>
      </c>
      <c r="DR24" s="59" t="s">
        <v>111</v>
      </c>
      <c r="DS24" s="59" t="s">
        <v>111</v>
      </c>
      <c r="DT24" s="59" t="s">
        <v>111</v>
      </c>
      <c r="DU24" s="236" t="s">
        <v>111</v>
      </c>
      <c r="DV24" s="236" t="s">
        <v>111</v>
      </c>
      <c r="DW24" s="236" t="s">
        <v>111</v>
      </c>
      <c r="DX24" s="236" t="s">
        <v>111</v>
      </c>
      <c r="DY24" s="237" t="s">
        <v>111</v>
      </c>
      <c r="DZ24" s="59" t="s">
        <v>111</v>
      </c>
      <c r="EA24" s="59" t="s">
        <v>111</v>
      </c>
      <c r="EB24" s="59" t="s">
        <v>111</v>
      </c>
      <c r="EC24" s="59" t="s">
        <v>111</v>
      </c>
      <c r="ED24" s="236" t="s">
        <v>111</v>
      </c>
      <c r="EE24" s="236" t="s">
        <v>111</v>
      </c>
      <c r="EF24" s="236" t="s">
        <v>111</v>
      </c>
      <c r="EG24" s="236" t="s">
        <v>111</v>
      </c>
    </row>
    <row r="25" spans="1:137" s="6" customFormat="1">
      <c r="A25" s="301" t="s">
        <v>30</v>
      </c>
      <c r="B25" s="165">
        <v>97.511312217194572</v>
      </c>
      <c r="C25" s="165">
        <v>98.799546998867498</v>
      </c>
      <c r="D25" s="165">
        <v>99.334709795824722</v>
      </c>
      <c r="E25" s="165">
        <v>99.234805421950156</v>
      </c>
      <c r="F25" s="165">
        <v>99.150787075393538</v>
      </c>
      <c r="G25" s="302">
        <v>90.963972736124632</v>
      </c>
      <c r="H25" s="302">
        <v>99.026290165530668</v>
      </c>
      <c r="I25" s="302">
        <v>99.32447156243191</v>
      </c>
      <c r="J25" s="302">
        <v>81.63897034864776</v>
      </c>
      <c r="K25" s="303" t="s">
        <v>111</v>
      </c>
      <c r="L25" s="165" t="s">
        <v>111</v>
      </c>
      <c r="M25" s="165" t="s">
        <v>111</v>
      </c>
      <c r="N25" s="165" t="s">
        <v>111</v>
      </c>
      <c r="O25" s="165" t="s">
        <v>111</v>
      </c>
      <c r="P25" s="302" t="s">
        <v>111</v>
      </c>
      <c r="Q25" s="302" t="s">
        <v>111</v>
      </c>
      <c r="R25" s="302" t="s">
        <v>111</v>
      </c>
      <c r="S25" s="302" t="s">
        <v>111</v>
      </c>
      <c r="T25" s="303">
        <v>98.359788359788354</v>
      </c>
      <c r="U25" s="165">
        <v>98.655635987590486</v>
      </c>
      <c r="V25" s="165">
        <v>97.726012201885752</v>
      </c>
      <c r="W25" s="165">
        <v>97.795823665893266</v>
      </c>
      <c r="X25" s="165">
        <v>98.321497740477724</v>
      </c>
      <c r="Y25" s="302">
        <v>88.493475682087791</v>
      </c>
      <c r="Z25" s="302">
        <v>98.461538461538467</v>
      </c>
      <c r="AA25" s="302">
        <v>99</v>
      </c>
      <c r="AB25" s="302">
        <v>69.538791562388269</v>
      </c>
      <c r="AC25" s="303" t="s">
        <v>111</v>
      </c>
      <c r="AD25" s="165" t="s">
        <v>111</v>
      </c>
      <c r="AE25" s="165" t="s">
        <v>111</v>
      </c>
      <c r="AF25" s="165" t="s">
        <v>111</v>
      </c>
      <c r="AG25" s="165" t="s">
        <v>111</v>
      </c>
      <c r="AH25" s="302" t="s">
        <v>111</v>
      </c>
      <c r="AI25" s="302" t="s">
        <v>111</v>
      </c>
      <c r="AJ25" s="302" t="s">
        <v>111</v>
      </c>
      <c r="AK25" s="302" t="s">
        <v>111</v>
      </c>
      <c r="AL25" s="303">
        <v>96.769456681350945</v>
      </c>
      <c r="AM25" s="165">
        <v>95.761381475667193</v>
      </c>
      <c r="AN25" s="165">
        <v>93.860322333077519</v>
      </c>
      <c r="AO25" s="165">
        <v>96.213808463251667</v>
      </c>
      <c r="AP25" s="165">
        <v>97.181008902077153</v>
      </c>
      <c r="AQ25" s="302">
        <v>86.062246278755069</v>
      </c>
      <c r="AR25" s="302">
        <v>96</v>
      </c>
      <c r="AS25" s="302">
        <v>96</v>
      </c>
      <c r="AT25" s="302">
        <v>62.781954887218049</v>
      </c>
      <c r="AU25" s="303">
        <v>82.079572049481769</v>
      </c>
      <c r="AV25" s="165">
        <v>85.201054713249832</v>
      </c>
      <c r="AW25" s="165">
        <v>94.143534190927554</v>
      </c>
      <c r="AX25" s="165">
        <v>91.440404970087442</v>
      </c>
      <c r="AY25" s="165">
        <v>92.114695340501797</v>
      </c>
      <c r="AZ25" s="302">
        <v>90.604304635761594</v>
      </c>
      <c r="BA25" s="302">
        <v>93.460264900662253</v>
      </c>
      <c r="BB25" s="302">
        <v>87.868217054263567</v>
      </c>
      <c r="BC25" s="302">
        <v>54.863925883034156</v>
      </c>
      <c r="BD25" s="303">
        <v>92.788259958071279</v>
      </c>
      <c r="BE25" s="165">
        <v>94.461077844311376</v>
      </c>
      <c r="BF25" s="165">
        <v>97.153427191450007</v>
      </c>
      <c r="BG25" s="165">
        <v>96.842534121002245</v>
      </c>
      <c r="BH25" s="165">
        <v>97.177864818720494</v>
      </c>
      <c r="BI25" s="302">
        <v>89.784494822278191</v>
      </c>
      <c r="BJ25" s="302">
        <v>97.331840656777686</v>
      </c>
      <c r="BK25" s="302">
        <v>96</v>
      </c>
      <c r="BL25" s="302">
        <v>70.039910708245955</v>
      </c>
      <c r="BM25" s="304" t="s">
        <v>110</v>
      </c>
      <c r="BN25" s="165" t="s">
        <v>110</v>
      </c>
      <c r="BO25" s="165" t="s">
        <v>110</v>
      </c>
      <c r="BP25" s="165" t="s">
        <v>110</v>
      </c>
      <c r="BQ25" s="165" t="s">
        <v>110</v>
      </c>
      <c r="BR25" s="302" t="s">
        <v>110</v>
      </c>
      <c r="BS25" s="302" t="s">
        <v>110</v>
      </c>
      <c r="BT25" s="302" t="s">
        <v>110</v>
      </c>
      <c r="BU25" s="302" t="s">
        <v>110</v>
      </c>
      <c r="BV25" s="302"/>
      <c r="BW25" s="303" t="s">
        <v>111</v>
      </c>
      <c r="BX25" s="165" t="s">
        <v>111</v>
      </c>
      <c r="BY25" s="165" t="s">
        <v>111</v>
      </c>
      <c r="BZ25" s="165" t="s">
        <v>111</v>
      </c>
      <c r="CA25" s="165" t="s">
        <v>111</v>
      </c>
      <c r="CB25" s="302" t="s">
        <v>111</v>
      </c>
      <c r="CC25" s="302" t="s">
        <v>111</v>
      </c>
      <c r="CD25" s="302" t="s">
        <v>111</v>
      </c>
      <c r="CE25" s="302" t="s">
        <v>111</v>
      </c>
      <c r="CF25" s="303" t="s">
        <v>111</v>
      </c>
      <c r="CG25" s="165" t="s">
        <v>111</v>
      </c>
      <c r="CH25" s="165" t="s">
        <v>111</v>
      </c>
      <c r="CI25" s="165" t="s">
        <v>111</v>
      </c>
      <c r="CJ25" s="165">
        <v>83.80952380952381</v>
      </c>
      <c r="CK25" s="302">
        <v>83.448275862068968</v>
      </c>
      <c r="CL25" s="302">
        <v>79.462102689486557</v>
      </c>
      <c r="CM25" s="302">
        <v>80.776340110905736</v>
      </c>
      <c r="CN25" s="302">
        <v>47.280334728033473</v>
      </c>
      <c r="CO25" s="303">
        <v>77.994075327972908</v>
      </c>
      <c r="CP25" s="165">
        <v>80.782377516141281</v>
      </c>
      <c r="CQ25" s="165">
        <v>80.046403712296993</v>
      </c>
      <c r="CR25" s="165">
        <v>76.116440621898775</v>
      </c>
      <c r="CS25" s="165">
        <v>77.495652173913044</v>
      </c>
      <c r="CT25" s="302">
        <v>82.06455542021925</v>
      </c>
      <c r="CU25" s="302">
        <v>82.581755593803791</v>
      </c>
      <c r="CV25" s="302">
        <v>80.937418172296418</v>
      </c>
      <c r="CW25" s="302">
        <v>54.156122250340665</v>
      </c>
      <c r="CX25" s="303">
        <v>78.705281090289603</v>
      </c>
      <c r="CY25" s="165">
        <v>80.782377516141281</v>
      </c>
      <c r="CZ25" s="165">
        <v>80.046403712296993</v>
      </c>
      <c r="DA25" s="165">
        <v>76.116440621898775</v>
      </c>
      <c r="DB25" s="165">
        <v>78.300455235204851</v>
      </c>
      <c r="DC25" s="302">
        <v>82.06455542021925</v>
      </c>
      <c r="DD25" s="302">
        <v>82.196741098370552</v>
      </c>
      <c r="DE25" s="302">
        <v>80.937418172296418</v>
      </c>
      <c r="DF25" s="302">
        <v>53.077301821762681</v>
      </c>
      <c r="DG25" s="304" t="s">
        <v>110</v>
      </c>
      <c r="DH25" s="165" t="s">
        <v>110</v>
      </c>
      <c r="DI25" s="165" t="s">
        <v>110</v>
      </c>
      <c r="DJ25" s="165" t="s">
        <v>110</v>
      </c>
      <c r="DK25" s="165" t="s">
        <v>110</v>
      </c>
      <c r="DL25" s="302" t="s">
        <v>110</v>
      </c>
      <c r="DM25" s="302" t="s">
        <v>110</v>
      </c>
      <c r="DN25" s="302" t="s">
        <v>110</v>
      </c>
      <c r="DO25" s="302" t="s">
        <v>110</v>
      </c>
      <c r="DP25" s="303" t="s">
        <v>110</v>
      </c>
      <c r="DQ25" s="165" t="s">
        <v>110</v>
      </c>
      <c r="DR25" s="165" t="s">
        <v>110</v>
      </c>
      <c r="DS25" s="165" t="s">
        <v>110</v>
      </c>
      <c r="DT25" s="165" t="s">
        <v>110</v>
      </c>
      <c r="DU25" s="302" t="s">
        <v>110</v>
      </c>
      <c r="DV25" s="302" t="s">
        <v>110</v>
      </c>
      <c r="DW25" s="302" t="s">
        <v>110</v>
      </c>
      <c r="DX25" s="302" t="s">
        <v>110</v>
      </c>
      <c r="DY25" s="303" t="s">
        <v>110</v>
      </c>
      <c r="DZ25" s="165" t="s">
        <v>110</v>
      </c>
      <c r="EA25" s="165" t="s">
        <v>110</v>
      </c>
      <c r="EB25" s="165" t="s">
        <v>110</v>
      </c>
      <c r="EC25" s="165" t="s">
        <v>110</v>
      </c>
      <c r="ED25" s="302" t="s">
        <v>110</v>
      </c>
      <c r="EE25" s="302" t="s">
        <v>110</v>
      </c>
      <c r="EF25" s="302" t="s">
        <v>110</v>
      </c>
      <c r="EG25" s="302" t="s">
        <v>110</v>
      </c>
    </row>
    <row r="27" spans="1:137">
      <c r="A27" s="146"/>
      <c r="B27" s="268" t="s">
        <v>116</v>
      </c>
      <c r="C27" s="268" t="s">
        <v>116</v>
      </c>
      <c r="D27" s="55" t="s">
        <v>117</v>
      </c>
      <c r="E27" s="55" t="s">
        <v>117</v>
      </c>
      <c r="F27" s="55" t="s">
        <v>117</v>
      </c>
      <c r="G27" s="55" t="s">
        <v>117</v>
      </c>
      <c r="H27" s="55" t="s">
        <v>117</v>
      </c>
      <c r="I27" s="55" t="s">
        <v>117</v>
      </c>
      <c r="J27" s="55" t="s">
        <v>117</v>
      </c>
      <c r="K27" s="268" t="s">
        <v>116</v>
      </c>
      <c r="L27" s="268" t="s">
        <v>116</v>
      </c>
      <c r="M27" s="55" t="s">
        <v>117</v>
      </c>
      <c r="N27" s="55" t="s">
        <v>117</v>
      </c>
      <c r="O27" s="55" t="s">
        <v>117</v>
      </c>
      <c r="P27" s="55" t="s">
        <v>117</v>
      </c>
      <c r="Q27" s="55" t="s">
        <v>117</v>
      </c>
      <c r="R27" s="55" t="s">
        <v>117</v>
      </c>
      <c r="S27" s="55" t="s">
        <v>117</v>
      </c>
      <c r="T27" s="268" t="s">
        <v>116</v>
      </c>
      <c r="U27" s="268" t="s">
        <v>116</v>
      </c>
      <c r="V27" s="55" t="s">
        <v>117</v>
      </c>
      <c r="W27" s="55" t="s">
        <v>117</v>
      </c>
      <c r="X27" s="55" t="s">
        <v>117</v>
      </c>
      <c r="Y27" s="55" t="s">
        <v>117</v>
      </c>
      <c r="Z27" s="55" t="s">
        <v>117</v>
      </c>
      <c r="AA27" s="55" t="s">
        <v>117</v>
      </c>
      <c r="AB27" s="55" t="s">
        <v>117</v>
      </c>
      <c r="AC27" s="268" t="s">
        <v>116</v>
      </c>
      <c r="AD27" s="268" t="s">
        <v>116</v>
      </c>
      <c r="AE27" s="55" t="s">
        <v>117</v>
      </c>
      <c r="AF27" s="55" t="s">
        <v>117</v>
      </c>
      <c r="AG27" s="55" t="s">
        <v>117</v>
      </c>
      <c r="AH27" s="55" t="s">
        <v>117</v>
      </c>
      <c r="AI27" s="55" t="s">
        <v>117</v>
      </c>
      <c r="AJ27" s="55" t="s">
        <v>117</v>
      </c>
      <c r="AK27" s="55" t="s">
        <v>117</v>
      </c>
      <c r="AL27" s="268" t="s">
        <v>116</v>
      </c>
      <c r="AM27" s="55" t="s">
        <v>117</v>
      </c>
      <c r="AN27" s="55" t="s">
        <v>117</v>
      </c>
      <c r="AO27" s="55" t="s">
        <v>117</v>
      </c>
      <c r="AP27" s="55" t="s">
        <v>117</v>
      </c>
      <c r="AQ27" s="55" t="s">
        <v>117</v>
      </c>
      <c r="AR27" s="55" t="s">
        <v>117</v>
      </c>
      <c r="AS27" s="55" t="s">
        <v>117</v>
      </c>
      <c r="AT27" s="55" t="s">
        <v>117</v>
      </c>
      <c r="AU27" s="268" t="s">
        <v>116</v>
      </c>
      <c r="AV27" s="55" t="s">
        <v>117</v>
      </c>
      <c r="AW27" s="55" t="s">
        <v>117</v>
      </c>
      <c r="AX27" s="55" t="s">
        <v>117</v>
      </c>
      <c r="AY27" s="55" t="s">
        <v>117</v>
      </c>
      <c r="AZ27" s="55" t="s">
        <v>117</v>
      </c>
      <c r="BA27" s="55" t="s">
        <v>117</v>
      </c>
      <c r="BB27" s="55" t="s">
        <v>117</v>
      </c>
      <c r="BC27" s="55" t="s">
        <v>117</v>
      </c>
      <c r="BD27" s="268" t="s">
        <v>116</v>
      </c>
      <c r="BE27" s="55" t="s">
        <v>117</v>
      </c>
      <c r="BF27" s="55" t="s">
        <v>117</v>
      </c>
      <c r="BG27" s="55" t="s">
        <v>117</v>
      </c>
      <c r="BH27" s="55" t="s">
        <v>117</v>
      </c>
      <c r="BI27" s="55" t="s">
        <v>117</v>
      </c>
      <c r="BJ27" s="55" t="s">
        <v>117</v>
      </c>
      <c r="BK27" s="55" t="s">
        <v>117</v>
      </c>
      <c r="BL27" s="55" t="s">
        <v>117</v>
      </c>
      <c r="BM27" s="268" t="s">
        <v>314</v>
      </c>
      <c r="BN27" s="268" t="s">
        <v>116</v>
      </c>
      <c r="BO27" s="55" t="s">
        <v>164</v>
      </c>
      <c r="BP27" s="55" t="s">
        <v>164</v>
      </c>
      <c r="BQ27" s="55" t="s">
        <v>164</v>
      </c>
      <c r="BR27" s="55" t="s">
        <v>164</v>
      </c>
      <c r="BS27" s="55" t="s">
        <v>164</v>
      </c>
      <c r="BT27" s="55" t="s">
        <v>164</v>
      </c>
      <c r="BU27" s="55" t="s">
        <v>164</v>
      </c>
      <c r="BV27" s="55"/>
      <c r="BW27" s="55" t="s">
        <v>164</v>
      </c>
      <c r="BX27" s="55" t="s">
        <v>164</v>
      </c>
      <c r="BY27" s="55" t="s">
        <v>164</v>
      </c>
      <c r="BZ27" s="55" t="s">
        <v>164</v>
      </c>
      <c r="CA27" s="55" t="s">
        <v>164</v>
      </c>
      <c r="CB27" s="55" t="s">
        <v>164</v>
      </c>
      <c r="CC27" s="55" t="s">
        <v>164</v>
      </c>
      <c r="CD27" s="55" t="s">
        <v>164</v>
      </c>
      <c r="CE27" s="55" t="s">
        <v>164</v>
      </c>
      <c r="CF27" s="268" t="s">
        <v>314</v>
      </c>
      <c r="CG27" s="55" t="s">
        <v>164</v>
      </c>
      <c r="CH27" s="55" t="s">
        <v>164</v>
      </c>
      <c r="CI27" s="55" t="s">
        <v>164</v>
      </c>
      <c r="CJ27" s="55" t="s">
        <v>164</v>
      </c>
      <c r="CK27" s="55" t="s">
        <v>164</v>
      </c>
      <c r="CL27" s="55" t="s">
        <v>164</v>
      </c>
      <c r="CM27" s="55" t="s">
        <v>164</v>
      </c>
      <c r="CN27" s="55" t="s">
        <v>164</v>
      </c>
      <c r="CO27" s="268" t="s">
        <v>314</v>
      </c>
      <c r="CP27" s="55" t="s">
        <v>164</v>
      </c>
      <c r="CQ27" s="55" t="s">
        <v>164</v>
      </c>
      <c r="CR27" s="55" t="s">
        <v>164</v>
      </c>
      <c r="CS27" s="55" t="s">
        <v>164</v>
      </c>
      <c r="CT27" s="55" t="s">
        <v>164</v>
      </c>
      <c r="CU27" s="55" t="s">
        <v>164</v>
      </c>
      <c r="CV27" s="55" t="s">
        <v>164</v>
      </c>
      <c r="CW27" s="55" t="s">
        <v>164</v>
      </c>
      <c r="CX27" s="268" t="s">
        <v>314</v>
      </c>
      <c r="CY27" s="55" t="s">
        <v>164</v>
      </c>
      <c r="CZ27" s="55" t="s">
        <v>164</v>
      </c>
      <c r="DA27" s="55" t="s">
        <v>164</v>
      </c>
      <c r="DB27" s="55" t="s">
        <v>164</v>
      </c>
      <c r="DC27" s="55" t="s">
        <v>164</v>
      </c>
      <c r="DD27" s="55" t="s">
        <v>164</v>
      </c>
      <c r="DE27" s="55" t="s">
        <v>164</v>
      </c>
      <c r="DF27" s="55" t="s">
        <v>164</v>
      </c>
      <c r="DG27" s="268" t="s">
        <v>314</v>
      </c>
      <c r="DH27" s="55" t="s">
        <v>164</v>
      </c>
      <c r="DI27" s="55" t="s">
        <v>164</v>
      </c>
      <c r="DJ27" s="55" t="s">
        <v>164</v>
      </c>
      <c r="DK27" s="55" t="s">
        <v>164</v>
      </c>
      <c r="DL27" s="55" t="s">
        <v>164</v>
      </c>
      <c r="DM27" s="55" t="s">
        <v>164</v>
      </c>
      <c r="DN27" s="55" t="s">
        <v>164</v>
      </c>
      <c r="DO27" s="55" t="s">
        <v>164</v>
      </c>
      <c r="DP27" s="268" t="s">
        <v>314</v>
      </c>
      <c r="DQ27" s="55" t="s">
        <v>164</v>
      </c>
      <c r="DR27" s="55" t="s">
        <v>164</v>
      </c>
      <c r="DS27" s="55" t="s">
        <v>164</v>
      </c>
      <c r="DT27" s="55" t="s">
        <v>164</v>
      </c>
      <c r="DU27" s="55" t="s">
        <v>164</v>
      </c>
      <c r="DV27" s="55" t="s">
        <v>164</v>
      </c>
      <c r="DW27" s="55" t="s">
        <v>164</v>
      </c>
      <c r="DX27" s="55" t="s">
        <v>164</v>
      </c>
      <c r="DY27" s="268" t="s">
        <v>314</v>
      </c>
      <c r="DZ27" s="55" t="s">
        <v>164</v>
      </c>
      <c r="EA27" s="55" t="s">
        <v>164</v>
      </c>
      <c r="EB27" s="55" t="s">
        <v>164</v>
      </c>
      <c r="EC27" s="55" t="s">
        <v>164</v>
      </c>
      <c r="ED27" s="55" t="s">
        <v>164</v>
      </c>
      <c r="EE27" s="55" t="s">
        <v>164</v>
      </c>
      <c r="EF27" s="55" t="s">
        <v>164</v>
      </c>
      <c r="EG27" s="55" t="s">
        <v>164</v>
      </c>
    </row>
    <row r="29" spans="1:137">
      <c r="A29" s="32"/>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c r="BU29" s="268"/>
      <c r="BV29" s="268"/>
      <c r="BW29" s="268"/>
      <c r="BX29" s="268"/>
      <c r="BY29" s="268"/>
      <c r="BZ29" s="268"/>
      <c r="CA29" s="268"/>
      <c r="CB29" s="268"/>
      <c r="CC29" s="268"/>
      <c r="CD29" s="268"/>
      <c r="CE29" s="268"/>
      <c r="CF29" s="268"/>
      <c r="CG29" s="268"/>
      <c r="CH29" s="268"/>
      <c r="CI29" s="268"/>
      <c r="CJ29" s="268"/>
      <c r="CK29" s="268"/>
      <c r="CL29" s="268"/>
      <c r="CM29" s="268"/>
      <c r="CN29" s="268"/>
      <c r="CO29" s="268"/>
      <c r="CP29" s="268"/>
      <c r="CQ29" s="268"/>
      <c r="CR29" s="268"/>
      <c r="CS29" s="268"/>
      <c r="CT29" s="268"/>
      <c r="CU29" s="268"/>
      <c r="CV29" s="268"/>
      <c r="CW29" s="268"/>
      <c r="CX29" s="268"/>
      <c r="CY29" s="268"/>
      <c r="CZ29" s="268"/>
      <c r="DA29" s="268"/>
      <c r="DB29" s="268"/>
      <c r="DC29" s="268"/>
      <c r="DD29" s="268"/>
      <c r="DE29" s="268"/>
      <c r="DF29" s="268"/>
      <c r="DG29" s="268"/>
      <c r="DH29" s="268"/>
      <c r="DI29" s="268"/>
      <c r="DJ29" s="268"/>
      <c r="DK29" s="268"/>
      <c r="DL29" s="268"/>
      <c r="DM29" s="268"/>
      <c r="DN29" s="268"/>
      <c r="DO29" s="268"/>
      <c r="DP29" s="268"/>
      <c r="DQ29" s="268"/>
      <c r="DR29" s="268"/>
      <c r="DS29" s="268"/>
      <c r="DT29" s="268"/>
      <c r="DU29" s="268"/>
      <c r="DV29" s="268"/>
      <c r="DW29" s="268"/>
      <c r="DX29" s="268"/>
      <c r="DY29" s="268"/>
      <c r="DZ29" s="268"/>
      <c r="EA29" s="268"/>
      <c r="EB29" s="268"/>
      <c r="EC29" s="268"/>
      <c r="ED29" s="268"/>
      <c r="EE29" s="268"/>
      <c r="EF29" s="268"/>
      <c r="EG29" s="268"/>
    </row>
    <row r="30" spans="1:137">
      <c r="A30" s="146"/>
      <c r="B30" s="305" t="s">
        <v>319</v>
      </c>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305" t="s">
        <v>319</v>
      </c>
      <c r="BN30" s="268"/>
      <c r="BO30" s="268"/>
      <c r="BP30" s="268"/>
      <c r="BQ30" s="268"/>
      <c r="BR30" s="268"/>
      <c r="BS30" s="268"/>
      <c r="BT30" s="268"/>
      <c r="BU30" s="268"/>
      <c r="BV30" s="268"/>
      <c r="BW30" s="268"/>
      <c r="BX30" s="268"/>
      <c r="BY30" s="268"/>
      <c r="BZ30" s="268"/>
      <c r="CA30" s="268"/>
      <c r="CB30" s="268"/>
      <c r="CC30" s="268"/>
      <c r="CD30" s="268"/>
      <c r="CE30" s="268"/>
      <c r="CF30" s="268"/>
      <c r="CG30" s="268"/>
      <c r="CH30" s="268"/>
      <c r="CI30" s="268"/>
      <c r="CJ30" s="268"/>
      <c r="CK30" s="268"/>
      <c r="CL30" s="268"/>
      <c r="CM30" s="268"/>
      <c r="CN30" s="268"/>
      <c r="CO30" s="268"/>
      <c r="CP30" s="268"/>
      <c r="CQ30" s="268"/>
      <c r="CR30" s="268"/>
      <c r="CS30" s="268"/>
      <c r="CT30" s="268"/>
      <c r="CU30" s="268"/>
      <c r="CV30" s="268"/>
      <c r="CW30" s="268"/>
      <c r="CX30" s="268"/>
      <c r="CY30" s="268"/>
      <c r="CZ30" s="268"/>
      <c r="DA30" s="268"/>
      <c r="DB30" s="268"/>
      <c r="DC30" s="268"/>
      <c r="DD30" s="268"/>
      <c r="DE30" s="268"/>
      <c r="DF30" s="268"/>
      <c r="DG30" s="268"/>
      <c r="DH30" s="268"/>
      <c r="DI30" s="268"/>
      <c r="DJ30" s="268"/>
      <c r="DK30" s="268"/>
      <c r="DL30" s="268"/>
      <c r="DM30" s="268"/>
      <c r="DN30" s="268"/>
      <c r="DO30" s="268"/>
      <c r="DP30" s="268"/>
      <c r="DQ30" s="268"/>
      <c r="DR30" s="268"/>
      <c r="DS30" s="268"/>
      <c r="DT30" s="268"/>
      <c r="DU30" s="268"/>
      <c r="DV30" s="268"/>
      <c r="DW30" s="268"/>
      <c r="DX30" s="268"/>
      <c r="DY30" s="268"/>
      <c r="DZ30" s="268"/>
      <c r="EA30" s="268"/>
      <c r="EB30" s="268"/>
      <c r="EC30" s="268"/>
      <c r="ED30" s="268"/>
      <c r="EE30" s="268"/>
      <c r="EF30" s="268"/>
      <c r="EG30" s="268"/>
    </row>
    <row r="32" spans="1:137">
      <c r="A32" s="146"/>
      <c r="B32" s="126"/>
      <c r="C32" s="126"/>
      <c r="D32" s="126"/>
      <c r="E32" s="126"/>
      <c r="F32" s="126"/>
      <c r="G32" s="126"/>
      <c r="H32" s="126"/>
      <c r="I32" s="126"/>
      <c r="J32" s="126"/>
      <c r="K32" s="268"/>
      <c r="L32" s="268"/>
      <c r="M32" s="268"/>
      <c r="N32" s="268"/>
      <c r="O32" s="268"/>
      <c r="P32" s="268"/>
      <c r="Q32" s="268"/>
      <c r="R32" s="126"/>
      <c r="S32" s="126"/>
      <c r="T32" s="268"/>
      <c r="U32" s="268"/>
      <c r="V32" s="268"/>
      <c r="W32" s="268"/>
      <c r="X32" s="268"/>
      <c r="Y32" s="268"/>
      <c r="Z32" s="268"/>
      <c r="AA32" s="126"/>
      <c r="AB32" s="126"/>
      <c r="AC32" s="268"/>
      <c r="AD32" s="268"/>
      <c r="AE32" s="268"/>
      <c r="AF32" s="268"/>
      <c r="AG32" s="268"/>
      <c r="AH32" s="268"/>
      <c r="AI32" s="268"/>
      <c r="AJ32" s="126"/>
      <c r="AK32" s="126"/>
      <c r="AL32" s="268"/>
      <c r="AM32" s="268"/>
      <c r="AN32" s="268"/>
      <c r="AO32" s="268"/>
      <c r="AP32" s="268"/>
      <c r="AQ32" s="268"/>
      <c r="AR32" s="268"/>
      <c r="AS32" s="126"/>
      <c r="AT32" s="126"/>
      <c r="AU32" s="268"/>
      <c r="AV32" s="268"/>
      <c r="AW32" s="268"/>
      <c r="AX32" s="268"/>
      <c r="AY32" s="268"/>
      <c r="AZ32" s="268"/>
      <c r="BA32" s="268"/>
      <c r="BB32" s="126"/>
      <c r="BC32" s="126"/>
      <c r="BD32" s="268"/>
      <c r="BE32" s="268"/>
      <c r="BF32" s="268"/>
      <c r="BG32" s="268"/>
      <c r="BH32" s="268"/>
      <c r="BI32" s="268"/>
      <c r="BJ32" s="268"/>
      <c r="BK32" s="126"/>
      <c r="BL32" s="126"/>
      <c r="BM32" s="126"/>
      <c r="BN32" s="126"/>
      <c r="BO32" s="126"/>
      <c r="BP32" s="126"/>
      <c r="BQ32" s="126"/>
      <c r="BR32" s="126"/>
      <c r="BS32" s="126"/>
      <c r="BT32" s="126"/>
      <c r="BU32" s="126"/>
      <c r="BV32" s="126"/>
      <c r="BW32" s="268"/>
      <c r="BX32" s="268"/>
      <c r="BY32" s="268"/>
      <c r="BZ32" s="268"/>
      <c r="CA32" s="268"/>
      <c r="CB32" s="268"/>
      <c r="CC32" s="268"/>
      <c r="CD32" s="126"/>
      <c r="CE32" s="126"/>
      <c r="CF32" s="268"/>
      <c r="CG32" s="268"/>
      <c r="CH32" s="268"/>
      <c r="CI32" s="268"/>
      <c r="CJ32" s="268"/>
      <c r="CK32" s="268"/>
      <c r="CL32" s="268"/>
      <c r="CM32" s="126"/>
      <c r="CN32" s="126"/>
      <c r="CO32" s="268"/>
      <c r="CP32" s="268"/>
      <c r="CQ32" s="268"/>
      <c r="CR32" s="268"/>
      <c r="CS32" s="268"/>
      <c r="CT32" s="268"/>
      <c r="CU32" s="268"/>
      <c r="CV32" s="126"/>
      <c r="CW32" s="126"/>
      <c r="CX32" s="268"/>
      <c r="CY32" s="268"/>
      <c r="CZ32" s="268"/>
      <c r="DA32" s="268"/>
      <c r="DB32" s="268"/>
      <c r="DC32" s="268"/>
      <c r="DD32" s="268"/>
      <c r="DE32" s="126"/>
      <c r="DF32" s="126"/>
      <c r="DG32" s="126"/>
      <c r="DH32" s="126"/>
      <c r="DI32" s="126"/>
      <c r="DJ32" s="126"/>
      <c r="DK32" s="126"/>
      <c r="DL32" s="126"/>
      <c r="DM32" s="126"/>
      <c r="DN32" s="126"/>
      <c r="DO32" s="126"/>
      <c r="DP32" s="268"/>
      <c r="DQ32" s="268"/>
      <c r="DR32" s="268"/>
      <c r="DS32" s="268"/>
      <c r="DT32" s="268"/>
      <c r="DU32" s="268"/>
      <c r="DV32" s="268"/>
      <c r="DW32" s="268"/>
      <c r="DX32" s="126"/>
      <c r="DY32" s="268"/>
      <c r="DZ32" s="268"/>
      <c r="EA32" s="268"/>
      <c r="EB32" s="268"/>
      <c r="EC32" s="268"/>
      <c r="ED32" s="268"/>
      <c r="EE32" s="268"/>
      <c r="EF32" s="268"/>
      <c r="EG32" s="126"/>
    </row>
    <row r="33" spans="2:137">
      <c r="B33" s="126"/>
      <c r="C33" s="126"/>
      <c r="D33" s="126"/>
      <c r="E33" s="126"/>
      <c r="F33" s="126"/>
      <c r="G33" s="126"/>
      <c r="H33" s="126"/>
      <c r="I33" s="126"/>
      <c r="J33" s="126"/>
      <c r="K33" s="268"/>
      <c r="L33" s="268"/>
      <c r="M33" s="268"/>
      <c r="N33" s="268"/>
      <c r="O33" s="268"/>
      <c r="P33" s="268"/>
      <c r="Q33" s="268"/>
      <c r="R33" s="126"/>
      <c r="S33" s="126"/>
      <c r="T33" s="268"/>
      <c r="U33" s="268"/>
      <c r="V33" s="268"/>
      <c r="W33" s="268"/>
      <c r="X33" s="268"/>
      <c r="Y33" s="268"/>
      <c r="Z33" s="268"/>
      <c r="AA33" s="126"/>
      <c r="AB33" s="126"/>
      <c r="AC33" s="268"/>
      <c r="AD33" s="268"/>
      <c r="AE33" s="268"/>
      <c r="AF33" s="268"/>
      <c r="AG33" s="268"/>
      <c r="AH33" s="268"/>
      <c r="AI33" s="268"/>
      <c r="AJ33" s="126"/>
      <c r="AK33" s="126"/>
      <c r="AL33" s="268"/>
      <c r="AM33" s="268"/>
      <c r="AN33" s="268"/>
      <c r="AO33" s="268"/>
      <c r="AP33" s="268"/>
      <c r="AQ33" s="268"/>
      <c r="AR33" s="268"/>
      <c r="AS33" s="126"/>
      <c r="AT33" s="126"/>
      <c r="AU33" s="268"/>
      <c r="AV33" s="268"/>
      <c r="AW33" s="268"/>
      <c r="AX33" s="268"/>
      <c r="AY33" s="268"/>
      <c r="AZ33" s="268"/>
      <c r="BA33" s="268"/>
      <c r="BB33" s="126"/>
      <c r="BC33" s="126"/>
      <c r="BD33" s="268"/>
      <c r="BE33" s="268"/>
      <c r="BF33" s="268"/>
      <c r="BG33" s="268"/>
      <c r="BH33" s="268"/>
      <c r="BI33" s="268"/>
      <c r="BJ33" s="268"/>
      <c r="BK33" s="126"/>
      <c r="BL33" s="126"/>
      <c r="BM33" s="126"/>
      <c r="BN33" s="126"/>
      <c r="BO33" s="126"/>
      <c r="BP33" s="126"/>
      <c r="BQ33" s="126"/>
      <c r="BR33" s="126"/>
      <c r="BS33" s="126"/>
      <c r="BT33" s="126"/>
      <c r="BU33" s="126"/>
      <c r="BV33" s="126"/>
      <c r="BW33" s="268"/>
      <c r="BX33" s="268"/>
      <c r="BY33" s="268"/>
      <c r="BZ33" s="268"/>
      <c r="CA33" s="268"/>
      <c r="CB33" s="268"/>
      <c r="CC33" s="268"/>
      <c r="CD33" s="126"/>
      <c r="CE33" s="126"/>
      <c r="CF33" s="268"/>
      <c r="CG33" s="268"/>
      <c r="CH33" s="268"/>
      <c r="CI33" s="268"/>
      <c r="CJ33" s="268"/>
      <c r="CK33" s="268"/>
      <c r="CL33" s="268"/>
      <c r="CM33" s="126"/>
      <c r="CN33" s="126"/>
      <c r="CO33" s="268"/>
      <c r="CP33" s="268"/>
      <c r="CQ33" s="268"/>
      <c r="CR33" s="268"/>
      <c r="CS33" s="268"/>
      <c r="CT33" s="268"/>
      <c r="CU33" s="268"/>
      <c r="CV33" s="126"/>
      <c r="CW33" s="126"/>
      <c r="CX33" s="268"/>
      <c r="CY33" s="268"/>
      <c r="CZ33" s="268"/>
      <c r="DA33" s="268"/>
      <c r="DB33" s="268"/>
      <c r="DC33" s="268"/>
      <c r="DD33" s="268"/>
      <c r="DE33" s="126"/>
      <c r="DF33" s="126"/>
      <c r="DG33" s="126"/>
      <c r="DH33" s="126"/>
      <c r="DI33" s="126"/>
      <c r="DJ33" s="126"/>
      <c r="DK33" s="126"/>
      <c r="DL33" s="126"/>
      <c r="DM33" s="126"/>
      <c r="DN33" s="126"/>
      <c r="DO33" s="126"/>
      <c r="DP33" s="268"/>
      <c r="DQ33" s="268"/>
      <c r="DR33" s="268"/>
      <c r="DS33" s="268"/>
      <c r="DT33" s="268"/>
      <c r="DU33" s="268"/>
      <c r="DV33" s="268"/>
      <c r="DW33" s="268"/>
      <c r="DX33" s="126"/>
      <c r="DY33" s="268"/>
      <c r="DZ33" s="268"/>
      <c r="EA33" s="268"/>
      <c r="EB33" s="268"/>
      <c r="EC33" s="268"/>
      <c r="ED33" s="268"/>
      <c r="EE33" s="268"/>
      <c r="EF33" s="268"/>
      <c r="EG33" s="126"/>
    </row>
    <row r="34" spans="2:137">
      <c r="B34" s="126"/>
      <c r="C34" s="126"/>
      <c r="D34" s="126"/>
      <c r="E34" s="126"/>
      <c r="F34" s="126"/>
      <c r="G34" s="126"/>
      <c r="H34" s="126"/>
      <c r="I34" s="126"/>
      <c r="J34" s="126"/>
      <c r="K34" s="268"/>
      <c r="L34" s="268"/>
      <c r="M34" s="268"/>
      <c r="N34" s="268"/>
      <c r="O34" s="268"/>
      <c r="P34" s="268"/>
      <c r="Q34" s="268"/>
      <c r="R34" s="126"/>
      <c r="S34" s="126"/>
      <c r="T34" s="268"/>
      <c r="U34" s="268"/>
      <c r="V34" s="268"/>
      <c r="W34" s="268"/>
      <c r="X34" s="268"/>
      <c r="Y34" s="268"/>
      <c r="Z34" s="268"/>
      <c r="AA34" s="126"/>
      <c r="AB34" s="126"/>
      <c r="AC34" s="268"/>
      <c r="AD34" s="268"/>
      <c r="AE34" s="268"/>
      <c r="AF34" s="268"/>
      <c r="AG34" s="268"/>
      <c r="AH34" s="268"/>
      <c r="AI34" s="268"/>
      <c r="AJ34" s="126"/>
      <c r="AK34" s="126"/>
      <c r="AL34" s="268"/>
      <c r="AM34" s="268"/>
      <c r="AN34" s="268"/>
      <c r="AO34" s="268"/>
      <c r="AP34" s="268"/>
      <c r="AQ34" s="268"/>
      <c r="AR34" s="268"/>
      <c r="AS34" s="126"/>
      <c r="AT34" s="126"/>
      <c r="AU34" s="268"/>
      <c r="AV34" s="268"/>
      <c r="AW34" s="268"/>
      <c r="AX34" s="268"/>
      <c r="AY34" s="268"/>
      <c r="AZ34" s="268"/>
      <c r="BA34" s="268"/>
      <c r="BB34" s="126"/>
      <c r="BC34" s="126"/>
      <c r="BD34" s="268"/>
      <c r="BE34" s="268"/>
      <c r="BF34" s="268"/>
      <c r="BG34" s="268"/>
      <c r="BH34" s="268"/>
      <c r="BI34" s="268"/>
      <c r="BJ34" s="268"/>
      <c r="BK34" s="126"/>
      <c r="BL34" s="126"/>
      <c r="BM34" s="126"/>
      <c r="BN34" s="126"/>
      <c r="BO34" s="126"/>
      <c r="BP34" s="126"/>
      <c r="BQ34" s="126"/>
      <c r="BR34" s="126"/>
      <c r="BS34" s="126"/>
      <c r="BT34" s="126"/>
      <c r="BU34" s="126"/>
      <c r="BV34" s="126"/>
      <c r="BW34" s="268"/>
      <c r="BX34" s="268"/>
      <c r="BY34" s="268"/>
      <c r="BZ34" s="268"/>
      <c r="CA34" s="268"/>
      <c r="CB34" s="268"/>
      <c r="CC34" s="268"/>
      <c r="CD34" s="126"/>
      <c r="CE34" s="126"/>
      <c r="CF34" s="268"/>
      <c r="CG34" s="268"/>
      <c r="CH34" s="268"/>
      <c r="CI34" s="268"/>
      <c r="CJ34" s="268"/>
      <c r="CK34" s="268"/>
      <c r="CL34" s="268"/>
      <c r="CM34" s="126"/>
      <c r="CN34" s="126"/>
      <c r="CO34" s="268"/>
      <c r="CP34" s="268"/>
      <c r="CQ34" s="268"/>
      <c r="CR34" s="268"/>
      <c r="CS34" s="268"/>
      <c r="CT34" s="268"/>
      <c r="CU34" s="268"/>
      <c r="CV34" s="126"/>
      <c r="CW34" s="126"/>
      <c r="CX34" s="268"/>
      <c r="CY34" s="268"/>
      <c r="CZ34" s="268"/>
      <c r="DA34" s="268"/>
      <c r="DB34" s="268"/>
      <c r="DC34" s="268"/>
      <c r="DD34" s="268"/>
      <c r="DE34" s="126"/>
      <c r="DF34" s="126"/>
      <c r="DG34" s="126"/>
      <c r="DH34" s="126"/>
      <c r="DI34" s="126"/>
      <c r="DJ34" s="126"/>
      <c r="DK34" s="126"/>
      <c r="DL34" s="126"/>
      <c r="DM34" s="126"/>
      <c r="DN34" s="126"/>
      <c r="DO34" s="126"/>
      <c r="DP34" s="268"/>
      <c r="DQ34" s="268"/>
      <c r="DR34" s="268"/>
      <c r="DS34" s="268"/>
      <c r="DT34" s="268"/>
      <c r="DU34" s="268"/>
      <c r="DV34" s="268"/>
      <c r="DW34" s="268"/>
      <c r="DX34" s="126"/>
      <c r="DY34" s="268"/>
      <c r="DZ34" s="268"/>
      <c r="EA34" s="268"/>
      <c r="EB34" s="268"/>
      <c r="EC34" s="268"/>
      <c r="ED34" s="268"/>
      <c r="EE34" s="268"/>
      <c r="EF34" s="268"/>
      <c r="EG34" s="126"/>
    </row>
    <row r="35" spans="2:137">
      <c r="B35" s="126"/>
      <c r="C35" s="126"/>
      <c r="D35" s="126"/>
      <c r="E35" s="126"/>
      <c r="F35" s="126"/>
      <c r="G35" s="126"/>
      <c r="H35" s="126"/>
      <c r="I35" s="126"/>
      <c r="J35" s="126"/>
      <c r="K35" s="268"/>
      <c r="L35" s="268"/>
      <c r="M35" s="268"/>
      <c r="N35" s="268"/>
      <c r="O35" s="268"/>
      <c r="P35" s="268"/>
      <c r="Q35" s="268"/>
      <c r="R35" s="126"/>
      <c r="S35" s="126"/>
      <c r="T35" s="268"/>
      <c r="U35" s="268"/>
      <c r="V35" s="268"/>
      <c r="W35" s="268"/>
      <c r="X35" s="268"/>
      <c r="Y35" s="268"/>
      <c r="Z35" s="268"/>
      <c r="AA35" s="126"/>
      <c r="AB35" s="126"/>
      <c r="AC35" s="268"/>
      <c r="AD35" s="268"/>
      <c r="AE35" s="268"/>
      <c r="AF35" s="268"/>
      <c r="AG35" s="268"/>
      <c r="AH35" s="268"/>
      <c r="AI35" s="268"/>
      <c r="AJ35" s="126"/>
      <c r="AK35" s="126"/>
      <c r="AL35" s="268"/>
      <c r="AM35" s="268"/>
      <c r="AN35" s="268"/>
      <c r="AO35" s="268"/>
      <c r="AP35" s="268"/>
      <c r="AQ35" s="268"/>
      <c r="AR35" s="268"/>
      <c r="AS35" s="126"/>
      <c r="AT35" s="126"/>
      <c r="AU35" s="268"/>
      <c r="AV35" s="268"/>
      <c r="AW35" s="268"/>
      <c r="AX35" s="268"/>
      <c r="AY35" s="268"/>
      <c r="AZ35" s="268"/>
      <c r="BA35" s="268"/>
      <c r="BB35" s="126"/>
      <c r="BC35" s="126"/>
      <c r="BD35" s="268"/>
      <c r="BE35" s="268"/>
      <c r="BF35" s="268"/>
      <c r="BG35" s="268"/>
      <c r="BH35" s="268"/>
      <c r="BI35" s="268"/>
      <c r="BJ35" s="268"/>
      <c r="BK35" s="126"/>
      <c r="BL35" s="126"/>
      <c r="BM35" s="126"/>
      <c r="BN35" s="126"/>
      <c r="BO35" s="126"/>
      <c r="BP35" s="126"/>
      <c r="BQ35" s="126"/>
      <c r="BR35" s="126"/>
      <c r="BS35" s="126"/>
      <c r="BT35" s="126"/>
      <c r="BU35" s="126"/>
      <c r="BV35" s="126"/>
      <c r="BW35" s="268"/>
      <c r="BX35" s="268"/>
      <c r="BY35" s="268"/>
      <c r="BZ35" s="268"/>
      <c r="CA35" s="268"/>
      <c r="CB35" s="268"/>
      <c r="CC35" s="268"/>
      <c r="CD35" s="126"/>
      <c r="CE35" s="126"/>
      <c r="CF35" s="268"/>
      <c r="CG35" s="268"/>
      <c r="CH35" s="268"/>
      <c r="CI35" s="268"/>
      <c r="CJ35" s="268"/>
      <c r="CK35" s="268"/>
      <c r="CL35" s="268"/>
      <c r="CM35" s="126"/>
      <c r="CN35" s="126"/>
      <c r="CO35" s="268"/>
      <c r="CP35" s="268"/>
      <c r="CQ35" s="268"/>
      <c r="CR35" s="268"/>
      <c r="CS35" s="268"/>
      <c r="CT35" s="268"/>
      <c r="CU35" s="268"/>
      <c r="CV35" s="126"/>
      <c r="CW35" s="126"/>
      <c r="CX35" s="268"/>
      <c r="CY35" s="268"/>
      <c r="CZ35" s="268"/>
      <c r="DA35" s="268"/>
      <c r="DB35" s="268"/>
      <c r="DC35" s="268"/>
      <c r="DD35" s="268"/>
      <c r="DE35" s="126"/>
      <c r="DF35" s="126"/>
      <c r="DG35" s="126"/>
      <c r="DH35" s="126"/>
      <c r="DI35" s="126"/>
      <c r="DJ35" s="126"/>
      <c r="DK35" s="126"/>
      <c r="DL35" s="126"/>
      <c r="DM35" s="126"/>
      <c r="DN35" s="126"/>
      <c r="DO35" s="126"/>
      <c r="DP35" s="268"/>
      <c r="DQ35" s="268"/>
      <c r="DR35" s="268"/>
      <c r="DS35" s="268"/>
      <c r="DT35" s="268"/>
      <c r="DU35" s="268"/>
      <c r="DV35" s="268"/>
      <c r="DW35" s="268"/>
      <c r="DX35" s="126"/>
      <c r="DY35" s="268"/>
      <c r="DZ35" s="268"/>
      <c r="EA35" s="268"/>
      <c r="EB35" s="268"/>
      <c r="EC35" s="268"/>
      <c r="ED35" s="268"/>
      <c r="EE35" s="268"/>
      <c r="EF35" s="268"/>
      <c r="EG35" s="126"/>
    </row>
    <row r="36" spans="2:137">
      <c r="B36" s="126"/>
      <c r="C36" s="126"/>
      <c r="D36" s="126"/>
      <c r="E36" s="126"/>
      <c r="F36" s="126"/>
      <c r="G36" s="126"/>
      <c r="H36" s="126"/>
      <c r="I36" s="126"/>
      <c r="J36" s="126"/>
      <c r="K36" s="268"/>
      <c r="L36" s="268"/>
      <c r="M36" s="268"/>
      <c r="N36" s="268"/>
      <c r="O36" s="268"/>
      <c r="P36" s="268"/>
      <c r="Q36" s="268"/>
      <c r="R36" s="126"/>
      <c r="S36" s="126"/>
      <c r="T36" s="268"/>
      <c r="U36" s="268"/>
      <c r="V36" s="268"/>
      <c r="W36" s="268"/>
      <c r="X36" s="268"/>
      <c r="Y36" s="268"/>
      <c r="Z36" s="268"/>
      <c r="AA36" s="126"/>
      <c r="AB36" s="126"/>
      <c r="AC36" s="268"/>
      <c r="AD36" s="268"/>
      <c r="AE36" s="268"/>
      <c r="AF36" s="268"/>
      <c r="AG36" s="268"/>
      <c r="AH36" s="268"/>
      <c r="AI36" s="268"/>
      <c r="AJ36" s="126"/>
      <c r="AK36" s="126"/>
      <c r="AL36" s="268"/>
      <c r="AM36" s="268"/>
      <c r="AN36" s="268"/>
      <c r="AO36" s="268"/>
      <c r="AP36" s="268"/>
      <c r="AQ36" s="268"/>
      <c r="AR36" s="268"/>
      <c r="AS36" s="126"/>
      <c r="AT36" s="126"/>
      <c r="AU36" s="268"/>
      <c r="AV36" s="268"/>
      <c r="AW36" s="268"/>
      <c r="AX36" s="268"/>
      <c r="AY36" s="268"/>
      <c r="AZ36" s="268"/>
      <c r="BA36" s="268"/>
      <c r="BB36" s="126"/>
      <c r="BC36" s="126"/>
      <c r="BD36" s="268"/>
      <c r="BE36" s="268"/>
      <c r="BF36" s="268"/>
      <c r="BG36" s="268"/>
      <c r="BH36" s="268"/>
      <c r="BI36" s="268"/>
      <c r="BJ36" s="268"/>
      <c r="BK36" s="126"/>
      <c r="BL36" s="126"/>
      <c r="BM36" s="126"/>
      <c r="BN36" s="126"/>
      <c r="BO36" s="126"/>
      <c r="BP36" s="126"/>
      <c r="BQ36" s="126"/>
      <c r="BR36" s="126"/>
      <c r="BS36" s="126"/>
      <c r="BT36" s="126"/>
      <c r="BU36" s="126"/>
      <c r="BV36" s="126"/>
      <c r="BW36" s="268"/>
      <c r="BX36" s="268"/>
      <c r="BY36" s="268"/>
      <c r="BZ36" s="268"/>
      <c r="CA36" s="268"/>
      <c r="CB36" s="268"/>
      <c r="CC36" s="268"/>
      <c r="CD36" s="126"/>
      <c r="CE36" s="126"/>
      <c r="CF36" s="268"/>
      <c r="CG36" s="268"/>
      <c r="CH36" s="268"/>
      <c r="CI36" s="268"/>
      <c r="CJ36" s="268"/>
      <c r="CK36" s="268"/>
      <c r="CL36" s="268"/>
      <c r="CM36" s="126"/>
      <c r="CN36" s="126"/>
      <c r="CO36" s="268"/>
      <c r="CP36" s="268"/>
      <c r="CQ36" s="268"/>
      <c r="CR36" s="268"/>
      <c r="CS36" s="268"/>
      <c r="CT36" s="268"/>
      <c r="CU36" s="268"/>
      <c r="CV36" s="126"/>
      <c r="CW36" s="126"/>
      <c r="CX36" s="268"/>
      <c r="CY36" s="268"/>
      <c r="CZ36" s="268"/>
      <c r="DA36" s="268"/>
      <c r="DB36" s="268"/>
      <c r="DC36" s="268"/>
      <c r="DD36" s="268"/>
      <c r="DE36" s="126"/>
      <c r="DF36" s="126"/>
      <c r="DG36" s="126"/>
      <c r="DH36" s="126"/>
      <c r="DI36" s="126"/>
      <c r="DJ36" s="126"/>
      <c r="DK36" s="126"/>
      <c r="DL36" s="126"/>
      <c r="DM36" s="126"/>
      <c r="DN36" s="126"/>
      <c r="DO36" s="126"/>
      <c r="DP36" s="268"/>
      <c r="DQ36" s="268"/>
      <c r="DR36" s="268"/>
      <c r="DS36" s="268"/>
      <c r="DT36" s="268"/>
      <c r="DU36" s="268"/>
      <c r="DV36" s="268"/>
      <c r="DW36" s="268"/>
      <c r="DX36" s="126"/>
      <c r="DY36" s="268"/>
      <c r="DZ36" s="268"/>
      <c r="EA36" s="268"/>
      <c r="EB36" s="268"/>
      <c r="EC36" s="268"/>
      <c r="ED36" s="268"/>
      <c r="EE36" s="268"/>
      <c r="EF36" s="268"/>
      <c r="EG36" s="126"/>
    </row>
    <row r="37" spans="2:137">
      <c r="B37" s="126"/>
      <c r="C37" s="126"/>
      <c r="D37" s="126"/>
      <c r="E37" s="126"/>
      <c r="F37" s="126"/>
      <c r="G37" s="126"/>
      <c r="H37" s="126"/>
      <c r="I37" s="126"/>
      <c r="J37" s="126"/>
      <c r="K37" s="268"/>
      <c r="L37" s="268"/>
      <c r="M37" s="268"/>
      <c r="N37" s="268"/>
      <c r="O37" s="268"/>
      <c r="P37" s="268"/>
      <c r="Q37" s="268"/>
      <c r="R37" s="126"/>
      <c r="S37" s="126"/>
      <c r="T37" s="268"/>
      <c r="U37" s="268"/>
      <c r="V37" s="268"/>
      <c r="W37" s="268"/>
      <c r="X37" s="268"/>
      <c r="Y37" s="268"/>
      <c r="Z37" s="268"/>
      <c r="AA37" s="126"/>
      <c r="AB37" s="126"/>
      <c r="AC37" s="268"/>
      <c r="AD37" s="268"/>
      <c r="AE37" s="268"/>
      <c r="AF37" s="268"/>
      <c r="AG37" s="268"/>
      <c r="AH37" s="268"/>
      <c r="AI37" s="268"/>
      <c r="AJ37" s="126"/>
      <c r="AK37" s="126"/>
      <c r="AL37" s="268"/>
      <c r="AM37" s="268"/>
      <c r="AN37" s="268"/>
      <c r="AO37" s="268"/>
      <c r="AP37" s="268"/>
      <c r="AQ37" s="268"/>
      <c r="AR37" s="268"/>
      <c r="AS37" s="126"/>
      <c r="AT37" s="126"/>
      <c r="AU37" s="268"/>
      <c r="AV37" s="268"/>
      <c r="AW37" s="268"/>
      <c r="AX37" s="268"/>
      <c r="AY37" s="268"/>
      <c r="AZ37" s="268"/>
      <c r="BA37" s="268"/>
      <c r="BB37" s="126"/>
      <c r="BC37" s="126"/>
      <c r="BD37" s="268"/>
      <c r="BE37" s="268"/>
      <c r="BF37" s="268"/>
      <c r="BG37" s="268"/>
      <c r="BH37" s="268"/>
      <c r="BI37" s="268"/>
      <c r="BJ37" s="268"/>
      <c r="BK37" s="126"/>
      <c r="BL37" s="126"/>
      <c r="BM37" s="126"/>
      <c r="BN37" s="126"/>
      <c r="BO37" s="126"/>
      <c r="BP37" s="126"/>
      <c r="BQ37" s="126"/>
      <c r="BR37" s="126"/>
      <c r="BS37" s="126"/>
      <c r="BT37" s="126"/>
      <c r="BU37" s="126"/>
      <c r="BV37" s="126"/>
      <c r="BW37" s="268"/>
      <c r="BX37" s="268"/>
      <c r="BY37" s="268"/>
      <c r="BZ37" s="268"/>
      <c r="CA37" s="268"/>
      <c r="CB37" s="268"/>
      <c r="CC37" s="268"/>
      <c r="CD37" s="126"/>
      <c r="CE37" s="126"/>
      <c r="CF37" s="268"/>
      <c r="CG37" s="268"/>
      <c r="CH37" s="268"/>
      <c r="CI37" s="268"/>
      <c r="CJ37" s="268"/>
      <c r="CK37" s="268"/>
      <c r="CL37" s="268"/>
      <c r="CM37" s="126"/>
      <c r="CN37" s="126"/>
      <c r="CO37" s="268"/>
      <c r="CP37" s="268"/>
      <c r="CQ37" s="268"/>
      <c r="CR37" s="268"/>
      <c r="CS37" s="268"/>
      <c r="CT37" s="268"/>
      <c r="CU37" s="268"/>
      <c r="CV37" s="126"/>
      <c r="CW37" s="126"/>
      <c r="CX37" s="268"/>
      <c r="CY37" s="268"/>
      <c r="CZ37" s="268"/>
      <c r="DA37" s="268"/>
      <c r="DB37" s="268"/>
      <c r="DC37" s="268"/>
      <c r="DD37" s="268"/>
      <c r="DE37" s="126"/>
      <c r="DF37" s="126"/>
      <c r="DG37" s="126"/>
      <c r="DH37" s="126"/>
      <c r="DI37" s="126"/>
      <c r="DJ37" s="126"/>
      <c r="DK37" s="126"/>
      <c r="DL37" s="126"/>
      <c r="DM37" s="126"/>
      <c r="DN37" s="126"/>
      <c r="DO37" s="126"/>
      <c r="DP37" s="268"/>
      <c r="DQ37" s="268"/>
      <c r="DR37" s="268"/>
      <c r="DS37" s="268"/>
      <c r="DT37" s="268"/>
      <c r="DU37" s="268"/>
      <c r="DV37" s="268"/>
      <c r="DW37" s="268"/>
      <c r="DX37" s="126"/>
      <c r="DY37" s="268"/>
      <c r="DZ37" s="268"/>
      <c r="EA37" s="268"/>
      <c r="EB37" s="268"/>
      <c r="EC37" s="268"/>
      <c r="ED37" s="268"/>
      <c r="EE37" s="268"/>
      <c r="EF37" s="268"/>
      <c r="EG37" s="126"/>
    </row>
    <row r="38" spans="2:137">
      <c r="B38" s="126"/>
      <c r="C38" s="126"/>
      <c r="D38" s="126"/>
      <c r="E38" s="126"/>
      <c r="F38" s="126"/>
      <c r="G38" s="126"/>
      <c r="H38" s="126"/>
      <c r="I38" s="126"/>
      <c r="J38" s="126"/>
      <c r="K38" s="268"/>
      <c r="L38" s="268"/>
      <c r="M38" s="268"/>
      <c r="N38" s="268"/>
      <c r="O38" s="268"/>
      <c r="P38" s="268"/>
      <c r="Q38" s="268"/>
      <c r="R38" s="126"/>
      <c r="S38" s="126"/>
      <c r="T38" s="268"/>
      <c r="U38" s="268"/>
      <c r="V38" s="268"/>
      <c r="W38" s="268"/>
      <c r="X38" s="268"/>
      <c r="Y38" s="268"/>
      <c r="Z38" s="268"/>
      <c r="AA38" s="126"/>
      <c r="AB38" s="126"/>
      <c r="AC38" s="268"/>
      <c r="AD38" s="268"/>
      <c r="AE38" s="268"/>
      <c r="AF38" s="268"/>
      <c r="AG38" s="268"/>
      <c r="AH38" s="268"/>
      <c r="AI38" s="268"/>
      <c r="AJ38" s="126"/>
      <c r="AK38" s="126"/>
      <c r="AL38" s="268"/>
      <c r="AM38" s="268"/>
      <c r="AN38" s="268"/>
      <c r="AO38" s="268"/>
      <c r="AP38" s="268"/>
      <c r="AQ38" s="268"/>
      <c r="AR38" s="268"/>
      <c r="AS38" s="126"/>
      <c r="AT38" s="126"/>
      <c r="AU38" s="268"/>
      <c r="AV38" s="268"/>
      <c r="AW38" s="268"/>
      <c r="AX38" s="268"/>
      <c r="AY38" s="268"/>
      <c r="AZ38" s="268"/>
      <c r="BA38" s="268"/>
      <c r="BB38" s="126"/>
      <c r="BC38" s="126"/>
      <c r="BD38" s="268"/>
      <c r="BE38" s="268"/>
      <c r="BF38" s="268"/>
      <c r="BG38" s="268"/>
      <c r="BH38" s="268"/>
      <c r="BI38" s="268"/>
      <c r="BJ38" s="268"/>
      <c r="BK38" s="126"/>
      <c r="BL38" s="126"/>
      <c r="BM38" s="126"/>
      <c r="BN38" s="126"/>
      <c r="BO38" s="126"/>
      <c r="BP38" s="126"/>
      <c r="BQ38" s="126"/>
      <c r="BR38" s="126"/>
      <c r="BS38" s="126"/>
      <c r="BT38" s="126"/>
      <c r="BU38" s="126"/>
      <c r="BV38" s="126"/>
      <c r="BW38" s="268"/>
      <c r="BX38" s="268"/>
      <c r="BY38" s="268"/>
      <c r="BZ38" s="268"/>
      <c r="CA38" s="268"/>
      <c r="CB38" s="268"/>
      <c r="CC38" s="268"/>
      <c r="CD38" s="126"/>
      <c r="CE38" s="126"/>
      <c r="CF38" s="268"/>
      <c r="CG38" s="268"/>
      <c r="CH38" s="268"/>
      <c r="CI38" s="268"/>
      <c r="CJ38" s="268"/>
      <c r="CK38" s="268"/>
      <c r="CL38" s="268"/>
      <c r="CM38" s="126"/>
      <c r="CN38" s="126"/>
      <c r="CO38" s="268"/>
      <c r="CP38" s="268"/>
      <c r="CQ38" s="268"/>
      <c r="CR38" s="268"/>
      <c r="CS38" s="268"/>
      <c r="CT38" s="268"/>
      <c r="CU38" s="268"/>
      <c r="CV38" s="126"/>
      <c r="CW38" s="126"/>
      <c r="CX38" s="268"/>
      <c r="CY38" s="268"/>
      <c r="CZ38" s="268"/>
      <c r="DA38" s="268"/>
      <c r="DB38" s="268"/>
      <c r="DC38" s="268"/>
      <c r="DD38" s="268"/>
      <c r="DE38" s="126"/>
      <c r="DF38" s="126"/>
      <c r="DG38" s="126"/>
      <c r="DH38" s="126"/>
      <c r="DI38" s="126"/>
      <c r="DJ38" s="126"/>
      <c r="DK38" s="126"/>
      <c r="DL38" s="126"/>
      <c r="DM38" s="126"/>
      <c r="DN38" s="126"/>
      <c r="DO38" s="126"/>
      <c r="DP38" s="268"/>
      <c r="DQ38" s="268"/>
      <c r="DR38" s="268"/>
      <c r="DS38" s="268"/>
      <c r="DT38" s="268"/>
      <c r="DU38" s="268"/>
      <c r="DV38" s="268"/>
      <c r="DW38" s="268"/>
      <c r="DX38" s="126"/>
      <c r="DY38" s="268"/>
      <c r="DZ38" s="268"/>
      <c r="EA38" s="268"/>
      <c r="EB38" s="268"/>
      <c r="EC38" s="268"/>
      <c r="ED38" s="268"/>
      <c r="EE38" s="268"/>
      <c r="EF38" s="268"/>
      <c r="EG38" s="126"/>
    </row>
    <row r="39" spans="2:137">
      <c r="B39" s="126"/>
      <c r="C39" s="126"/>
      <c r="D39" s="126"/>
      <c r="E39" s="126"/>
      <c r="F39" s="126"/>
      <c r="G39" s="126"/>
      <c r="H39" s="126"/>
      <c r="I39" s="126"/>
      <c r="J39" s="126"/>
      <c r="K39" s="268"/>
      <c r="L39" s="268"/>
      <c r="M39" s="268"/>
      <c r="N39" s="268"/>
      <c r="O39" s="268"/>
      <c r="P39" s="268"/>
      <c r="Q39" s="268"/>
      <c r="R39" s="126"/>
      <c r="S39" s="126"/>
      <c r="T39" s="268"/>
      <c r="U39" s="268"/>
      <c r="V39" s="268"/>
      <c r="W39" s="268"/>
      <c r="X39" s="268"/>
      <c r="Y39" s="268"/>
      <c r="Z39" s="268"/>
      <c r="AA39" s="126"/>
      <c r="AB39" s="126"/>
      <c r="AC39" s="268"/>
      <c r="AD39" s="268"/>
      <c r="AE39" s="268"/>
      <c r="AF39" s="268"/>
      <c r="AG39" s="268"/>
      <c r="AH39" s="268"/>
      <c r="AI39" s="268"/>
      <c r="AJ39" s="126"/>
      <c r="AK39" s="126"/>
      <c r="AL39" s="268"/>
      <c r="AM39" s="268"/>
      <c r="AN39" s="268"/>
      <c r="AO39" s="268"/>
      <c r="AP39" s="268"/>
      <c r="AQ39" s="268"/>
      <c r="AR39" s="268"/>
      <c r="AS39" s="126"/>
      <c r="AT39" s="126"/>
      <c r="AU39" s="268"/>
      <c r="AV39" s="268"/>
      <c r="AW39" s="268"/>
      <c r="AX39" s="268"/>
      <c r="AY39" s="268"/>
      <c r="AZ39" s="268"/>
      <c r="BA39" s="268"/>
      <c r="BB39" s="126"/>
      <c r="BC39" s="126"/>
      <c r="BD39" s="268"/>
      <c r="BE39" s="268"/>
      <c r="BF39" s="268"/>
      <c r="BG39" s="268"/>
      <c r="BH39" s="268"/>
      <c r="BI39" s="268"/>
      <c r="BJ39" s="268"/>
      <c r="BK39" s="126"/>
      <c r="BL39" s="126"/>
      <c r="BM39" s="126"/>
      <c r="BN39" s="126"/>
      <c r="BO39" s="126"/>
      <c r="BP39" s="126"/>
      <c r="BQ39" s="126"/>
      <c r="BR39" s="126"/>
      <c r="BS39" s="126"/>
      <c r="BT39" s="126"/>
      <c r="BU39" s="126"/>
      <c r="BV39" s="126"/>
      <c r="BW39" s="268"/>
      <c r="BX39" s="268"/>
      <c r="BY39" s="268"/>
      <c r="BZ39" s="268"/>
      <c r="CA39" s="268"/>
      <c r="CB39" s="268"/>
      <c r="CC39" s="268"/>
      <c r="CD39" s="126"/>
      <c r="CE39" s="126"/>
      <c r="CF39" s="268"/>
      <c r="CG39" s="268"/>
      <c r="CH39" s="268"/>
      <c r="CI39" s="268"/>
      <c r="CJ39" s="268"/>
      <c r="CK39" s="268"/>
      <c r="CL39" s="268"/>
      <c r="CM39" s="126"/>
      <c r="CN39" s="126"/>
      <c r="CO39" s="268"/>
      <c r="CP39" s="268"/>
      <c r="CQ39" s="268"/>
      <c r="CR39" s="268"/>
      <c r="CS39" s="268"/>
      <c r="CT39" s="268"/>
      <c r="CU39" s="268"/>
      <c r="CV39" s="126"/>
      <c r="CW39" s="126"/>
      <c r="CX39" s="268"/>
      <c r="CY39" s="268"/>
      <c r="CZ39" s="268"/>
      <c r="DA39" s="268"/>
      <c r="DB39" s="268"/>
      <c r="DC39" s="268"/>
      <c r="DD39" s="268"/>
      <c r="DE39" s="126"/>
      <c r="DF39" s="126"/>
      <c r="DG39" s="126"/>
      <c r="DH39" s="126"/>
      <c r="DI39" s="126"/>
      <c r="DJ39" s="126"/>
      <c r="DK39" s="126"/>
      <c r="DL39" s="126"/>
      <c r="DM39" s="126"/>
      <c r="DN39" s="126"/>
      <c r="DO39" s="126"/>
      <c r="DP39" s="268"/>
      <c r="DQ39" s="268"/>
      <c r="DR39" s="268"/>
      <c r="DS39" s="268"/>
      <c r="DT39" s="268"/>
      <c r="DU39" s="268"/>
      <c r="DV39" s="268"/>
      <c r="DW39" s="268"/>
      <c r="DX39" s="126"/>
      <c r="DY39" s="268"/>
      <c r="DZ39" s="268"/>
      <c r="EA39" s="268"/>
      <c r="EB39" s="268"/>
      <c r="EC39" s="268"/>
      <c r="ED39" s="268"/>
      <c r="EE39" s="268"/>
      <c r="EF39" s="268"/>
      <c r="EG39" s="126"/>
    </row>
    <row r="40" spans="2:137">
      <c r="B40" s="126"/>
      <c r="C40" s="126"/>
      <c r="D40" s="126"/>
      <c r="E40" s="126"/>
      <c r="F40" s="126"/>
      <c r="G40" s="126"/>
      <c r="H40" s="126"/>
      <c r="I40" s="126"/>
      <c r="J40" s="126"/>
      <c r="K40" s="268"/>
      <c r="L40" s="268"/>
      <c r="M40" s="268"/>
      <c r="N40" s="268"/>
      <c r="O40" s="268"/>
      <c r="P40" s="268"/>
      <c r="Q40" s="268"/>
      <c r="R40" s="126"/>
      <c r="S40" s="126"/>
      <c r="T40" s="268"/>
      <c r="U40" s="268"/>
      <c r="V40" s="268"/>
      <c r="W40" s="268"/>
      <c r="X40" s="268"/>
      <c r="Y40" s="268"/>
      <c r="Z40" s="268"/>
      <c r="AA40" s="126"/>
      <c r="AB40" s="126"/>
      <c r="AC40" s="268"/>
      <c r="AD40" s="268"/>
      <c r="AE40" s="268"/>
      <c r="AF40" s="268"/>
      <c r="AG40" s="268"/>
      <c r="AH40" s="268"/>
      <c r="AI40" s="268"/>
      <c r="AJ40" s="126"/>
      <c r="AK40" s="126"/>
      <c r="AL40" s="268"/>
      <c r="AM40" s="268"/>
      <c r="AN40" s="268"/>
      <c r="AO40" s="268"/>
      <c r="AP40" s="268"/>
      <c r="AQ40" s="268"/>
      <c r="AR40" s="268"/>
      <c r="AS40" s="126"/>
      <c r="AT40" s="126"/>
      <c r="AU40" s="268"/>
      <c r="AV40" s="268"/>
      <c r="AW40" s="268"/>
      <c r="AX40" s="268"/>
      <c r="AY40" s="268"/>
      <c r="AZ40" s="268"/>
      <c r="BA40" s="268"/>
      <c r="BB40" s="126"/>
      <c r="BC40" s="126"/>
      <c r="BD40" s="268"/>
      <c r="BE40" s="268"/>
      <c r="BF40" s="268"/>
      <c r="BG40" s="268"/>
      <c r="BH40" s="268"/>
      <c r="BI40" s="268"/>
      <c r="BJ40" s="268"/>
      <c r="BK40" s="126"/>
      <c r="BL40" s="126"/>
      <c r="BM40" s="126"/>
      <c r="BN40" s="126"/>
      <c r="BO40" s="126"/>
      <c r="BP40" s="126"/>
      <c r="BQ40" s="126"/>
      <c r="BR40" s="126"/>
      <c r="BS40" s="126"/>
      <c r="BT40" s="126"/>
      <c r="BU40" s="126"/>
      <c r="BV40" s="126"/>
      <c r="BW40" s="268"/>
      <c r="BX40" s="268"/>
      <c r="BY40" s="268"/>
      <c r="BZ40" s="268"/>
      <c r="CA40" s="268"/>
      <c r="CB40" s="268"/>
      <c r="CC40" s="268"/>
      <c r="CD40" s="126"/>
      <c r="CE40" s="126"/>
      <c r="CF40" s="268"/>
      <c r="CG40" s="268"/>
      <c r="CH40" s="268"/>
      <c r="CI40" s="268"/>
      <c r="CJ40" s="268"/>
      <c r="CK40" s="268"/>
      <c r="CL40" s="268"/>
      <c r="CM40" s="126"/>
      <c r="CN40" s="126"/>
      <c r="CO40" s="268"/>
      <c r="CP40" s="268"/>
      <c r="CQ40" s="268"/>
      <c r="CR40" s="268"/>
      <c r="CS40" s="268"/>
      <c r="CT40" s="268"/>
      <c r="CU40" s="268"/>
      <c r="CV40" s="126"/>
      <c r="CW40" s="126"/>
      <c r="CX40" s="268"/>
      <c r="CY40" s="268"/>
      <c r="CZ40" s="268"/>
      <c r="DA40" s="268"/>
      <c r="DB40" s="268"/>
      <c r="DC40" s="268"/>
      <c r="DD40" s="268"/>
      <c r="DE40" s="126"/>
      <c r="DF40" s="126"/>
      <c r="DG40" s="126"/>
      <c r="DH40" s="126"/>
      <c r="DI40" s="126"/>
      <c r="DJ40" s="126"/>
      <c r="DK40" s="126"/>
      <c r="DL40" s="126"/>
      <c r="DM40" s="126"/>
      <c r="DN40" s="126"/>
      <c r="DO40" s="126"/>
      <c r="DP40" s="268"/>
      <c r="DQ40" s="268"/>
      <c r="DR40" s="268"/>
      <c r="DS40" s="268"/>
      <c r="DT40" s="268"/>
      <c r="DU40" s="268"/>
      <c r="DV40" s="268"/>
      <c r="DW40" s="268"/>
      <c r="DX40" s="126"/>
      <c r="DY40" s="268"/>
      <c r="DZ40" s="268"/>
      <c r="EA40" s="268"/>
      <c r="EB40" s="268"/>
      <c r="EC40" s="268"/>
      <c r="ED40" s="268"/>
      <c r="EE40" s="268"/>
      <c r="EF40" s="268"/>
      <c r="EG40" s="126"/>
    </row>
    <row r="41" spans="2:137">
      <c r="B41" s="126"/>
      <c r="C41" s="126"/>
      <c r="D41" s="126"/>
      <c r="E41" s="126"/>
      <c r="F41" s="126"/>
      <c r="G41" s="126"/>
      <c r="H41" s="126"/>
      <c r="I41" s="126"/>
      <c r="J41" s="126"/>
      <c r="K41" s="268"/>
      <c r="L41" s="268"/>
      <c r="M41" s="268"/>
      <c r="N41" s="268"/>
      <c r="O41" s="268"/>
      <c r="P41" s="268"/>
      <c r="Q41" s="268"/>
      <c r="R41" s="126"/>
      <c r="S41" s="126"/>
      <c r="T41" s="268"/>
      <c r="U41" s="268"/>
      <c r="V41" s="268"/>
      <c r="W41" s="268"/>
      <c r="X41" s="268"/>
      <c r="Y41" s="268"/>
      <c r="Z41" s="268"/>
      <c r="AA41" s="126"/>
      <c r="AB41" s="126"/>
      <c r="AC41" s="268"/>
      <c r="AD41" s="268"/>
      <c r="AE41" s="268"/>
      <c r="AF41" s="268"/>
      <c r="AG41" s="268"/>
      <c r="AH41" s="268"/>
      <c r="AI41" s="268"/>
      <c r="AJ41" s="126"/>
      <c r="AK41" s="126"/>
      <c r="AL41" s="268"/>
      <c r="AM41" s="268"/>
      <c r="AN41" s="268"/>
      <c r="AO41" s="268"/>
      <c r="AP41" s="268"/>
      <c r="AQ41" s="268"/>
      <c r="AR41" s="268"/>
      <c r="AS41" s="126"/>
      <c r="AT41" s="126"/>
      <c r="AU41" s="268"/>
      <c r="AV41" s="268"/>
      <c r="AW41" s="268"/>
      <c r="AX41" s="268"/>
      <c r="AY41" s="268"/>
      <c r="AZ41" s="268"/>
      <c r="BA41" s="268"/>
      <c r="BB41" s="126"/>
      <c r="BC41" s="126"/>
      <c r="BD41" s="268"/>
      <c r="BE41" s="268"/>
      <c r="BF41" s="268"/>
      <c r="BG41" s="268"/>
      <c r="BH41" s="268"/>
      <c r="BI41" s="268"/>
      <c r="BJ41" s="268"/>
      <c r="BK41" s="126"/>
      <c r="BL41" s="126"/>
      <c r="BM41" s="126"/>
      <c r="BN41" s="126"/>
      <c r="BO41" s="126"/>
      <c r="BP41" s="126"/>
      <c r="BQ41" s="126"/>
      <c r="BR41" s="126"/>
      <c r="BS41" s="126"/>
      <c r="BT41" s="126"/>
      <c r="BU41" s="126"/>
      <c r="BV41" s="126"/>
      <c r="BW41" s="268"/>
      <c r="BX41" s="268"/>
      <c r="BY41" s="268"/>
      <c r="BZ41" s="268"/>
      <c r="CA41" s="268"/>
      <c r="CB41" s="268"/>
      <c r="CC41" s="268"/>
      <c r="CD41" s="126"/>
      <c r="CE41" s="126"/>
      <c r="CF41" s="268"/>
      <c r="CG41" s="268"/>
      <c r="CH41" s="268"/>
      <c r="CI41" s="268"/>
      <c r="CJ41" s="268"/>
      <c r="CK41" s="268"/>
      <c r="CL41" s="268"/>
      <c r="CM41" s="126"/>
      <c r="CN41" s="126"/>
      <c r="CO41" s="268"/>
      <c r="CP41" s="268"/>
      <c r="CQ41" s="268"/>
      <c r="CR41" s="268"/>
      <c r="CS41" s="268"/>
      <c r="CT41" s="268"/>
      <c r="CU41" s="268"/>
      <c r="CV41" s="126"/>
      <c r="CW41" s="126"/>
      <c r="CX41" s="268"/>
      <c r="CY41" s="268"/>
      <c r="CZ41" s="268"/>
      <c r="DA41" s="268"/>
      <c r="DB41" s="268"/>
      <c r="DC41" s="268"/>
      <c r="DD41" s="268"/>
      <c r="DE41" s="126"/>
      <c r="DF41" s="126"/>
      <c r="DG41" s="126"/>
      <c r="DH41" s="126"/>
      <c r="DI41" s="126"/>
      <c r="DJ41" s="126"/>
      <c r="DK41" s="126"/>
      <c r="DL41" s="126"/>
      <c r="DM41" s="126"/>
      <c r="DN41" s="126"/>
      <c r="DO41" s="126"/>
      <c r="DP41" s="268"/>
      <c r="DQ41" s="268"/>
      <c r="DR41" s="268"/>
      <c r="DS41" s="268"/>
      <c r="DT41" s="268"/>
      <c r="DU41" s="268"/>
      <c r="DV41" s="268"/>
      <c r="DW41" s="268"/>
      <c r="DX41" s="126"/>
      <c r="DY41" s="268"/>
      <c r="DZ41" s="268"/>
      <c r="EA41" s="268"/>
      <c r="EB41" s="268"/>
      <c r="EC41" s="268"/>
      <c r="ED41" s="268"/>
      <c r="EE41" s="268"/>
      <c r="EF41" s="268"/>
      <c r="EG41" s="126"/>
    </row>
    <row r="42" spans="2:137">
      <c r="B42" s="126"/>
      <c r="C42" s="126"/>
      <c r="D42" s="126"/>
      <c r="E42" s="126"/>
      <c r="F42" s="126"/>
      <c r="G42" s="126"/>
      <c r="H42" s="126"/>
      <c r="I42" s="126"/>
      <c r="J42" s="126"/>
      <c r="K42" s="268"/>
      <c r="L42" s="268"/>
      <c r="M42" s="268"/>
      <c r="N42" s="268"/>
      <c r="O42" s="268"/>
      <c r="P42" s="268"/>
      <c r="Q42" s="268"/>
      <c r="R42" s="126"/>
      <c r="S42" s="126"/>
      <c r="T42" s="268"/>
      <c r="U42" s="268"/>
      <c r="V42" s="268"/>
      <c r="W42" s="268"/>
      <c r="X42" s="268"/>
      <c r="Y42" s="268"/>
      <c r="Z42" s="268"/>
      <c r="AA42" s="126"/>
      <c r="AB42" s="126"/>
      <c r="AC42" s="268"/>
      <c r="AD42" s="268"/>
      <c r="AE42" s="268"/>
      <c r="AF42" s="268"/>
      <c r="AG42" s="268"/>
      <c r="AH42" s="268"/>
      <c r="AI42" s="268"/>
      <c r="AJ42" s="126"/>
      <c r="AK42" s="126"/>
      <c r="AL42" s="268"/>
      <c r="AM42" s="268"/>
      <c r="AN42" s="268"/>
      <c r="AO42" s="268"/>
      <c r="AP42" s="268"/>
      <c r="AQ42" s="268"/>
      <c r="AR42" s="268"/>
      <c r="AS42" s="126"/>
      <c r="AT42" s="126"/>
      <c r="AU42" s="268"/>
      <c r="AV42" s="268"/>
      <c r="AW42" s="268"/>
      <c r="AX42" s="268"/>
      <c r="AY42" s="268"/>
      <c r="AZ42" s="268"/>
      <c r="BA42" s="268"/>
      <c r="BB42" s="126"/>
      <c r="BC42" s="126"/>
      <c r="BD42" s="268"/>
      <c r="BE42" s="268"/>
      <c r="BF42" s="268"/>
      <c r="BG42" s="268"/>
      <c r="BH42" s="268"/>
      <c r="BI42" s="268"/>
      <c r="BJ42" s="268"/>
      <c r="BK42" s="126"/>
      <c r="BL42" s="126"/>
      <c r="BM42" s="126"/>
      <c r="BN42" s="126"/>
      <c r="BO42" s="126"/>
      <c r="BP42" s="126"/>
      <c r="BQ42" s="126"/>
      <c r="BR42" s="126"/>
      <c r="BS42" s="126"/>
      <c r="BT42" s="126"/>
      <c r="BU42" s="126"/>
      <c r="BV42" s="126"/>
      <c r="BW42" s="268"/>
      <c r="BX42" s="268"/>
      <c r="BY42" s="268"/>
      <c r="BZ42" s="268"/>
      <c r="CA42" s="268"/>
      <c r="CB42" s="268"/>
      <c r="CC42" s="268"/>
      <c r="CD42" s="126"/>
      <c r="CE42" s="126"/>
      <c r="CF42" s="268"/>
      <c r="CG42" s="268"/>
      <c r="CH42" s="268"/>
      <c r="CI42" s="268"/>
      <c r="CJ42" s="268"/>
      <c r="CK42" s="268"/>
      <c r="CL42" s="268"/>
      <c r="CM42" s="126"/>
      <c r="CN42" s="126"/>
      <c r="CO42" s="268"/>
      <c r="CP42" s="268"/>
      <c r="CQ42" s="268"/>
      <c r="CR42" s="268"/>
      <c r="CS42" s="268"/>
      <c r="CT42" s="268"/>
      <c r="CU42" s="268"/>
      <c r="CV42" s="126"/>
      <c r="CW42" s="126"/>
      <c r="CX42" s="268"/>
      <c r="CY42" s="268"/>
      <c r="CZ42" s="268"/>
      <c r="DA42" s="268"/>
      <c r="DB42" s="268"/>
      <c r="DC42" s="268"/>
      <c r="DD42" s="268"/>
      <c r="DE42" s="126"/>
      <c r="DF42" s="126"/>
      <c r="DG42" s="126"/>
      <c r="DH42" s="126"/>
      <c r="DI42" s="126"/>
      <c r="DJ42" s="126"/>
      <c r="DK42" s="126"/>
      <c r="DL42" s="126"/>
      <c r="DM42" s="126"/>
      <c r="DN42" s="126"/>
      <c r="DO42" s="126"/>
      <c r="DP42" s="268"/>
      <c r="DQ42" s="268"/>
      <c r="DR42" s="268"/>
      <c r="DS42" s="268"/>
      <c r="DT42" s="268"/>
      <c r="DU42" s="268"/>
      <c r="DV42" s="268"/>
      <c r="DW42" s="268"/>
      <c r="DX42" s="126"/>
      <c r="DY42" s="268"/>
      <c r="DZ42" s="268"/>
      <c r="EA42" s="268"/>
      <c r="EB42" s="268"/>
      <c r="EC42" s="268"/>
      <c r="ED42" s="268"/>
      <c r="EE42" s="268"/>
      <c r="EF42" s="268"/>
      <c r="EG42" s="126"/>
    </row>
    <row r="43" spans="2:137">
      <c r="B43" s="126"/>
      <c r="C43" s="126"/>
      <c r="D43" s="126"/>
      <c r="E43" s="126"/>
      <c r="F43" s="126"/>
      <c r="G43" s="126"/>
      <c r="H43" s="126"/>
      <c r="I43" s="126"/>
      <c r="J43" s="126"/>
      <c r="K43" s="268"/>
      <c r="L43" s="268"/>
      <c r="M43" s="268"/>
      <c r="N43" s="268"/>
      <c r="O43" s="268"/>
      <c r="P43" s="268"/>
      <c r="Q43" s="268"/>
      <c r="R43" s="126"/>
      <c r="S43" s="126"/>
      <c r="T43" s="268"/>
      <c r="U43" s="268"/>
      <c r="V43" s="268"/>
      <c r="W43" s="268"/>
      <c r="X43" s="268"/>
      <c r="Y43" s="268"/>
      <c r="Z43" s="268"/>
      <c r="AA43" s="126"/>
      <c r="AB43" s="126"/>
      <c r="AC43" s="268"/>
      <c r="AD43" s="268"/>
      <c r="AE43" s="268"/>
      <c r="AF43" s="268"/>
      <c r="AG43" s="268"/>
      <c r="AH43" s="268"/>
      <c r="AI43" s="268"/>
      <c r="AJ43" s="126"/>
      <c r="AK43" s="126"/>
      <c r="AL43" s="268"/>
      <c r="AM43" s="268"/>
      <c r="AN43" s="268"/>
      <c r="AO43" s="268"/>
      <c r="AP43" s="268"/>
      <c r="AQ43" s="268"/>
      <c r="AR43" s="268"/>
      <c r="AS43" s="126"/>
      <c r="AT43" s="126"/>
      <c r="AU43" s="268"/>
      <c r="AV43" s="268"/>
      <c r="AW43" s="268"/>
      <c r="AX43" s="268"/>
      <c r="AY43" s="268"/>
      <c r="AZ43" s="268"/>
      <c r="BA43" s="268"/>
      <c r="BB43" s="126"/>
      <c r="BC43" s="126"/>
      <c r="BD43" s="268"/>
      <c r="BE43" s="268"/>
      <c r="BF43" s="268"/>
      <c r="BG43" s="268"/>
      <c r="BH43" s="268"/>
      <c r="BI43" s="268"/>
      <c r="BJ43" s="268"/>
      <c r="BK43" s="126"/>
      <c r="BL43" s="126"/>
      <c r="BM43" s="126"/>
      <c r="BN43" s="126"/>
      <c r="BO43" s="126"/>
      <c r="BP43" s="126"/>
      <c r="BQ43" s="126"/>
      <c r="BR43" s="126"/>
      <c r="BS43" s="126"/>
      <c r="BT43" s="126"/>
      <c r="BU43" s="126"/>
      <c r="BV43" s="126"/>
      <c r="BW43" s="268"/>
      <c r="BX43" s="268"/>
      <c r="BY43" s="268"/>
      <c r="BZ43" s="268"/>
      <c r="CA43" s="268"/>
      <c r="CB43" s="268"/>
      <c r="CC43" s="268"/>
      <c r="CD43" s="126"/>
      <c r="CE43" s="126"/>
      <c r="CF43" s="268"/>
      <c r="CG43" s="268"/>
      <c r="CH43" s="268"/>
      <c r="CI43" s="268"/>
      <c r="CJ43" s="268"/>
      <c r="CK43" s="268"/>
      <c r="CL43" s="268"/>
      <c r="CM43" s="126"/>
      <c r="CN43" s="126"/>
      <c r="CO43" s="268"/>
      <c r="CP43" s="268"/>
      <c r="CQ43" s="268"/>
      <c r="CR43" s="268"/>
      <c r="CS43" s="268"/>
      <c r="CT43" s="268"/>
      <c r="CU43" s="268"/>
      <c r="CV43" s="126"/>
      <c r="CW43" s="126"/>
      <c r="CX43" s="268"/>
      <c r="CY43" s="268"/>
      <c r="CZ43" s="268"/>
      <c r="DA43" s="268"/>
      <c r="DB43" s="268"/>
      <c r="DC43" s="268"/>
      <c r="DD43" s="268"/>
      <c r="DE43" s="126"/>
      <c r="DF43" s="126"/>
      <c r="DG43" s="126"/>
      <c r="DH43" s="126"/>
      <c r="DI43" s="126"/>
      <c r="DJ43" s="126"/>
      <c r="DK43" s="126"/>
      <c r="DL43" s="126"/>
      <c r="DM43" s="126"/>
      <c r="DN43" s="126"/>
      <c r="DO43" s="126"/>
      <c r="DP43" s="268"/>
      <c r="DQ43" s="268"/>
      <c r="DR43" s="268"/>
      <c r="DS43" s="268"/>
      <c r="DT43" s="268"/>
      <c r="DU43" s="268"/>
      <c r="DV43" s="268"/>
      <c r="DW43" s="268"/>
      <c r="DX43" s="126"/>
      <c r="DY43" s="268"/>
      <c r="DZ43" s="268"/>
      <c r="EA43" s="268"/>
      <c r="EB43" s="268"/>
      <c r="EC43" s="268"/>
      <c r="ED43" s="268"/>
      <c r="EE43" s="268"/>
      <c r="EF43" s="268"/>
      <c r="EG43" s="126"/>
    </row>
    <row r="44" spans="2:137">
      <c r="B44" s="126"/>
      <c r="C44" s="126"/>
      <c r="D44" s="126"/>
      <c r="E44" s="126"/>
      <c r="F44" s="126"/>
      <c r="G44" s="126"/>
      <c r="H44" s="126"/>
      <c r="I44" s="126"/>
      <c r="J44" s="126"/>
      <c r="K44" s="268"/>
      <c r="L44" s="268"/>
      <c r="M44" s="268"/>
      <c r="N44" s="268"/>
      <c r="O44" s="268"/>
      <c r="P44" s="268"/>
      <c r="Q44" s="268"/>
      <c r="R44" s="126"/>
      <c r="S44" s="126"/>
      <c r="T44" s="268"/>
      <c r="U44" s="268"/>
      <c r="V44" s="268"/>
      <c r="W44" s="268"/>
      <c r="X44" s="268"/>
      <c r="Y44" s="268"/>
      <c r="Z44" s="268"/>
      <c r="AA44" s="126"/>
      <c r="AB44" s="126"/>
      <c r="AC44" s="268"/>
      <c r="AD44" s="268"/>
      <c r="AE44" s="268"/>
      <c r="AF44" s="268"/>
      <c r="AG44" s="268"/>
      <c r="AH44" s="268"/>
      <c r="AI44" s="268"/>
      <c r="AJ44" s="126"/>
      <c r="AK44" s="126"/>
      <c r="AL44" s="268"/>
      <c r="AM44" s="268"/>
      <c r="AN44" s="268"/>
      <c r="AO44" s="268"/>
      <c r="AP44" s="268"/>
      <c r="AQ44" s="268"/>
      <c r="AR44" s="268"/>
      <c r="AS44" s="126"/>
      <c r="AT44" s="126"/>
      <c r="AU44" s="268"/>
      <c r="AV44" s="268"/>
      <c r="AW44" s="268"/>
      <c r="AX44" s="268"/>
      <c r="AY44" s="268"/>
      <c r="AZ44" s="268"/>
      <c r="BA44" s="268"/>
      <c r="BB44" s="126"/>
      <c r="BC44" s="126"/>
      <c r="BD44" s="268"/>
      <c r="BE44" s="268"/>
      <c r="BF44" s="268"/>
      <c r="BG44" s="268"/>
      <c r="BH44" s="268"/>
      <c r="BI44" s="268"/>
      <c r="BJ44" s="268"/>
      <c r="BK44" s="126"/>
      <c r="BL44" s="126"/>
      <c r="BM44" s="126"/>
      <c r="BN44" s="126"/>
      <c r="BO44" s="126"/>
      <c r="BP44" s="126"/>
      <c r="BQ44" s="126"/>
      <c r="BR44" s="126"/>
      <c r="BS44" s="126"/>
      <c r="BT44" s="126"/>
      <c r="BU44" s="126"/>
      <c r="BV44" s="126"/>
      <c r="BW44" s="268"/>
      <c r="BX44" s="268"/>
      <c r="BY44" s="268"/>
      <c r="BZ44" s="268"/>
      <c r="CA44" s="268"/>
      <c r="CB44" s="268"/>
      <c r="CC44" s="268"/>
      <c r="CD44" s="126"/>
      <c r="CE44" s="126"/>
      <c r="CF44" s="268"/>
      <c r="CG44" s="268"/>
      <c r="CH44" s="268"/>
      <c r="CI44" s="268"/>
      <c r="CJ44" s="268"/>
      <c r="CK44" s="268"/>
      <c r="CL44" s="268"/>
      <c r="CM44" s="126"/>
      <c r="CN44" s="126"/>
      <c r="CO44" s="268"/>
      <c r="CP44" s="268"/>
      <c r="CQ44" s="268"/>
      <c r="CR44" s="268"/>
      <c r="CS44" s="268"/>
      <c r="CT44" s="268"/>
      <c r="CU44" s="268"/>
      <c r="CV44" s="126"/>
      <c r="CW44" s="126"/>
      <c r="CX44" s="268"/>
      <c r="CY44" s="268"/>
      <c r="CZ44" s="268"/>
      <c r="DA44" s="268"/>
      <c r="DB44" s="268"/>
      <c r="DC44" s="268"/>
      <c r="DD44" s="268"/>
      <c r="DE44" s="126"/>
      <c r="DF44" s="126"/>
      <c r="DG44" s="126"/>
      <c r="DH44" s="126"/>
      <c r="DI44" s="126"/>
      <c r="DJ44" s="126"/>
      <c r="DK44" s="126"/>
      <c r="DL44" s="126"/>
      <c r="DM44" s="126"/>
      <c r="DN44" s="126"/>
      <c r="DO44" s="126"/>
      <c r="DP44" s="268"/>
      <c r="DQ44" s="268"/>
      <c r="DR44" s="268"/>
      <c r="DS44" s="268"/>
      <c r="DT44" s="268"/>
      <c r="DU44" s="268"/>
      <c r="DV44" s="268"/>
      <c r="DW44" s="268"/>
      <c r="DX44" s="126"/>
      <c r="DY44" s="268"/>
      <c r="DZ44" s="268"/>
      <c r="EA44" s="268"/>
      <c r="EB44" s="268"/>
      <c r="EC44" s="268"/>
      <c r="ED44" s="268"/>
      <c r="EE44" s="268"/>
      <c r="EF44" s="268"/>
      <c r="EG44" s="126"/>
    </row>
    <row r="45" spans="2:137">
      <c r="B45" s="126"/>
      <c r="C45" s="126"/>
      <c r="D45" s="126"/>
      <c r="E45" s="126"/>
      <c r="F45" s="126"/>
      <c r="G45" s="126"/>
      <c r="H45" s="126"/>
      <c r="I45" s="126"/>
      <c r="J45" s="126"/>
      <c r="K45" s="268"/>
      <c r="L45" s="268"/>
      <c r="M45" s="268"/>
      <c r="N45" s="268"/>
      <c r="O45" s="268"/>
      <c r="P45" s="268"/>
      <c r="Q45" s="268"/>
      <c r="R45" s="126"/>
      <c r="S45" s="126"/>
      <c r="T45" s="268"/>
      <c r="U45" s="268"/>
      <c r="V45" s="268"/>
      <c r="W45" s="268"/>
      <c r="X45" s="268"/>
      <c r="Y45" s="268"/>
      <c r="Z45" s="268"/>
      <c r="AA45" s="126"/>
      <c r="AB45" s="126"/>
      <c r="AC45" s="268"/>
      <c r="AD45" s="268"/>
      <c r="AE45" s="268"/>
      <c r="AF45" s="268"/>
      <c r="AG45" s="268"/>
      <c r="AH45" s="268"/>
      <c r="AI45" s="268"/>
      <c r="AJ45" s="126"/>
      <c r="AK45" s="126"/>
      <c r="AL45" s="268"/>
      <c r="AM45" s="268"/>
      <c r="AN45" s="268"/>
      <c r="AO45" s="268"/>
      <c r="AP45" s="268"/>
      <c r="AQ45" s="268"/>
      <c r="AR45" s="268"/>
      <c r="AS45" s="126"/>
      <c r="AT45" s="126"/>
      <c r="AU45" s="268"/>
      <c r="AV45" s="268"/>
      <c r="AW45" s="268"/>
      <c r="AX45" s="268"/>
      <c r="AY45" s="268"/>
      <c r="AZ45" s="268"/>
      <c r="BA45" s="268"/>
      <c r="BB45" s="126"/>
      <c r="BC45" s="126"/>
      <c r="BD45" s="268"/>
      <c r="BE45" s="268"/>
      <c r="BF45" s="268"/>
      <c r="BG45" s="268"/>
      <c r="BH45" s="268"/>
      <c r="BI45" s="268"/>
      <c r="BJ45" s="268"/>
      <c r="BK45" s="126"/>
      <c r="BL45" s="126"/>
      <c r="BM45" s="126"/>
      <c r="BN45" s="126"/>
      <c r="BO45" s="126"/>
      <c r="BP45" s="126"/>
      <c r="BQ45" s="126"/>
      <c r="BR45" s="126"/>
      <c r="BS45" s="126"/>
      <c r="BT45" s="126"/>
      <c r="BU45" s="126"/>
      <c r="BV45" s="126"/>
      <c r="BW45" s="268"/>
      <c r="BX45" s="268"/>
      <c r="BY45" s="268"/>
      <c r="BZ45" s="268"/>
      <c r="CA45" s="268"/>
      <c r="CB45" s="268"/>
      <c r="CC45" s="268"/>
      <c r="CD45" s="126"/>
      <c r="CE45" s="126"/>
      <c r="CF45" s="268"/>
      <c r="CG45" s="268"/>
      <c r="CH45" s="268"/>
      <c r="CI45" s="268"/>
      <c r="CJ45" s="268"/>
      <c r="CK45" s="268"/>
      <c r="CL45" s="268"/>
      <c r="CM45" s="126"/>
      <c r="CN45" s="126"/>
      <c r="CO45" s="268"/>
      <c r="CP45" s="268"/>
      <c r="CQ45" s="268"/>
      <c r="CR45" s="268"/>
      <c r="CS45" s="268"/>
      <c r="CT45" s="268"/>
      <c r="CU45" s="268"/>
      <c r="CV45" s="126"/>
      <c r="CW45" s="126"/>
      <c r="CX45" s="268"/>
      <c r="CY45" s="268"/>
      <c r="CZ45" s="268"/>
      <c r="DA45" s="268"/>
      <c r="DB45" s="268"/>
      <c r="DC45" s="268"/>
      <c r="DD45" s="268"/>
      <c r="DE45" s="126"/>
      <c r="DF45" s="126"/>
      <c r="DG45" s="126"/>
      <c r="DH45" s="126"/>
      <c r="DI45" s="126"/>
      <c r="DJ45" s="126"/>
      <c r="DK45" s="126"/>
      <c r="DL45" s="126"/>
      <c r="DM45" s="126"/>
      <c r="DN45" s="126"/>
      <c r="DO45" s="126"/>
      <c r="DP45" s="268"/>
      <c r="DQ45" s="268"/>
      <c r="DR45" s="268"/>
      <c r="DS45" s="268"/>
      <c r="DT45" s="268"/>
      <c r="DU45" s="268"/>
      <c r="DV45" s="268"/>
      <c r="DW45" s="268"/>
      <c r="DX45" s="126"/>
      <c r="DY45" s="268"/>
      <c r="DZ45" s="268"/>
      <c r="EA45" s="268"/>
      <c r="EB45" s="268"/>
      <c r="EC45" s="268"/>
      <c r="ED45" s="268"/>
      <c r="EE45" s="268"/>
      <c r="EF45" s="268"/>
      <c r="EG45" s="126"/>
    </row>
    <row r="46" spans="2:137">
      <c r="B46" s="126"/>
      <c r="C46" s="126"/>
      <c r="D46" s="126"/>
      <c r="E46" s="126"/>
      <c r="F46" s="126"/>
      <c r="G46" s="126"/>
      <c r="H46" s="126"/>
      <c r="I46" s="126"/>
      <c r="J46" s="126"/>
      <c r="K46" s="268"/>
      <c r="L46" s="268"/>
      <c r="M46" s="268"/>
      <c r="N46" s="268"/>
      <c r="O46" s="268"/>
      <c r="P46" s="268"/>
      <c r="Q46" s="268"/>
      <c r="R46" s="126"/>
      <c r="S46" s="126"/>
      <c r="T46" s="268"/>
      <c r="U46" s="268"/>
      <c r="V46" s="268"/>
      <c r="W46" s="268"/>
      <c r="X46" s="268"/>
      <c r="Y46" s="268"/>
      <c r="Z46" s="268"/>
      <c r="AA46" s="126"/>
      <c r="AB46" s="126"/>
      <c r="AC46" s="268"/>
      <c r="AD46" s="268"/>
      <c r="AE46" s="268"/>
      <c r="AF46" s="268"/>
      <c r="AG46" s="268"/>
      <c r="AH46" s="268"/>
      <c r="AI46" s="268"/>
      <c r="AJ46" s="126"/>
      <c r="AK46" s="126"/>
      <c r="AL46" s="268"/>
      <c r="AM46" s="268"/>
      <c r="AN46" s="268"/>
      <c r="AO46" s="268"/>
      <c r="AP46" s="268"/>
      <c r="AQ46" s="268"/>
      <c r="AR46" s="268"/>
      <c r="AS46" s="126"/>
      <c r="AT46" s="126"/>
      <c r="AU46" s="268"/>
      <c r="AV46" s="268"/>
      <c r="AW46" s="268"/>
      <c r="AX46" s="268"/>
      <c r="AY46" s="268"/>
      <c r="AZ46" s="268"/>
      <c r="BA46" s="268"/>
      <c r="BB46" s="126"/>
      <c r="BC46" s="126"/>
      <c r="BD46" s="268"/>
      <c r="BE46" s="268"/>
      <c r="BF46" s="268"/>
      <c r="BG46" s="268"/>
      <c r="BH46" s="268"/>
      <c r="BI46" s="268"/>
      <c r="BJ46" s="268"/>
      <c r="BK46" s="126"/>
      <c r="BL46" s="126"/>
      <c r="BM46" s="126"/>
      <c r="BN46" s="126"/>
      <c r="BO46" s="126"/>
      <c r="BP46" s="126"/>
      <c r="BQ46" s="126"/>
      <c r="BR46" s="126"/>
      <c r="BS46" s="126"/>
      <c r="BT46" s="126"/>
      <c r="BU46" s="126"/>
      <c r="BV46" s="126"/>
      <c r="BW46" s="268"/>
      <c r="BX46" s="268"/>
      <c r="BY46" s="268"/>
      <c r="BZ46" s="268"/>
      <c r="CA46" s="268"/>
      <c r="CB46" s="268"/>
      <c r="CC46" s="268"/>
      <c r="CD46" s="126"/>
      <c r="CE46" s="126"/>
      <c r="CF46" s="268"/>
      <c r="CG46" s="268"/>
      <c r="CH46" s="268"/>
      <c r="CI46" s="268"/>
      <c r="CJ46" s="268"/>
      <c r="CK46" s="268"/>
      <c r="CL46" s="268"/>
      <c r="CM46" s="126"/>
      <c r="CN46" s="126"/>
      <c r="CO46" s="268"/>
      <c r="CP46" s="268"/>
      <c r="CQ46" s="268"/>
      <c r="CR46" s="268"/>
      <c r="CS46" s="268"/>
      <c r="CT46" s="268"/>
      <c r="CU46" s="268"/>
      <c r="CV46" s="126"/>
      <c r="CW46" s="126"/>
      <c r="CX46" s="268"/>
      <c r="CY46" s="268"/>
      <c r="CZ46" s="268"/>
      <c r="DA46" s="268"/>
      <c r="DB46" s="268"/>
      <c r="DC46" s="268"/>
      <c r="DD46" s="268"/>
      <c r="DE46" s="126"/>
      <c r="DF46" s="126"/>
      <c r="DG46" s="126"/>
      <c r="DH46" s="126"/>
      <c r="DI46" s="126"/>
      <c r="DJ46" s="126"/>
      <c r="DK46" s="126"/>
      <c r="DL46" s="126"/>
      <c r="DM46" s="126"/>
      <c r="DN46" s="126"/>
      <c r="DO46" s="126"/>
      <c r="DP46" s="268"/>
      <c r="DQ46" s="268"/>
      <c r="DR46" s="268"/>
      <c r="DS46" s="268"/>
      <c r="DT46" s="268"/>
      <c r="DU46" s="268"/>
      <c r="DV46" s="268"/>
      <c r="DW46" s="268"/>
      <c r="DX46" s="126"/>
      <c r="DY46" s="268"/>
      <c r="DZ46" s="268"/>
      <c r="EA46" s="268"/>
      <c r="EB46" s="268"/>
      <c r="EC46" s="268"/>
      <c r="ED46" s="268"/>
      <c r="EE46" s="268"/>
      <c r="EF46" s="268"/>
      <c r="EG46" s="126"/>
    </row>
    <row r="47" spans="2:137">
      <c r="B47" s="126"/>
      <c r="C47" s="126"/>
      <c r="D47" s="126"/>
      <c r="E47" s="126"/>
      <c r="F47" s="126"/>
      <c r="G47" s="126"/>
      <c r="H47" s="126"/>
      <c r="I47" s="126"/>
      <c r="J47" s="126"/>
      <c r="K47" s="268"/>
      <c r="L47" s="268"/>
      <c r="M47" s="268"/>
      <c r="N47" s="268"/>
      <c r="O47" s="268"/>
      <c r="P47" s="268"/>
      <c r="Q47" s="268"/>
      <c r="R47" s="126"/>
      <c r="S47" s="126"/>
      <c r="T47" s="268"/>
      <c r="U47" s="268"/>
      <c r="V47" s="268"/>
      <c r="W47" s="268"/>
      <c r="X47" s="268"/>
      <c r="Y47" s="268"/>
      <c r="Z47" s="268"/>
      <c r="AA47" s="126"/>
      <c r="AB47" s="126"/>
      <c r="AC47" s="268"/>
      <c r="AD47" s="268"/>
      <c r="AE47" s="268"/>
      <c r="AF47" s="268"/>
      <c r="AG47" s="268"/>
      <c r="AH47" s="268"/>
      <c r="AI47" s="268"/>
      <c r="AJ47" s="126"/>
      <c r="AK47" s="126"/>
      <c r="AL47" s="268"/>
      <c r="AM47" s="268"/>
      <c r="AN47" s="268"/>
      <c r="AO47" s="268"/>
      <c r="AP47" s="268"/>
      <c r="AQ47" s="268"/>
      <c r="AR47" s="268"/>
      <c r="AS47" s="126"/>
      <c r="AT47" s="126"/>
      <c r="AU47" s="268"/>
      <c r="AV47" s="268"/>
      <c r="AW47" s="268"/>
      <c r="AX47" s="268"/>
      <c r="AY47" s="268"/>
      <c r="AZ47" s="268"/>
      <c r="BA47" s="268"/>
      <c r="BB47" s="126"/>
      <c r="BC47" s="126"/>
      <c r="BD47" s="268"/>
      <c r="BE47" s="268"/>
      <c r="BF47" s="268"/>
      <c r="BG47" s="268"/>
      <c r="BH47" s="268"/>
      <c r="BI47" s="268"/>
      <c r="BJ47" s="268"/>
      <c r="BK47" s="126"/>
      <c r="BL47" s="126"/>
      <c r="BM47" s="126"/>
      <c r="BN47" s="126"/>
      <c r="BO47" s="126"/>
      <c r="BP47" s="126"/>
      <c r="BQ47" s="126"/>
      <c r="BR47" s="126"/>
      <c r="BS47" s="126"/>
      <c r="BT47" s="126"/>
      <c r="BU47" s="126"/>
      <c r="BV47" s="126"/>
      <c r="BW47" s="268"/>
      <c r="BX47" s="268"/>
      <c r="BY47" s="268"/>
      <c r="BZ47" s="268"/>
      <c r="CA47" s="268"/>
      <c r="CB47" s="268"/>
      <c r="CC47" s="268"/>
      <c r="CD47" s="126"/>
      <c r="CE47" s="126"/>
      <c r="CF47" s="268"/>
      <c r="CG47" s="268"/>
      <c r="CH47" s="268"/>
      <c r="CI47" s="268"/>
      <c r="CJ47" s="268"/>
      <c r="CK47" s="268"/>
      <c r="CL47" s="268"/>
      <c r="CM47" s="126"/>
      <c r="CN47" s="126"/>
      <c r="CO47" s="268"/>
      <c r="CP47" s="268"/>
      <c r="CQ47" s="268"/>
      <c r="CR47" s="268"/>
      <c r="CS47" s="268"/>
      <c r="CT47" s="268"/>
      <c r="CU47" s="268"/>
      <c r="CV47" s="126"/>
      <c r="CW47" s="126"/>
      <c r="CX47" s="268"/>
      <c r="CY47" s="268"/>
      <c r="CZ47" s="268"/>
      <c r="DA47" s="268"/>
      <c r="DB47" s="268"/>
      <c r="DC47" s="268"/>
      <c r="DD47" s="268"/>
      <c r="DE47" s="126"/>
      <c r="DF47" s="126"/>
      <c r="DG47" s="126"/>
      <c r="DH47" s="126"/>
      <c r="DI47" s="126"/>
      <c r="DJ47" s="126"/>
      <c r="DK47" s="126"/>
      <c r="DL47" s="126"/>
      <c r="DM47" s="126"/>
      <c r="DN47" s="126"/>
      <c r="DO47" s="126"/>
      <c r="DP47" s="268"/>
      <c r="DQ47" s="268"/>
      <c r="DR47" s="268"/>
      <c r="DS47" s="268"/>
      <c r="DT47" s="268"/>
      <c r="DU47" s="268"/>
      <c r="DV47" s="268"/>
      <c r="DW47" s="268"/>
      <c r="DX47" s="126"/>
      <c r="DY47" s="268"/>
      <c r="DZ47" s="268"/>
      <c r="EA47" s="268"/>
      <c r="EB47" s="268"/>
      <c r="EC47" s="268"/>
      <c r="ED47" s="268"/>
      <c r="EE47" s="268"/>
      <c r="EF47" s="268"/>
      <c r="EG47" s="126"/>
    </row>
    <row r="48" spans="2:137">
      <c r="B48" s="126"/>
      <c r="C48" s="126"/>
      <c r="D48" s="126"/>
      <c r="E48" s="126"/>
      <c r="F48" s="126"/>
      <c r="G48" s="126"/>
      <c r="H48" s="126"/>
      <c r="I48" s="126"/>
      <c r="J48" s="126"/>
      <c r="K48" s="268"/>
      <c r="L48" s="268"/>
      <c r="M48" s="268"/>
      <c r="N48" s="268"/>
      <c r="O48" s="268"/>
      <c r="P48" s="268"/>
      <c r="Q48" s="268"/>
      <c r="R48" s="126"/>
      <c r="S48" s="126"/>
      <c r="T48" s="268"/>
      <c r="U48" s="268"/>
      <c r="V48" s="268"/>
      <c r="W48" s="268"/>
      <c r="X48" s="268"/>
      <c r="Y48" s="268"/>
      <c r="Z48" s="268"/>
      <c r="AA48" s="126"/>
      <c r="AB48" s="126"/>
      <c r="AC48" s="268"/>
      <c r="AD48" s="268"/>
      <c r="AE48" s="268"/>
      <c r="AF48" s="268"/>
      <c r="AG48" s="268"/>
      <c r="AH48" s="268"/>
      <c r="AI48" s="268"/>
      <c r="AJ48" s="126"/>
      <c r="AK48" s="126"/>
      <c r="AL48" s="268"/>
      <c r="AM48" s="268"/>
      <c r="AN48" s="268"/>
      <c r="AO48" s="268"/>
      <c r="AP48" s="268"/>
      <c r="AQ48" s="268"/>
      <c r="AR48" s="268"/>
      <c r="AS48" s="126"/>
      <c r="AT48" s="126"/>
      <c r="AU48" s="268"/>
      <c r="AV48" s="268"/>
      <c r="AW48" s="268"/>
      <c r="AX48" s="268"/>
      <c r="AY48" s="268"/>
      <c r="AZ48" s="268"/>
      <c r="BA48" s="268"/>
      <c r="BB48" s="126"/>
      <c r="BC48" s="126"/>
      <c r="BD48" s="268"/>
      <c r="BE48" s="268"/>
      <c r="BF48" s="268"/>
      <c r="BG48" s="268"/>
      <c r="BH48" s="268"/>
      <c r="BI48" s="268"/>
      <c r="BJ48" s="268"/>
      <c r="BK48" s="126"/>
      <c r="BL48" s="126"/>
      <c r="BM48" s="126"/>
      <c r="BN48" s="126"/>
      <c r="BO48" s="126"/>
      <c r="BP48" s="126"/>
      <c r="BQ48" s="126"/>
      <c r="BR48" s="126"/>
      <c r="BS48" s="126"/>
      <c r="BT48" s="126"/>
      <c r="BU48" s="126"/>
      <c r="BV48" s="126"/>
      <c r="BW48" s="268"/>
      <c r="BX48" s="268"/>
      <c r="BY48" s="268"/>
      <c r="BZ48" s="268"/>
      <c r="CA48" s="268"/>
      <c r="CB48" s="268"/>
      <c r="CC48" s="268"/>
      <c r="CD48" s="126"/>
      <c r="CE48" s="126"/>
      <c r="CF48" s="268"/>
      <c r="CG48" s="268"/>
      <c r="CH48" s="268"/>
      <c r="CI48" s="268"/>
      <c r="CJ48" s="268"/>
      <c r="CK48" s="268"/>
      <c r="CL48" s="268"/>
      <c r="CM48" s="126"/>
      <c r="CN48" s="126"/>
      <c r="CO48" s="268"/>
      <c r="CP48" s="268"/>
      <c r="CQ48" s="268"/>
      <c r="CR48" s="268"/>
      <c r="CS48" s="268"/>
      <c r="CT48" s="268"/>
      <c r="CU48" s="268"/>
      <c r="CV48" s="126"/>
      <c r="CW48" s="126"/>
      <c r="CX48" s="268"/>
      <c r="CY48" s="268"/>
      <c r="CZ48" s="268"/>
      <c r="DA48" s="268"/>
      <c r="DB48" s="268"/>
      <c r="DC48" s="268"/>
      <c r="DD48" s="268"/>
      <c r="DE48" s="126"/>
      <c r="DF48" s="126"/>
      <c r="DG48" s="126"/>
      <c r="DH48" s="126"/>
      <c r="DI48" s="126"/>
      <c r="DJ48" s="126"/>
      <c r="DK48" s="126"/>
      <c r="DL48" s="126"/>
      <c r="DM48" s="126"/>
      <c r="DN48" s="126"/>
      <c r="DO48" s="126"/>
      <c r="DP48" s="268"/>
      <c r="DQ48" s="268"/>
      <c r="DR48" s="268"/>
      <c r="DS48" s="268"/>
      <c r="DT48" s="268"/>
      <c r="DU48" s="268"/>
      <c r="DV48" s="268"/>
      <c r="DW48" s="268"/>
      <c r="DX48" s="126"/>
      <c r="DY48" s="268"/>
      <c r="DZ48" s="268"/>
      <c r="EA48" s="268"/>
      <c r="EB48" s="268"/>
      <c r="EC48" s="268"/>
      <c r="ED48" s="268"/>
      <c r="EE48" s="268"/>
      <c r="EF48" s="268"/>
      <c r="EG48" s="126"/>
    </row>
    <row r="49" spans="2:137">
      <c r="B49" s="126"/>
      <c r="C49" s="126"/>
      <c r="D49" s="126"/>
      <c r="E49" s="126"/>
      <c r="F49" s="126"/>
      <c r="G49" s="126"/>
      <c r="H49" s="126"/>
      <c r="I49" s="126"/>
      <c r="J49" s="126"/>
      <c r="K49" s="268"/>
      <c r="L49" s="268"/>
      <c r="M49" s="268"/>
      <c r="N49" s="268"/>
      <c r="O49" s="268"/>
      <c r="P49" s="268"/>
      <c r="Q49" s="268"/>
      <c r="R49" s="126"/>
      <c r="S49" s="126"/>
      <c r="T49" s="268"/>
      <c r="U49" s="268"/>
      <c r="V49" s="268"/>
      <c r="W49" s="268"/>
      <c r="X49" s="268"/>
      <c r="Y49" s="268"/>
      <c r="Z49" s="268"/>
      <c r="AA49" s="126"/>
      <c r="AB49" s="126"/>
      <c r="AC49" s="268"/>
      <c r="AD49" s="268"/>
      <c r="AE49" s="268"/>
      <c r="AF49" s="268"/>
      <c r="AG49" s="268"/>
      <c r="AH49" s="268"/>
      <c r="AI49" s="268"/>
      <c r="AJ49" s="126"/>
      <c r="AK49" s="126"/>
      <c r="AL49" s="268"/>
      <c r="AM49" s="268"/>
      <c r="AN49" s="268"/>
      <c r="AO49" s="268"/>
      <c r="AP49" s="268"/>
      <c r="AQ49" s="268"/>
      <c r="AR49" s="268"/>
      <c r="AS49" s="126"/>
      <c r="AT49" s="126"/>
      <c r="AU49" s="268"/>
      <c r="AV49" s="268"/>
      <c r="AW49" s="268"/>
      <c r="AX49" s="268"/>
      <c r="AY49" s="268"/>
      <c r="AZ49" s="268"/>
      <c r="BA49" s="268"/>
      <c r="BB49" s="126"/>
      <c r="BC49" s="126"/>
      <c r="BD49" s="268"/>
      <c r="BE49" s="268"/>
      <c r="BF49" s="268"/>
      <c r="BG49" s="268"/>
      <c r="BH49" s="268"/>
      <c r="BI49" s="268"/>
      <c r="BJ49" s="268"/>
      <c r="BK49" s="126"/>
      <c r="BL49" s="126"/>
      <c r="BM49" s="126"/>
      <c r="BN49" s="126"/>
      <c r="BO49" s="126"/>
      <c r="BP49" s="126"/>
      <c r="BQ49" s="126"/>
      <c r="BR49" s="126"/>
      <c r="BS49" s="126"/>
      <c r="BT49" s="126"/>
      <c r="BU49" s="126"/>
      <c r="BV49" s="126"/>
      <c r="BW49" s="268"/>
      <c r="BX49" s="268"/>
      <c r="BY49" s="268"/>
      <c r="BZ49" s="268"/>
      <c r="CA49" s="268"/>
      <c r="CB49" s="268"/>
      <c r="CC49" s="268"/>
      <c r="CD49" s="126"/>
      <c r="CE49" s="126"/>
      <c r="CF49" s="268"/>
      <c r="CG49" s="268"/>
      <c r="CH49" s="268"/>
      <c r="CI49" s="268"/>
      <c r="CJ49" s="268"/>
      <c r="CK49" s="268"/>
      <c r="CL49" s="268"/>
      <c r="CM49" s="126"/>
      <c r="CN49" s="126"/>
      <c r="CO49" s="268"/>
      <c r="CP49" s="268"/>
      <c r="CQ49" s="268"/>
      <c r="CR49" s="268"/>
      <c r="CS49" s="268"/>
      <c r="CT49" s="268"/>
      <c r="CU49" s="268"/>
      <c r="CV49" s="126"/>
      <c r="CW49" s="126"/>
      <c r="CX49" s="268"/>
      <c r="CY49" s="268"/>
      <c r="CZ49" s="268"/>
      <c r="DA49" s="268"/>
      <c r="DB49" s="268"/>
      <c r="DC49" s="268"/>
      <c r="DD49" s="268"/>
      <c r="DE49" s="126"/>
      <c r="DF49" s="126"/>
      <c r="DG49" s="126"/>
      <c r="DH49" s="126"/>
      <c r="DI49" s="126"/>
      <c r="DJ49" s="126"/>
      <c r="DK49" s="126"/>
      <c r="DL49" s="126"/>
      <c r="DM49" s="126"/>
      <c r="DN49" s="126"/>
      <c r="DO49" s="126"/>
      <c r="DP49" s="268"/>
      <c r="DQ49" s="268"/>
      <c r="DR49" s="268"/>
      <c r="DS49" s="268"/>
      <c r="DT49" s="268"/>
      <c r="DU49" s="268"/>
      <c r="DV49" s="268"/>
      <c r="DW49" s="268"/>
      <c r="DX49" s="126"/>
      <c r="DY49" s="268"/>
      <c r="DZ49" s="268"/>
      <c r="EA49" s="268"/>
      <c r="EB49" s="268"/>
      <c r="EC49" s="268"/>
      <c r="ED49" s="268"/>
      <c r="EE49" s="268"/>
      <c r="EF49" s="268"/>
      <c r="EG49" s="126"/>
    </row>
    <row r="50" spans="2:137">
      <c r="B50" s="126"/>
      <c r="C50" s="126"/>
      <c r="D50" s="126"/>
      <c r="E50" s="126"/>
      <c r="F50" s="126"/>
      <c r="G50" s="126"/>
      <c r="H50" s="126"/>
      <c r="I50" s="126"/>
      <c r="J50" s="126"/>
      <c r="K50" s="268"/>
      <c r="L50" s="268"/>
      <c r="M50" s="268"/>
      <c r="N50" s="268"/>
      <c r="O50" s="268"/>
      <c r="P50" s="268"/>
      <c r="Q50" s="268"/>
      <c r="R50" s="126"/>
      <c r="S50" s="126"/>
      <c r="T50" s="268"/>
      <c r="U50" s="268"/>
      <c r="V50" s="268"/>
      <c r="W50" s="268"/>
      <c r="X50" s="268"/>
      <c r="Y50" s="268"/>
      <c r="Z50" s="268"/>
      <c r="AA50" s="126"/>
      <c r="AB50" s="126"/>
      <c r="AC50" s="268"/>
      <c r="AD50" s="268"/>
      <c r="AE50" s="268"/>
      <c r="AF50" s="268"/>
      <c r="AG50" s="268"/>
      <c r="AH50" s="268"/>
      <c r="AI50" s="268"/>
      <c r="AJ50" s="126"/>
      <c r="AK50" s="126"/>
      <c r="AL50" s="268"/>
      <c r="AM50" s="268"/>
      <c r="AN50" s="268"/>
      <c r="AO50" s="268"/>
      <c r="AP50" s="268"/>
      <c r="AQ50" s="268"/>
      <c r="AR50" s="268"/>
      <c r="AS50" s="126"/>
      <c r="AT50" s="126"/>
      <c r="AU50" s="268"/>
      <c r="AV50" s="268"/>
      <c r="AW50" s="268"/>
      <c r="AX50" s="268"/>
      <c r="AY50" s="268"/>
      <c r="AZ50" s="268"/>
      <c r="BA50" s="268"/>
      <c r="BB50" s="126"/>
      <c r="BC50" s="126"/>
      <c r="BD50" s="268"/>
      <c r="BE50" s="268"/>
      <c r="BF50" s="268"/>
      <c r="BG50" s="268"/>
      <c r="BH50" s="268"/>
      <c r="BI50" s="268"/>
      <c r="BJ50" s="268"/>
      <c r="BK50" s="126"/>
      <c r="BL50" s="126"/>
      <c r="BM50" s="126"/>
      <c r="BN50" s="126"/>
      <c r="BO50" s="126"/>
      <c r="BP50" s="126"/>
      <c r="BQ50" s="126"/>
      <c r="BR50" s="126"/>
      <c r="BS50" s="126"/>
      <c r="BT50" s="126"/>
      <c r="BU50" s="126"/>
      <c r="BV50" s="126"/>
      <c r="BW50" s="268"/>
      <c r="BX50" s="268"/>
      <c r="BY50" s="268"/>
      <c r="BZ50" s="268"/>
      <c r="CA50" s="268"/>
      <c r="CB50" s="268"/>
      <c r="CC50" s="268"/>
      <c r="CD50" s="126"/>
      <c r="CE50" s="126"/>
      <c r="CF50" s="268"/>
      <c r="CG50" s="268"/>
      <c r="CH50" s="268"/>
      <c r="CI50" s="268"/>
      <c r="CJ50" s="268"/>
      <c r="CK50" s="268"/>
      <c r="CL50" s="268"/>
      <c r="CM50" s="126"/>
      <c r="CN50" s="126"/>
      <c r="CO50" s="268"/>
      <c r="CP50" s="268"/>
      <c r="CQ50" s="268"/>
      <c r="CR50" s="268"/>
      <c r="CS50" s="268"/>
      <c r="CT50" s="268"/>
      <c r="CU50" s="268"/>
      <c r="CV50" s="126"/>
      <c r="CW50" s="126"/>
      <c r="CX50" s="268"/>
      <c r="CY50" s="268"/>
      <c r="CZ50" s="268"/>
      <c r="DA50" s="268"/>
      <c r="DB50" s="268"/>
      <c r="DC50" s="268"/>
      <c r="DD50" s="268"/>
      <c r="DE50" s="126"/>
      <c r="DF50" s="126"/>
      <c r="DG50" s="126"/>
      <c r="DH50" s="126"/>
      <c r="DI50" s="126"/>
      <c r="DJ50" s="126"/>
      <c r="DK50" s="126"/>
      <c r="DL50" s="126"/>
      <c r="DM50" s="126"/>
      <c r="DN50" s="126"/>
      <c r="DO50" s="126"/>
      <c r="DP50" s="268"/>
      <c r="DQ50" s="268"/>
      <c r="DR50" s="268"/>
      <c r="DS50" s="268"/>
      <c r="DT50" s="268"/>
      <c r="DU50" s="268"/>
      <c r="DV50" s="268"/>
      <c r="DW50" s="268"/>
      <c r="DX50" s="126"/>
      <c r="DY50" s="268"/>
      <c r="DZ50" s="268"/>
      <c r="EA50" s="268"/>
      <c r="EB50" s="268"/>
      <c r="EC50" s="268"/>
      <c r="ED50" s="268"/>
      <c r="EE50" s="268"/>
      <c r="EF50" s="268"/>
      <c r="EG50" s="126"/>
    </row>
    <row r="51" spans="2:137">
      <c r="B51" s="126"/>
      <c r="C51" s="126"/>
      <c r="D51" s="126"/>
      <c r="E51" s="126"/>
      <c r="F51" s="126"/>
      <c r="G51" s="126"/>
      <c r="H51" s="126"/>
      <c r="I51" s="126"/>
      <c r="J51" s="126"/>
      <c r="K51" s="268"/>
      <c r="L51" s="268"/>
      <c r="M51" s="268"/>
      <c r="N51" s="268"/>
      <c r="O51" s="268"/>
      <c r="P51" s="268"/>
      <c r="Q51" s="268"/>
      <c r="R51" s="126"/>
      <c r="S51" s="126"/>
      <c r="T51" s="268"/>
      <c r="U51" s="268"/>
      <c r="V51" s="268"/>
      <c r="W51" s="268"/>
      <c r="X51" s="268"/>
      <c r="Y51" s="268"/>
      <c r="Z51" s="268"/>
      <c r="AA51" s="126"/>
      <c r="AB51" s="126"/>
      <c r="AC51" s="268"/>
      <c r="AD51" s="268"/>
      <c r="AE51" s="268"/>
      <c r="AF51" s="268"/>
      <c r="AG51" s="268"/>
      <c r="AH51" s="268"/>
      <c r="AI51" s="268"/>
      <c r="AJ51" s="126"/>
      <c r="AK51" s="126"/>
      <c r="AL51" s="268"/>
      <c r="AM51" s="268"/>
      <c r="AN51" s="268"/>
      <c r="AO51" s="268"/>
      <c r="AP51" s="268"/>
      <c r="AQ51" s="268"/>
      <c r="AR51" s="268"/>
      <c r="AS51" s="126"/>
      <c r="AT51" s="126"/>
      <c r="AU51" s="268"/>
      <c r="AV51" s="268"/>
      <c r="AW51" s="268"/>
      <c r="AX51" s="268"/>
      <c r="AY51" s="268"/>
      <c r="AZ51" s="268"/>
      <c r="BA51" s="268"/>
      <c r="BB51" s="126"/>
      <c r="BC51" s="126"/>
      <c r="BD51" s="268"/>
      <c r="BE51" s="268"/>
      <c r="BF51" s="268"/>
      <c r="BG51" s="268"/>
      <c r="BH51" s="268"/>
      <c r="BI51" s="268"/>
      <c r="BJ51" s="268"/>
      <c r="BK51" s="126"/>
      <c r="BL51" s="126"/>
      <c r="BM51" s="126"/>
      <c r="BN51" s="126"/>
      <c r="BO51" s="126"/>
      <c r="BP51" s="126"/>
      <c r="BQ51" s="126"/>
      <c r="BR51" s="126"/>
      <c r="BS51" s="126"/>
      <c r="BT51" s="126"/>
      <c r="BU51" s="126"/>
      <c r="BV51" s="126"/>
      <c r="BW51" s="268"/>
      <c r="BX51" s="268"/>
      <c r="BY51" s="268"/>
      <c r="BZ51" s="268"/>
      <c r="CA51" s="268"/>
      <c r="CB51" s="268"/>
      <c r="CC51" s="268"/>
      <c r="CD51" s="126"/>
      <c r="CE51" s="126"/>
      <c r="CF51" s="268"/>
      <c r="CG51" s="268"/>
      <c r="CH51" s="268"/>
      <c r="CI51" s="268"/>
      <c r="CJ51" s="268"/>
      <c r="CK51" s="268"/>
      <c r="CL51" s="268"/>
      <c r="CM51" s="126"/>
      <c r="CN51" s="126"/>
      <c r="CO51" s="268"/>
      <c r="CP51" s="268"/>
      <c r="CQ51" s="268"/>
      <c r="CR51" s="268"/>
      <c r="CS51" s="268"/>
      <c r="CT51" s="268"/>
      <c r="CU51" s="268"/>
      <c r="CV51" s="126"/>
      <c r="CW51" s="126"/>
      <c r="CX51" s="268"/>
      <c r="CY51" s="268"/>
      <c r="CZ51" s="268"/>
      <c r="DA51" s="268"/>
      <c r="DB51" s="268"/>
      <c r="DC51" s="268"/>
      <c r="DD51" s="268"/>
      <c r="DE51" s="126"/>
      <c r="DF51" s="126"/>
      <c r="DG51" s="126"/>
      <c r="DH51" s="126"/>
      <c r="DI51" s="126"/>
      <c r="DJ51" s="126"/>
      <c r="DK51" s="126"/>
      <c r="DL51" s="126"/>
      <c r="DM51" s="126"/>
      <c r="DN51" s="126"/>
      <c r="DO51" s="126"/>
      <c r="DP51" s="268"/>
      <c r="DQ51" s="268"/>
      <c r="DR51" s="268"/>
      <c r="DS51" s="268"/>
      <c r="DT51" s="268"/>
      <c r="DU51" s="268"/>
      <c r="DV51" s="268"/>
      <c r="DW51" s="268"/>
      <c r="DX51" s="126"/>
      <c r="DY51" s="268"/>
      <c r="DZ51" s="268"/>
      <c r="EA51" s="268"/>
      <c r="EB51" s="268"/>
      <c r="EC51" s="268"/>
      <c r="ED51" s="268"/>
      <c r="EE51" s="268"/>
      <c r="EF51" s="268"/>
      <c r="EG51" s="126"/>
    </row>
    <row r="52" spans="2:137">
      <c r="B52" s="126"/>
      <c r="C52" s="126"/>
      <c r="D52" s="126"/>
      <c r="E52" s="126"/>
      <c r="F52" s="126"/>
      <c r="G52" s="126"/>
      <c r="H52" s="126"/>
      <c r="I52" s="126"/>
      <c r="J52" s="126"/>
      <c r="K52" s="268"/>
      <c r="L52" s="268"/>
      <c r="M52" s="268"/>
      <c r="N52" s="268"/>
      <c r="O52" s="268"/>
      <c r="P52" s="268"/>
      <c r="Q52" s="268"/>
      <c r="R52" s="126"/>
      <c r="S52" s="126"/>
      <c r="T52" s="268"/>
      <c r="U52" s="268"/>
      <c r="V52" s="268"/>
      <c r="W52" s="268"/>
      <c r="X52" s="268"/>
      <c r="Y52" s="268"/>
      <c r="Z52" s="268"/>
      <c r="AA52" s="126"/>
      <c r="AB52" s="126"/>
      <c r="AC52" s="268"/>
      <c r="AD52" s="268"/>
      <c r="AE52" s="268"/>
      <c r="AF52" s="268"/>
      <c r="AG52" s="268"/>
      <c r="AH52" s="268"/>
      <c r="AI52" s="268"/>
      <c r="AJ52" s="126"/>
      <c r="AK52" s="126"/>
      <c r="AL52" s="268"/>
      <c r="AM52" s="268"/>
      <c r="AN52" s="268"/>
      <c r="AO52" s="268"/>
      <c r="AP52" s="268"/>
      <c r="AQ52" s="268"/>
      <c r="AR52" s="268"/>
      <c r="AS52" s="126"/>
      <c r="AT52" s="126"/>
      <c r="AU52" s="268"/>
      <c r="AV52" s="268"/>
      <c r="AW52" s="268"/>
      <c r="AX52" s="268"/>
      <c r="AY52" s="268"/>
      <c r="AZ52" s="268"/>
      <c r="BA52" s="268"/>
      <c r="BB52" s="126"/>
      <c r="BC52" s="126"/>
      <c r="BD52" s="268"/>
      <c r="BE52" s="268"/>
      <c r="BF52" s="268"/>
      <c r="BG52" s="268"/>
      <c r="BH52" s="268"/>
      <c r="BI52" s="268"/>
      <c r="BJ52" s="268"/>
      <c r="BK52" s="126"/>
      <c r="BL52" s="126"/>
      <c r="BM52" s="126"/>
      <c r="BN52" s="126"/>
      <c r="BO52" s="126"/>
      <c r="BP52" s="126"/>
      <c r="BQ52" s="126"/>
      <c r="BR52" s="126"/>
      <c r="BS52" s="126"/>
      <c r="BT52" s="126"/>
      <c r="BU52" s="126"/>
      <c r="BV52" s="126"/>
      <c r="BW52" s="268"/>
      <c r="BX52" s="268"/>
      <c r="BY52" s="268"/>
      <c r="BZ52" s="268"/>
      <c r="CA52" s="268"/>
      <c r="CB52" s="268"/>
      <c r="CC52" s="268"/>
      <c r="CD52" s="126"/>
      <c r="CE52" s="126"/>
      <c r="CF52" s="268"/>
      <c r="CG52" s="268"/>
      <c r="CH52" s="268"/>
      <c r="CI52" s="268"/>
      <c r="CJ52" s="268"/>
      <c r="CK52" s="268"/>
      <c r="CL52" s="268"/>
      <c r="CM52" s="126"/>
      <c r="CN52" s="126"/>
      <c r="CO52" s="268"/>
      <c r="CP52" s="268"/>
      <c r="CQ52" s="268"/>
      <c r="CR52" s="268"/>
      <c r="CS52" s="268"/>
      <c r="CT52" s="268"/>
      <c r="CU52" s="268"/>
      <c r="CV52" s="126"/>
      <c r="CW52" s="126"/>
      <c r="CX52" s="268"/>
      <c r="CY52" s="268"/>
      <c r="CZ52" s="268"/>
      <c r="DA52" s="268"/>
      <c r="DB52" s="268"/>
      <c r="DC52" s="268"/>
      <c r="DD52" s="268"/>
      <c r="DE52" s="126"/>
      <c r="DF52" s="126"/>
      <c r="DG52" s="126"/>
      <c r="DH52" s="126"/>
      <c r="DI52" s="126"/>
      <c r="DJ52" s="126"/>
      <c r="DK52" s="126"/>
      <c r="DL52" s="126"/>
      <c r="DM52" s="126"/>
      <c r="DN52" s="126"/>
      <c r="DO52" s="126"/>
      <c r="DP52" s="268"/>
      <c r="DQ52" s="268"/>
      <c r="DR52" s="268"/>
      <c r="DS52" s="268"/>
      <c r="DT52" s="268"/>
      <c r="DU52" s="268"/>
      <c r="DV52" s="268"/>
      <c r="DW52" s="268"/>
      <c r="DX52" s="126"/>
      <c r="DY52" s="268"/>
      <c r="DZ52" s="268"/>
      <c r="EA52" s="268"/>
      <c r="EB52" s="268"/>
      <c r="EC52" s="268"/>
      <c r="ED52" s="268"/>
      <c r="EE52" s="268"/>
      <c r="EF52" s="268"/>
      <c r="EG52" s="126"/>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I71"/>
  <sheetViews>
    <sheetView showGridLines="0" tabSelected="1" view="pageBreakPreview" zoomScaleNormal="75" zoomScaleSheetLayoutView="100" workbookViewId="0">
      <pane xSplit="2" ySplit="7" topLeftCell="C8" activePane="bottomRight" state="frozen"/>
      <selection pane="bottomRight" activeCell="S11" sqref="S11:X14"/>
      <selection pane="bottomLeft" activeCell="Q28" sqref="Q28"/>
      <selection pane="topRight" activeCell="Q28" sqref="Q28"/>
    </sheetView>
  </sheetViews>
  <sheetFormatPr defaultColWidth="9.140625" defaultRowHeight="12.75"/>
  <cols>
    <col min="1" max="1" width="7.140625" style="2" customWidth="1"/>
    <col min="2" max="2" width="12.42578125" style="2" customWidth="1"/>
    <col min="3" max="4" width="9.42578125" style="2" customWidth="1"/>
    <col min="5" max="5" width="9" style="2" customWidth="1"/>
    <col min="6" max="6" width="8.85546875" style="2" customWidth="1"/>
    <col min="7" max="7" width="7.5703125" style="2" customWidth="1"/>
    <col min="8" max="8" width="7.140625" style="2" customWidth="1"/>
    <col min="9" max="10" width="9.140625" style="2" customWidth="1"/>
    <col min="11" max="14" width="7.85546875" style="2" customWidth="1"/>
    <col min="15" max="15" width="7.5703125" style="2" customWidth="1"/>
    <col min="16" max="16" width="9.5703125" style="2" customWidth="1"/>
    <col min="17" max="17" width="7.85546875" style="2" customWidth="1"/>
    <col min="18" max="19" width="8" style="2" customWidth="1"/>
    <col min="20" max="20" width="8.140625" style="2" customWidth="1"/>
    <col min="21" max="22" width="8.5703125" style="2" customWidth="1"/>
    <col min="23" max="23" width="7.5703125" style="2" customWidth="1"/>
    <col min="24" max="24" width="17.42578125" style="4" customWidth="1"/>
    <col min="25" max="25" width="9.140625" style="2" customWidth="1"/>
    <col min="26" max="16384" width="9.140625" style="2"/>
  </cols>
  <sheetData>
    <row r="1" spans="1:35">
      <c r="A1" s="32" t="s">
        <v>39</v>
      </c>
      <c r="B1" s="32"/>
      <c r="C1" s="32"/>
      <c r="D1" s="32"/>
      <c r="E1" s="32"/>
      <c r="F1" s="32"/>
      <c r="G1" s="32"/>
      <c r="H1" s="32"/>
      <c r="I1" s="32"/>
      <c r="J1" s="32"/>
      <c r="K1" s="32"/>
      <c r="L1" s="32"/>
      <c r="M1" s="32"/>
      <c r="N1" s="32"/>
      <c r="O1" s="32"/>
      <c r="P1" s="32"/>
      <c r="Q1" s="32"/>
      <c r="R1" s="32"/>
      <c r="S1" s="32"/>
      <c r="T1" s="32"/>
      <c r="U1" s="32"/>
      <c r="V1" s="32"/>
      <c r="W1" s="32"/>
      <c r="X1" s="35" t="s">
        <v>40</v>
      </c>
      <c r="Y1" s="32"/>
      <c r="Z1" s="32"/>
      <c r="AA1" s="32"/>
      <c r="AB1" s="32"/>
      <c r="AC1" s="32"/>
      <c r="AD1" s="32"/>
      <c r="AE1" s="32"/>
      <c r="AF1" s="32"/>
      <c r="AG1" s="32"/>
      <c r="AH1" s="32"/>
      <c r="AI1" s="32"/>
    </row>
    <row r="2" spans="1:35" s="1" customFormat="1" ht="14.25">
      <c r="A2" s="50" t="s">
        <v>41</v>
      </c>
      <c r="B2" s="50"/>
      <c r="C2" s="135"/>
      <c r="D2" s="135"/>
      <c r="E2" s="135"/>
      <c r="F2" s="135"/>
      <c r="G2" s="135"/>
      <c r="H2" s="135"/>
      <c r="I2" s="135"/>
      <c r="J2" s="135"/>
      <c r="K2" s="135"/>
      <c r="L2" s="135"/>
      <c r="M2" s="135"/>
      <c r="N2" s="135"/>
      <c r="O2" s="135"/>
      <c r="P2" s="135"/>
      <c r="Q2" s="135"/>
      <c r="R2" s="135"/>
      <c r="S2" s="135"/>
      <c r="T2" s="135"/>
      <c r="U2" s="135"/>
      <c r="V2" s="135"/>
      <c r="W2" s="135"/>
      <c r="X2" s="36" t="s">
        <v>42</v>
      </c>
      <c r="Y2" s="34"/>
      <c r="Z2" s="34"/>
      <c r="AA2" s="34"/>
      <c r="AB2" s="34"/>
      <c r="AC2" s="34"/>
      <c r="AD2" s="34"/>
      <c r="AE2" s="34"/>
      <c r="AF2" s="34"/>
      <c r="AG2" s="34"/>
      <c r="AH2" s="34"/>
      <c r="AI2" s="34"/>
    </row>
    <row r="3" spans="1:35" ht="11.1" customHeight="1">
      <c r="A3" s="136"/>
      <c r="B3" s="136"/>
      <c r="C3" s="95"/>
      <c r="D3" s="95"/>
      <c r="E3" s="95"/>
      <c r="F3" s="95"/>
      <c r="G3" s="95"/>
      <c r="H3" s="95"/>
      <c r="I3" s="95"/>
      <c r="J3" s="95"/>
      <c r="K3" s="95"/>
      <c r="L3" s="95"/>
      <c r="M3" s="32"/>
      <c r="N3" s="32"/>
      <c r="O3" s="95"/>
      <c r="P3" s="95"/>
      <c r="Q3" s="95"/>
      <c r="R3" s="95"/>
      <c r="S3" s="95"/>
      <c r="T3" s="95"/>
      <c r="U3" s="95"/>
      <c r="V3" s="95"/>
      <c r="W3" s="95"/>
      <c r="X3" s="137"/>
      <c r="Y3" s="32"/>
      <c r="Z3" s="32"/>
      <c r="AA3" s="32"/>
      <c r="AB3" s="32"/>
      <c r="AC3" s="32"/>
      <c r="AD3" s="32"/>
      <c r="AE3" s="32"/>
      <c r="AF3" s="32"/>
      <c r="AG3" s="32"/>
      <c r="AH3" s="32"/>
      <c r="AI3" s="32"/>
    </row>
    <row r="4" spans="1:35">
      <c r="A4" s="33"/>
      <c r="B4" s="33"/>
      <c r="C4" s="118"/>
      <c r="D4" s="118" t="s">
        <v>3</v>
      </c>
      <c r="E4" s="118"/>
      <c r="F4" s="118"/>
      <c r="G4" s="118"/>
      <c r="H4" s="118"/>
      <c r="I4" s="118"/>
      <c r="J4" s="118"/>
      <c r="K4" s="118"/>
      <c r="L4" s="118"/>
      <c r="M4" s="37"/>
      <c r="N4" s="118" t="s">
        <v>4</v>
      </c>
      <c r="O4" s="118"/>
      <c r="P4" s="118"/>
      <c r="Q4" s="118"/>
      <c r="R4" s="118"/>
      <c r="S4" s="118"/>
      <c r="T4" s="118"/>
      <c r="U4" s="118"/>
      <c r="V4" s="118"/>
      <c r="W4" s="118"/>
      <c r="X4" s="35"/>
      <c r="Y4" s="32"/>
      <c r="Z4" s="32"/>
      <c r="AA4" s="32"/>
      <c r="AB4" s="32"/>
      <c r="AC4" s="32"/>
      <c r="AD4" s="32"/>
      <c r="AE4" s="32"/>
      <c r="AF4" s="32"/>
      <c r="AG4" s="32"/>
      <c r="AH4" s="32"/>
      <c r="AI4" s="32"/>
    </row>
    <row r="5" spans="1:35">
      <c r="A5" s="33"/>
      <c r="B5" s="33"/>
      <c r="C5" s="49" t="s">
        <v>43</v>
      </c>
      <c r="D5" s="49"/>
      <c r="E5" s="49"/>
      <c r="F5" s="49"/>
      <c r="G5" s="138"/>
      <c r="H5" s="52" t="s">
        <v>44</v>
      </c>
      <c r="I5" s="139"/>
      <c r="J5" s="49"/>
      <c r="K5" s="49"/>
      <c r="L5" s="49"/>
      <c r="M5" s="37" t="s">
        <v>45</v>
      </c>
      <c r="N5" s="49" t="s">
        <v>46</v>
      </c>
      <c r="O5" s="49"/>
      <c r="P5" s="49"/>
      <c r="Q5" s="49"/>
      <c r="R5" s="138"/>
      <c r="S5" s="52" t="s">
        <v>44</v>
      </c>
      <c r="T5" s="139"/>
      <c r="U5" s="49"/>
      <c r="V5" s="49"/>
      <c r="W5" s="49"/>
      <c r="X5" s="35"/>
      <c r="Y5" s="32"/>
      <c r="Z5" s="32"/>
      <c r="AA5" s="32"/>
      <c r="AB5" s="32"/>
      <c r="AC5" s="32"/>
      <c r="AD5" s="32"/>
      <c r="AE5" s="32"/>
      <c r="AF5" s="32"/>
      <c r="AG5" s="32"/>
      <c r="AH5" s="32"/>
      <c r="AI5" s="32"/>
    </row>
    <row r="6" spans="1:35">
      <c r="A6" s="33"/>
      <c r="B6" s="33"/>
      <c r="C6" s="47" t="s">
        <v>47</v>
      </c>
      <c r="D6" s="47"/>
      <c r="E6" s="47"/>
      <c r="F6" s="47"/>
      <c r="G6" s="47"/>
      <c r="H6" s="48" t="s">
        <v>48</v>
      </c>
      <c r="I6" s="116"/>
      <c r="J6" s="47"/>
      <c r="K6" s="47"/>
      <c r="L6" s="47"/>
      <c r="M6" s="37" t="s">
        <v>45</v>
      </c>
      <c r="N6" s="47" t="s">
        <v>49</v>
      </c>
      <c r="O6" s="47"/>
      <c r="P6" s="47"/>
      <c r="Q6" s="47"/>
      <c r="R6" s="47"/>
      <c r="S6" s="48" t="s">
        <v>50</v>
      </c>
      <c r="T6" s="116"/>
      <c r="U6" s="47"/>
      <c r="V6" s="47"/>
      <c r="W6" s="47"/>
      <c r="X6" s="35"/>
      <c r="Y6" s="32"/>
      <c r="Z6" s="32"/>
      <c r="AA6" s="32"/>
      <c r="AB6" s="32"/>
      <c r="AC6" s="32"/>
      <c r="AD6" s="32"/>
      <c r="AE6" s="32"/>
      <c r="AF6" s="32"/>
      <c r="AG6" s="32"/>
      <c r="AH6" s="32"/>
      <c r="AI6" s="32"/>
    </row>
    <row r="7" spans="1:35">
      <c r="A7" s="318"/>
      <c r="B7" s="318"/>
      <c r="C7" s="45" t="s">
        <v>51</v>
      </c>
      <c r="D7" s="45" t="s">
        <v>52</v>
      </c>
      <c r="E7" s="220" t="s">
        <v>53</v>
      </c>
      <c r="F7" s="45" t="s">
        <v>54</v>
      </c>
      <c r="G7" s="45" t="s">
        <v>55</v>
      </c>
      <c r="H7" s="221" t="s">
        <v>51</v>
      </c>
      <c r="I7" s="220" t="s">
        <v>52</v>
      </c>
      <c r="J7" s="220" t="s">
        <v>53</v>
      </c>
      <c r="K7" s="45" t="s">
        <v>54</v>
      </c>
      <c r="L7" s="45" t="s">
        <v>55</v>
      </c>
      <c r="M7" s="72"/>
      <c r="N7" s="45" t="s">
        <v>51</v>
      </c>
      <c r="O7" s="45" t="s">
        <v>52</v>
      </c>
      <c r="P7" s="220" t="s">
        <v>53</v>
      </c>
      <c r="Q7" s="45" t="s">
        <v>54</v>
      </c>
      <c r="R7" s="45" t="s">
        <v>55</v>
      </c>
      <c r="S7" s="221" t="s">
        <v>51</v>
      </c>
      <c r="T7" s="220" t="s">
        <v>52</v>
      </c>
      <c r="U7" s="220" t="s">
        <v>53</v>
      </c>
      <c r="V7" s="45" t="s">
        <v>54</v>
      </c>
      <c r="W7" s="45" t="s">
        <v>55</v>
      </c>
      <c r="X7" s="38"/>
      <c r="Y7" s="32"/>
      <c r="Z7" s="32"/>
      <c r="AA7" s="32"/>
      <c r="AB7" s="32"/>
      <c r="AC7" s="32"/>
      <c r="AD7" s="32"/>
      <c r="AE7" s="32"/>
      <c r="AF7" s="32"/>
      <c r="AG7" s="32"/>
      <c r="AH7" s="32"/>
      <c r="AI7" s="32"/>
    </row>
    <row r="8" spans="1:35" ht="20.25">
      <c r="A8" s="140" t="s">
        <v>56</v>
      </c>
      <c r="B8" s="370"/>
      <c r="C8" s="371">
        <f>+'150% Grad Rates -- race-ethnic'!O5*100</f>
        <v>63.290261478952615</v>
      </c>
      <c r="D8" s="371">
        <f>('150% Grad Rates -- race-ethnic'!AC5)*100</f>
        <v>45.820587746645423</v>
      </c>
      <c r="E8" s="371">
        <f>('150% Grad Rates -- race-ethnic'!AQ5)*100</f>
        <v>57.586673669105195</v>
      </c>
      <c r="F8" s="371">
        <f>('150% Grad Rates -- race-ethnic'!BE5)*100</f>
        <v>66.408261901866112</v>
      </c>
      <c r="G8" s="371">
        <f>'150% Grad Rates -- race-ethnic'!BS5*100</f>
        <v>75.43647202853036</v>
      </c>
      <c r="H8" s="372">
        <f>('150% Grad Rates -- race-ethnic'!O5-'150% Grad Rates -- race-ethnic'!K5)*100</f>
        <v>4.2461146945960255</v>
      </c>
      <c r="I8" s="371">
        <f>('150% Grad Rates -- race-ethnic'!AC5-'150% Grad Rates -- race-ethnic'!Y5)*100</f>
        <v>5.4951888752295392</v>
      </c>
      <c r="J8" s="371">
        <f>('150% Grad Rates -- race-ethnic'!AQ5-'150% Grad Rates -- race-ethnic'!AM5)*100</f>
        <v>3.9803544029041182</v>
      </c>
      <c r="K8" s="371">
        <f>('150% Grad Rates -- race-ethnic'!BE5-'150% Grad Rates -- race-ethnic'!BA5)*100</f>
        <v>4.1902338231788683</v>
      </c>
      <c r="L8" s="371">
        <f>('150% Grad Rates -- race-ethnic'!BS5-'150% Grad Rates -- race-ethnic'!BO5)*100</f>
        <v>3.7528152292099715</v>
      </c>
      <c r="M8" s="343"/>
      <c r="N8" s="371">
        <f>+'150% Grad Rates -- race-ethnic'!CG5*100</f>
        <v>23.672716324584393</v>
      </c>
      <c r="O8" s="371">
        <f>('150% Grad Rates -- race-ethnic'!CU5)*100</f>
        <v>18.460820103574157</v>
      </c>
      <c r="P8" s="371">
        <f>('150% Grad Rates -- race-ethnic'!DI5)*100</f>
        <v>25.614491941771828</v>
      </c>
      <c r="Q8" s="371">
        <f>('150% Grad Rates -- race-ethnic'!DW5)*100</f>
        <v>25.614491941771828</v>
      </c>
      <c r="R8" s="371">
        <f>+'150% Grad Rates -- race-ethnic'!EK5*100</f>
        <v>39.20087204931589</v>
      </c>
      <c r="S8" s="373">
        <f>('150% Grad Rates -- race-ethnic'!CG5-'150% Grad Rates -- race-ethnic'!CC5)*100</f>
        <v>4.0649199917361378E-2</v>
      </c>
      <c r="T8" s="371">
        <f>('150% Grad Rates -- race-ethnic'!CU5-'150% Grad Rates -- race-ethnic'!CQ5)*100</f>
        <v>5.1632023897133061</v>
      </c>
      <c r="U8" s="371">
        <f>('150% Grad Rates -- race-ethnic'!DI5-'150% Grad Rates -- race-ethnic'!DE5)*100</f>
        <v>4.8986219489038803</v>
      </c>
      <c r="V8" s="371">
        <f>('150% Grad Rates -- race-ethnic'!DW5-'150% Grad Rates -- race-ethnic'!DS5)*100</f>
        <v>-1.7792639478053596</v>
      </c>
      <c r="W8" s="371">
        <f>('150% Grad Rates -- race-ethnic'!EK5-'150% Grad Rates -- race-ethnic'!EG5)*100</f>
        <v>7.5503517766212394</v>
      </c>
      <c r="X8" s="35" t="s">
        <v>56</v>
      </c>
      <c r="Y8" s="32"/>
      <c r="Z8" s="65" t="s">
        <v>3</v>
      </c>
      <c r="AA8" s="65"/>
      <c r="AB8" s="66"/>
      <c r="AC8" s="65"/>
      <c r="AD8" s="65"/>
      <c r="AE8" s="65"/>
      <c r="AF8" s="65"/>
      <c r="AG8" s="65"/>
      <c r="AH8" s="65"/>
      <c r="AI8" s="65"/>
    </row>
    <row r="9" spans="1:35">
      <c r="A9" s="144" t="s">
        <v>14</v>
      </c>
      <c r="B9" s="374"/>
      <c r="C9" s="375">
        <f>+'150% Grad Rates -- race-ethnic'!O6*100</f>
        <v>61.251626264503621</v>
      </c>
      <c r="D9" s="343">
        <f>('150% Grad Rates -- race-ethnic'!AC6)*100</f>
        <v>46.224156010830612</v>
      </c>
      <c r="E9" s="343">
        <f>('150% Grad Rates -- race-ethnic'!AQ6)*100</f>
        <v>57.305281271766297</v>
      </c>
      <c r="F9" s="343">
        <f>('150% Grad Rates -- race-ethnic'!BE6)*100</f>
        <v>65.920630709874388</v>
      </c>
      <c r="G9" s="343">
        <f>'150% Grad Rates -- race-ethnic'!BS6*100</f>
        <v>74.392982089708099</v>
      </c>
      <c r="H9" s="376">
        <f>('150% Grad Rates -- race-ethnic'!O6-'150% Grad Rates -- race-ethnic'!K6)*100</f>
        <v>4.9901026364849272</v>
      </c>
      <c r="I9" s="343">
        <f>('150% Grad Rates -- race-ethnic'!AC6-'150% Grad Rates -- race-ethnic'!Y6)*100</f>
        <v>5.762665614055984</v>
      </c>
      <c r="J9" s="343">
        <f>('150% Grad Rates -- race-ethnic'!AQ6-'150% Grad Rates -- race-ethnic'!AM6)*100</f>
        <v>4.9112749374304654</v>
      </c>
      <c r="K9" s="343">
        <f>('150% Grad Rates -- race-ethnic'!BE6-'150% Grad Rates -- race-ethnic'!BA6)*100</f>
        <v>4.5435234634699784</v>
      </c>
      <c r="L9" s="343">
        <f>('150% Grad Rates -- race-ethnic'!BS6-'150% Grad Rates -- race-ethnic'!BO6)*100</f>
        <v>4.7697743537961301</v>
      </c>
      <c r="M9" s="343"/>
      <c r="N9" s="343">
        <f>+'150% Grad Rates -- race-ethnic'!CG6*100</f>
        <v>16.354402758746094</v>
      </c>
      <c r="O9" s="343">
        <f>('150% Grad Rates -- race-ethnic'!CU6)*100</f>
        <v>21.371717406460608</v>
      </c>
      <c r="P9" s="343">
        <f>('150% Grad Rates -- race-ethnic'!DI6)*100</f>
        <v>26.411176801801801</v>
      </c>
      <c r="Q9" s="343">
        <f>('150% Grad Rates -- race-ethnic'!DW6)*100</f>
        <v>26.411176801801801</v>
      </c>
      <c r="R9" s="343">
        <f>+'150% Grad Rates -- race-ethnic'!EK6*100</f>
        <v>33.642641346568844</v>
      </c>
      <c r="S9" s="376">
        <f>('150% Grad Rates -- race-ethnic'!CG6-'150% Grad Rates -- race-ethnic'!CC6)*100</f>
        <v>-4.6744192801638746</v>
      </c>
      <c r="T9" s="343">
        <f>('150% Grad Rates -- race-ethnic'!CU6-'150% Grad Rates -- race-ethnic'!CQ6)*100</f>
        <v>7.0814540415334744</v>
      </c>
      <c r="U9" s="343">
        <f>('150% Grad Rates -- race-ethnic'!DI6-'150% Grad Rates -- race-ethnic'!DE6)*100</f>
        <v>7.629509700843462</v>
      </c>
      <c r="V9" s="343">
        <f>('150% Grad Rates -- race-ethnic'!DW6-'150% Grad Rates -- race-ethnic'!DS6)*100</f>
        <v>1.5670837335032939</v>
      </c>
      <c r="W9" s="343">
        <f>('150% Grad Rates -- race-ethnic'!EK6-'150% Grad Rates -- race-ethnic'!EG6)*100</f>
        <v>11.883157892170132</v>
      </c>
      <c r="X9" s="35" t="s">
        <v>14</v>
      </c>
      <c r="Y9" s="32"/>
      <c r="Z9" s="32"/>
      <c r="AA9" s="32"/>
      <c r="AB9" s="146"/>
      <c r="AC9" s="32"/>
      <c r="AD9" s="32"/>
      <c r="AE9" s="32"/>
      <c r="AF9" s="32"/>
      <c r="AG9" s="32"/>
      <c r="AH9" s="32"/>
      <c r="AI9" s="32"/>
    </row>
    <row r="10" spans="1:35">
      <c r="A10" s="374" t="s">
        <v>57</v>
      </c>
      <c r="B10" s="374"/>
      <c r="C10" s="143">
        <f t="shared" ref="C10:R10" si="0">(C9/C$8)*100</f>
        <v>96.778911689080388</v>
      </c>
      <c r="D10" s="143">
        <f t="shared" si="0"/>
        <v>100.88075750231889</v>
      </c>
      <c r="E10" s="143">
        <f t="shared" si="0"/>
        <v>99.511358480339069</v>
      </c>
      <c r="F10" s="143">
        <f t="shared" si="0"/>
        <v>99.265707040018142</v>
      </c>
      <c r="G10" s="143">
        <f t="shared" si="0"/>
        <v>98.61673019593546</v>
      </c>
      <c r="H10" s="145"/>
      <c r="I10" s="143"/>
      <c r="J10" s="143"/>
      <c r="K10" s="143"/>
      <c r="L10" s="143"/>
      <c r="M10" s="143"/>
      <c r="N10" s="143">
        <f t="shared" si="0"/>
        <v>69.085450670322331</v>
      </c>
      <c r="O10" s="143">
        <f t="shared" si="0"/>
        <v>115.76797393915818</v>
      </c>
      <c r="P10" s="143">
        <f t="shared" si="0"/>
        <v>103.11028952610515</v>
      </c>
      <c r="Q10" s="143">
        <f t="shared" si="0"/>
        <v>103.11028952610515</v>
      </c>
      <c r="R10" s="143">
        <f t="shared" si="0"/>
        <v>85.821155468800228</v>
      </c>
      <c r="S10" s="145"/>
      <c r="T10" s="143"/>
      <c r="U10" s="143"/>
      <c r="V10" s="143"/>
      <c r="W10" s="143"/>
      <c r="X10" s="32"/>
      <c r="Y10" s="32"/>
      <c r="Z10" s="32"/>
      <c r="AA10" s="32"/>
      <c r="AB10" s="146"/>
      <c r="AC10" s="32"/>
      <c r="AD10" s="32"/>
      <c r="AE10" s="32"/>
      <c r="AF10" s="32"/>
      <c r="AG10" s="32"/>
      <c r="AH10" s="32"/>
      <c r="AI10" s="32"/>
    </row>
    <row r="11" spans="1:35">
      <c r="A11" s="147" t="s">
        <v>15</v>
      </c>
      <c r="B11" s="147"/>
      <c r="C11" s="148">
        <f>+'150% Grad Rates -- race-ethnic'!O7*100</f>
        <v>60.395388594222588</v>
      </c>
      <c r="D11" s="148">
        <f>('150% Grad Rates -- race-ethnic'!AC7)*100</f>
        <v>40.272413092091888</v>
      </c>
      <c r="E11" s="148">
        <f>('150% Grad Rates -- race-ethnic'!AQ7)*100</f>
        <v>60.80691642651297</v>
      </c>
      <c r="F11" s="148">
        <f>('150% Grad Rates -- race-ethnic'!BE7)*100</f>
        <v>67.28515625</v>
      </c>
      <c r="G11" s="148">
        <f>'150% Grad Rates -- race-ethnic'!BS7*100</f>
        <v>70.270270270270274</v>
      </c>
      <c r="H11" s="149">
        <f>('150% Grad Rates -- race-ethnic'!O7-'150% Grad Rates -- race-ethnic'!K7)*100</f>
        <v>7.2172800968630106</v>
      </c>
      <c r="I11" s="148">
        <f>('150% Grad Rates -- race-ethnic'!AC7-'150% Grad Rates -- race-ethnic'!Y7)*100</f>
        <v>7.5851227454649788</v>
      </c>
      <c r="J11" s="148">
        <f>('150% Grad Rates -- race-ethnic'!AQ7-'150% Grad Rates -- race-ethnic'!AM7)*100</f>
        <v>6.0663081975326438</v>
      </c>
      <c r="K11" s="148">
        <f>('150% Grad Rates -- race-ethnic'!BE7-'150% Grad Rates -- race-ethnic'!BA7)*100</f>
        <v>5.5431824093341238</v>
      </c>
      <c r="L11" s="148">
        <f>('150% Grad Rates -- race-ethnic'!BS7-'150% Grad Rates -- race-ethnic'!BO7)*100</f>
        <v>2.3457419683834857</v>
      </c>
      <c r="M11" s="46" t="s">
        <v>45</v>
      </c>
      <c r="N11" s="148">
        <f>+'150% Grad Rates -- race-ethnic'!CG7*100</f>
        <v>27.868005315222206</v>
      </c>
      <c r="O11" s="148">
        <f>('150% Grad Rates -- race-ethnic'!CU7)*100</f>
        <v>20.919477693144721</v>
      </c>
      <c r="P11" s="148">
        <f>('150% Grad Rates -- race-ethnic'!DI7)*100</f>
        <v>35.532994923857871</v>
      </c>
      <c r="Q11" s="148">
        <f>('150% Grad Rates -- race-ethnic'!DW7)*100</f>
        <v>35.532994923857871</v>
      </c>
      <c r="R11" s="148">
        <f>+'150% Grad Rates -- race-ethnic'!EK7*100</f>
        <v>36.206896551724135</v>
      </c>
      <c r="S11" s="149">
        <f>('150% Grad Rates -- race-ethnic'!CG7-'150% Grad Rates -- race-ethnic'!CC7)*100</f>
        <v>7.318823930666321</v>
      </c>
      <c r="T11" s="148">
        <f>('150% Grad Rates -- race-ethnic'!CU7-'150% Grad Rates -- race-ethnic'!CQ7)*100</f>
        <v>5.1680652637661915</v>
      </c>
      <c r="U11" s="148">
        <f>('150% Grad Rates -- race-ethnic'!DI7-'150% Grad Rates -- race-ethnic'!DE7)*100</f>
        <v>8.5620405670113975</v>
      </c>
      <c r="V11" s="148">
        <f>('150% Grad Rates -- race-ethnic'!DW7-'150% Grad Rates -- race-ethnic'!DS7)*100</f>
        <v>13.005237322944721</v>
      </c>
      <c r="W11" s="148">
        <f>('150% Grad Rates -- race-ethnic'!EK7-'150% Grad Rates -- race-ethnic'!EG7)*100</f>
        <v>7.0143499678732066</v>
      </c>
      <c r="X11" s="150" t="s">
        <v>15</v>
      </c>
      <c r="Y11" s="32"/>
      <c r="Z11" s="32"/>
      <c r="AA11" s="32"/>
      <c r="AB11" s="146"/>
      <c r="AC11" s="32"/>
      <c r="AD11" s="32"/>
      <c r="AE11" s="32"/>
      <c r="AF11" s="32"/>
      <c r="AG11" s="32"/>
      <c r="AH11" s="32"/>
      <c r="AI11" s="32"/>
    </row>
    <row r="12" spans="1:35">
      <c r="A12" s="147" t="s">
        <v>16</v>
      </c>
      <c r="B12" s="147"/>
      <c r="C12" s="148">
        <f>+'150% Grad Rates -- race-ethnic'!O8*100</f>
        <v>50.341768470040726</v>
      </c>
      <c r="D12" s="148">
        <f>('150% Grad Rates -- race-ethnic'!AC8)*100</f>
        <v>29.682274247491641</v>
      </c>
      <c r="E12" s="148">
        <f>('150% Grad Rates -- race-ethnic'!AQ8)*100</f>
        <v>49.676584734799484</v>
      </c>
      <c r="F12" s="148">
        <f>('150% Grad Rates -- race-ethnic'!BE8)*100</f>
        <v>55.779914529914535</v>
      </c>
      <c r="G12" s="148">
        <f>'150% Grad Rates -- race-ethnic'!BS8*100</f>
        <v>61.776061776061773</v>
      </c>
      <c r="H12" s="149">
        <f>('150% Grad Rates -- race-ethnic'!O8-'150% Grad Rates -- race-ethnic'!K8)*100</f>
        <v>6.9293426192758192</v>
      </c>
      <c r="I12" s="148">
        <f>('150% Grad Rates -- race-ethnic'!AC8-'150% Grad Rates -- race-ethnic'!Y8)*100</f>
        <v>5.4338565259726552</v>
      </c>
      <c r="J12" s="148">
        <f>('150% Grad Rates -- race-ethnic'!AQ8-'150% Grad Rates -- race-ethnic'!AM8)*100</f>
        <v>5.5470300789290388</v>
      </c>
      <c r="K12" s="148">
        <f>('150% Grad Rates -- race-ethnic'!BE8-'150% Grad Rates -- race-ethnic'!BA8)*100</f>
        <v>6.9563176057781835</v>
      </c>
      <c r="L12" s="148">
        <f>('150% Grad Rates -- race-ethnic'!BS8-'150% Grad Rates -- race-ethnic'!BO8)*100</f>
        <v>13.261210290913262</v>
      </c>
      <c r="M12" s="143"/>
      <c r="N12" s="148">
        <f>+'150% Grad Rates -- race-ethnic'!CG8*100</f>
        <v>32.796462971735352</v>
      </c>
      <c r="O12" s="148">
        <f>('150% Grad Rates -- race-ethnic'!CU8)*100</f>
        <v>19.70649895178197</v>
      </c>
      <c r="P12" s="148">
        <f>('150% Grad Rates -- race-ethnic'!DI8)*100</f>
        <v>35.982339955849888</v>
      </c>
      <c r="Q12" s="148">
        <f>('150% Grad Rates -- race-ethnic'!DW8)*100</f>
        <v>35.982339955849888</v>
      </c>
      <c r="R12" s="148">
        <f>+'150% Grad Rates -- race-ethnic'!EK8*100</f>
        <v>32.653061224489797</v>
      </c>
      <c r="S12" s="149">
        <f>('150% Grad Rates -- race-ethnic'!CG8-'150% Grad Rates -- race-ethnic'!CC8)*100</f>
        <v>6.1544160184248797</v>
      </c>
      <c r="T12" s="148">
        <f>('150% Grad Rates -- race-ethnic'!CU8-'150% Grad Rates -- race-ethnic'!CQ8)*100</f>
        <v>4.7164922895567871</v>
      </c>
      <c r="U12" s="148">
        <f>('150% Grad Rates -- race-ethnic'!DI8-'150% Grad Rates -- race-ethnic'!DE8)*100</f>
        <v>10.936967905033196</v>
      </c>
      <c r="V12" s="148">
        <f>('150% Grad Rates -- race-ethnic'!DW8-'150% Grad Rates -- race-ethnic'!DS8)*100</f>
        <v>5.4102303014994746</v>
      </c>
      <c r="W12" s="148">
        <f>('150% Grad Rates -- race-ethnic'!EK8-'150% Grad Rates -- race-ethnic'!EG8)*100</f>
        <v>9.7959183673469372</v>
      </c>
      <c r="X12" s="150" t="s">
        <v>16</v>
      </c>
      <c r="Y12" s="32"/>
      <c r="Z12" s="32"/>
      <c r="AA12" s="32"/>
      <c r="AB12" s="146"/>
      <c r="AC12" s="32"/>
      <c r="AD12" s="32"/>
      <c r="AE12" s="32"/>
      <c r="AF12" s="32"/>
      <c r="AG12" s="32"/>
      <c r="AH12" s="32"/>
      <c r="AI12" s="32"/>
    </row>
    <row r="13" spans="1:35">
      <c r="A13" s="147" t="s">
        <v>17</v>
      </c>
      <c r="B13" s="147"/>
      <c r="C13" s="148">
        <f>+'150% Grad Rates -- race-ethnic'!O9*100</f>
        <v>77.810826888756694</v>
      </c>
      <c r="D13" s="148">
        <f>('150% Grad Rates -- race-ethnic'!AC9)*100</f>
        <v>54.556074766355145</v>
      </c>
      <c r="E13" s="148">
        <f>('150% Grad Rates -- race-ethnic'!AQ9)*100</f>
        <v>72.307692307692307</v>
      </c>
      <c r="F13" s="148">
        <f>('150% Grad Rates -- race-ethnic'!BE9)*100</f>
        <v>84.565817735501696</v>
      </c>
      <c r="G13" s="148">
        <f>'150% Grad Rates -- race-ethnic'!BS9*100</f>
        <v>86.729857819905206</v>
      </c>
      <c r="H13" s="149">
        <f>('150% Grad Rates -- race-ethnic'!O9-'150% Grad Rates -- race-ethnic'!K9)*100</f>
        <v>3.3047121192364637</v>
      </c>
      <c r="I13" s="148">
        <f>('150% Grad Rates -- race-ethnic'!AC9-'150% Grad Rates -- race-ethnic'!Y9)*100</f>
        <v>7.5455237698721422</v>
      </c>
      <c r="J13" s="148">
        <f>('150% Grad Rates -- race-ethnic'!AQ9-'150% Grad Rates -- race-ethnic'!AM9)*100</f>
        <v>6.2132717068339343</v>
      </c>
      <c r="K13" s="148">
        <f>('150% Grad Rates -- race-ethnic'!BE9-'150% Grad Rates -- race-ethnic'!BA9)*100</f>
        <v>1.2638953834474109</v>
      </c>
      <c r="L13" s="148">
        <f>('150% Grad Rates -- race-ethnic'!BS9-'150% Grad Rates -- race-ethnic'!BO9)*100</f>
        <v>-2.5109067512008032E-2</v>
      </c>
      <c r="M13" s="143"/>
      <c r="N13" s="151" t="str">
        <f>IF('150% Grad Rates -- race-ethnic'!CG9="NA","NA",('150% Grad Rates -- race-ethnic'!CG9*100))</f>
        <v>NA</v>
      </c>
      <c r="O13" s="151" t="str">
        <f>IF('150% Grad Rates -- race-ethnic'!CU9="NA","NA",('150% Grad Rates -- race-ethnic'!CU9*100))</f>
        <v>NA</v>
      </c>
      <c r="P13" s="151" t="str">
        <f>IF('150% Grad Rates -- race-ethnic'!DI9="NA","NA",('150% Grad Rates -- race-ethnic'!DI9*100))</f>
        <v>NA</v>
      </c>
      <c r="Q13" s="151" t="str">
        <f>IF('150% Grad Rates -- race-ethnic'!DW9="NA","NA",('150% Grad Rates -- race-ethnic'!DW9*100))</f>
        <v>NA</v>
      </c>
      <c r="R13" s="151" t="str">
        <f>IF('150% Grad Rates -- race-ethnic'!EK9="NA","NA",('150% Grad Rates -- race-ethnic'!EK9*100))</f>
        <v>NA</v>
      </c>
      <c r="S13" s="152" t="str">
        <f>IF('150% Grad Rates -- race-ethnic'!CG9="NA","NA",(('150% Grad Rates -- race-ethnic'!CG9-'150% Grad Rates -- race-ethnic'!CC9)*100))</f>
        <v>NA</v>
      </c>
      <c r="T13" s="151" t="str">
        <f>IF('150% Grad Rates -- race-ethnic'!CU9="NA","NA",(('150% Grad Rates -- race-ethnic'!CU9-'150% Grad Rates -- race-ethnic'!CQ9)*100))</f>
        <v>NA</v>
      </c>
      <c r="U13" s="151" t="str">
        <f>IF('150% Grad Rates -- race-ethnic'!DI9="NA","NA",(('150% Grad Rates -- race-ethnic'!DI9-'150% Grad Rates -- race-ethnic'!DE9)*100))</f>
        <v>NA</v>
      </c>
      <c r="V13" s="151" t="str">
        <f>IF('150% Grad Rates -- race-ethnic'!DW9="NA","NA",(('150% Grad Rates -- race-ethnic'!DW9-'150% Grad Rates -- race-ethnic'!DS9)*100))</f>
        <v>NA</v>
      </c>
      <c r="W13" s="151" t="str">
        <f>IF('150% Grad Rates -- race-ethnic'!EK9="NA","NA",(('150% Grad Rates -- race-ethnic'!EK9-'150% Grad Rates -- race-ethnic'!EG9)*100))</f>
        <v>NA</v>
      </c>
      <c r="X13" s="150" t="s">
        <v>17</v>
      </c>
      <c r="Y13" s="32"/>
      <c r="Z13" s="32"/>
      <c r="AA13" s="32"/>
      <c r="AB13" s="146"/>
      <c r="AC13" s="32"/>
      <c r="AD13" s="32"/>
      <c r="AE13" s="32"/>
      <c r="AF13" s="32"/>
      <c r="AG13" s="32"/>
      <c r="AH13" s="32"/>
      <c r="AI13" s="32"/>
    </row>
    <row r="14" spans="1:35">
      <c r="A14" s="147" t="s">
        <v>18</v>
      </c>
      <c r="B14" s="147"/>
      <c r="C14" s="148">
        <f>+'150% Grad Rates -- race-ethnic'!O10*100</f>
        <v>71.95448638039413</v>
      </c>
      <c r="D14" s="148">
        <f>('150% Grad Rates -- race-ethnic'!AC10)*100</f>
        <v>65.57120500782473</v>
      </c>
      <c r="E14" s="148">
        <f>('150% Grad Rates -- race-ethnic'!AQ10)*100</f>
        <v>70.890562693841389</v>
      </c>
      <c r="F14" s="148">
        <f>('150% Grad Rates -- race-ethnic'!BE10)*100</f>
        <v>73.406893759173968</v>
      </c>
      <c r="G14" s="148">
        <f>'150% Grad Rates -- race-ethnic'!BS10*100</f>
        <v>81.025081788440573</v>
      </c>
      <c r="H14" s="149">
        <f>('150% Grad Rates -- race-ethnic'!O10-'150% Grad Rates -- race-ethnic'!K10)*100</f>
        <v>4.9483421164432828</v>
      </c>
      <c r="I14" s="148">
        <f>('150% Grad Rates -- race-ethnic'!AC10-'150% Grad Rates -- race-ethnic'!Y10)*100</f>
        <v>11.725051161670885</v>
      </c>
      <c r="J14" s="148">
        <f>('150% Grad Rates -- race-ethnic'!AQ10-'150% Grad Rates -- race-ethnic'!AM10)*100</f>
        <v>4.5661814405501762</v>
      </c>
      <c r="K14" s="148">
        <f>('150% Grad Rates -- race-ethnic'!BE10-'150% Grad Rates -- race-ethnic'!BA10)*100</f>
        <v>2.8120744435359724</v>
      </c>
      <c r="L14" s="148">
        <f>('150% Grad Rates -- race-ethnic'!BS10-'150% Grad Rates -- race-ethnic'!BO10)*100</f>
        <v>7.5178354116289707</v>
      </c>
      <c r="M14" s="143"/>
      <c r="N14" s="148">
        <f>+'150% Grad Rates -- race-ethnic'!CG10*100</f>
        <v>28.695896571107365</v>
      </c>
      <c r="O14" s="148">
        <f>('150% Grad Rates -- race-ethnic'!CU10)*100</f>
        <v>17.964071856287426</v>
      </c>
      <c r="P14" s="148">
        <f>('150% Grad Rates -- race-ethnic'!DI10)*100</f>
        <v>28.731343283582088</v>
      </c>
      <c r="Q14" s="148">
        <f>('150% Grad Rates -- race-ethnic'!DW10)*100</f>
        <v>28.731343283582088</v>
      </c>
      <c r="R14" s="148">
        <f>+'150% Grad Rates -- race-ethnic'!EK10*100</f>
        <v>48.421052631578945</v>
      </c>
      <c r="S14" s="149">
        <f>('150% Grad Rates -- race-ethnic'!CG10-'150% Grad Rates -- race-ethnic'!CC10)*100</f>
        <v>-2.2732425734513786</v>
      </c>
      <c r="T14" s="148">
        <f>('150% Grad Rates -- race-ethnic'!CU10-'150% Grad Rates -- race-ethnic'!CQ10)*100</f>
        <v>0.90113479335036106</v>
      </c>
      <c r="U14" s="148">
        <f>('150% Grad Rates -- race-ethnic'!DI10-'150% Grad Rates -- race-ethnic'!DE10)*100</f>
        <v>2.1782370711572407</v>
      </c>
      <c r="V14" s="148">
        <f>('150% Grad Rates -- race-ethnic'!DW10-'150% Grad Rates -- race-ethnic'!DS10)*100</f>
        <v>-10.577338388443636</v>
      </c>
      <c r="W14" s="148">
        <f>('150% Grad Rates -- race-ethnic'!EK10-'150% Grad Rates -- race-ethnic'!EG10)*100</f>
        <v>-6.6514111365369946</v>
      </c>
      <c r="X14" s="150" t="s">
        <v>18</v>
      </c>
      <c r="Y14" s="32"/>
      <c r="Z14" s="32"/>
      <c r="AA14" s="32"/>
      <c r="AB14" s="146"/>
      <c r="AC14" s="32"/>
      <c r="AD14" s="32"/>
      <c r="AE14" s="32"/>
      <c r="AF14" s="32"/>
      <c r="AG14" s="32"/>
      <c r="AH14" s="32"/>
      <c r="AI14" s="32"/>
    </row>
    <row r="15" spans="1:35">
      <c r="A15" s="144" t="s">
        <v>19</v>
      </c>
      <c r="B15" s="144"/>
      <c r="C15" s="143">
        <f>+'150% Grad Rates -- race-ethnic'!O11*100</f>
        <v>54.419745958429566</v>
      </c>
      <c r="D15" s="143">
        <f>('150% Grad Rates -- race-ethnic'!AC11)*100</f>
        <v>42.269111034244204</v>
      </c>
      <c r="E15" s="143">
        <f>('150% Grad Rates -- race-ethnic'!AQ11)*100</f>
        <v>50.518457071754462</v>
      </c>
      <c r="F15" s="143">
        <f>('150% Grad Rates -- race-ethnic'!BE11)*100</f>
        <v>58.729391547177926</v>
      </c>
      <c r="G15" s="143">
        <f>'150% Grad Rates -- race-ethnic'!BS11*100</f>
        <v>66.639377814162913</v>
      </c>
      <c r="H15" s="145">
        <f>('150% Grad Rates -- race-ethnic'!O11-'150% Grad Rates -- race-ethnic'!K11)*100</f>
        <v>4.3074969809716261</v>
      </c>
      <c r="I15" s="143">
        <f>('150% Grad Rates -- race-ethnic'!AC11-'150% Grad Rates -- race-ethnic'!Y11)*100</f>
        <v>5.5943509463727779</v>
      </c>
      <c r="J15" s="143">
        <f>('150% Grad Rates -- race-ethnic'!AQ11-'150% Grad Rates -- race-ethnic'!AM11)*100</f>
        <v>3.190666097882727</v>
      </c>
      <c r="K15" s="143">
        <f>('150% Grad Rates -- race-ethnic'!BE11-'150% Grad Rates -- race-ethnic'!BA11)*100</f>
        <v>3.1026709448968903</v>
      </c>
      <c r="L15" s="143">
        <f>('150% Grad Rates -- race-ethnic'!BS11-'150% Grad Rates -- race-ethnic'!BO11)*100</f>
        <v>2.7799243841573396</v>
      </c>
      <c r="M15" s="143"/>
      <c r="N15" s="143">
        <f>+'150% Grad Rates -- race-ethnic'!CG11*100</f>
        <v>22.03856749311295</v>
      </c>
      <c r="O15" s="143">
        <f>('150% Grad Rates -- race-ethnic'!CU11)*100</f>
        <v>20.12133468149646</v>
      </c>
      <c r="P15" s="143">
        <f>('150% Grad Rates -- race-ethnic'!DI11)*100</f>
        <v>23.846153846153847</v>
      </c>
      <c r="Q15" s="143">
        <f>('150% Grad Rates -- race-ethnic'!DW11)*100</f>
        <v>23.846153846153847</v>
      </c>
      <c r="R15" s="143">
        <f>+'150% Grad Rates -- race-ethnic'!EK11*100</f>
        <v>27.093596059113302</v>
      </c>
      <c r="S15" s="145">
        <f>('150% Grad Rates -- race-ethnic'!CG11-'150% Grad Rates -- race-ethnic'!CC11)*100</f>
        <v>-4.1906410610818954</v>
      </c>
      <c r="T15" s="143">
        <f>('150% Grad Rates -- race-ethnic'!CU11-'150% Grad Rates -- race-ethnic'!CQ11)*100</f>
        <v>-4.6857731043347286</v>
      </c>
      <c r="U15" s="143">
        <f>('150% Grad Rates -- race-ethnic'!DI11-'150% Grad Rates -- race-ethnic'!DE11)*100</f>
        <v>0.3643724696356293</v>
      </c>
      <c r="V15" s="143">
        <f>('150% Grad Rates -- race-ethnic'!DW11-'150% Grad Rates -- race-ethnic'!DS11)*100</f>
        <v>-5.1027951027951017</v>
      </c>
      <c r="W15" s="143">
        <f>('150% Grad Rates -- race-ethnic'!EK11-'150% Grad Rates -- race-ethnic'!EG11)*100</f>
        <v>12.369669678745202</v>
      </c>
      <c r="X15" s="35" t="s">
        <v>19</v>
      </c>
      <c r="Y15" s="32"/>
      <c r="Z15" s="32"/>
      <c r="AA15" s="32"/>
      <c r="AB15" s="146"/>
      <c r="AC15" s="32"/>
      <c r="AD15" s="32"/>
      <c r="AE15" s="32"/>
      <c r="AF15" s="32"/>
      <c r="AG15" s="32"/>
      <c r="AH15" s="32"/>
      <c r="AI15" s="32"/>
    </row>
    <row r="16" spans="1:35">
      <c r="A16" s="144" t="s">
        <v>20</v>
      </c>
      <c r="B16" s="144"/>
      <c r="C16" s="143">
        <f>+'150% Grad Rates -- race-ethnic'!O12*100</f>
        <v>56.433206533900204</v>
      </c>
      <c r="D16" s="143">
        <f>('150% Grad Rates -- race-ethnic'!AC12)*100</f>
        <v>40.188679245283019</v>
      </c>
      <c r="E16" s="143">
        <f>('150% Grad Rates -- race-ethnic'!AQ12)*100</f>
        <v>51.307189542483655</v>
      </c>
      <c r="F16" s="143">
        <f>('150% Grad Rates -- race-ethnic'!BE12)*100</f>
        <v>58.724309000708722</v>
      </c>
      <c r="G16" s="143">
        <f>'150% Grad Rates -- race-ethnic'!BS12*100</f>
        <v>73.786407766990294</v>
      </c>
      <c r="H16" s="145">
        <f>('150% Grad Rates -- race-ethnic'!O12-'150% Grad Rates -- race-ethnic'!K12)*100</f>
        <v>5.7978323015174027</v>
      </c>
      <c r="I16" s="143">
        <f>('150% Grad Rates -- race-ethnic'!AC12-'150% Grad Rates -- race-ethnic'!Y12)*100</f>
        <v>4.9289010783244711</v>
      </c>
      <c r="J16" s="143">
        <f>('150% Grad Rates -- race-ethnic'!AQ12-'150% Grad Rates -- race-ethnic'!AM12)*100</f>
        <v>1.0398098633392694</v>
      </c>
      <c r="K16" s="143">
        <f>('150% Grad Rates -- race-ethnic'!BE12-'150% Grad Rates -- race-ethnic'!BA12)*100</f>
        <v>6.1039070287709052</v>
      </c>
      <c r="L16" s="143">
        <f>('150% Grad Rates -- race-ethnic'!BS12-'150% Grad Rates -- race-ethnic'!BO12)*100</f>
        <v>3.7864077669902962</v>
      </c>
      <c r="M16" s="143"/>
      <c r="N16" s="143">
        <f>+'150% Grad Rates -- race-ethnic'!CG12*100</f>
        <v>35.70083400591875</v>
      </c>
      <c r="O16" s="143">
        <f>('150% Grad Rates -- race-ethnic'!CU12)*100</f>
        <v>16.835699797160245</v>
      </c>
      <c r="P16" s="143">
        <f>('150% Grad Rates -- race-ethnic'!DI12)*100</f>
        <v>30.4</v>
      </c>
      <c r="Q16" s="143">
        <f>('150% Grad Rates -- race-ethnic'!DW12)*100</f>
        <v>30.4</v>
      </c>
      <c r="R16" s="143">
        <f>+'150% Grad Rates -- race-ethnic'!EK12*100</f>
        <v>43.421052631578952</v>
      </c>
      <c r="S16" s="145">
        <f>('150% Grad Rates -- race-ethnic'!CG12-'150% Grad Rates -- race-ethnic'!CC12)*100</f>
        <v>8.8858457155206239</v>
      </c>
      <c r="T16" s="143">
        <f>('150% Grad Rates -- race-ethnic'!CU12-'150% Grad Rates -- race-ethnic'!CQ12)*100</f>
        <v>4.1238353903805844</v>
      </c>
      <c r="U16" s="143">
        <f>('150% Grad Rates -- race-ethnic'!DI12-'150% Grad Rates -- race-ethnic'!DE12)*100</f>
        <v>8.5954887218045108</v>
      </c>
      <c r="V16" s="143">
        <f>('150% Grad Rates -- race-ethnic'!DW12-'150% Grad Rates -- race-ethnic'!DS12)*100</f>
        <v>1.9041046333657996</v>
      </c>
      <c r="W16" s="143">
        <f>('150% Grad Rates -- race-ethnic'!EK12-'150% Grad Rates -- race-ethnic'!EG12)*100</f>
        <v>14.110707803992744</v>
      </c>
      <c r="X16" s="35" t="s">
        <v>20</v>
      </c>
      <c r="Y16" s="32"/>
      <c r="Z16" s="32"/>
      <c r="AA16" s="32"/>
      <c r="AB16" s="146"/>
      <c r="AC16" s="32"/>
      <c r="AD16" s="32"/>
      <c r="AE16" s="32"/>
      <c r="AF16" s="32"/>
      <c r="AG16" s="32"/>
      <c r="AH16" s="32"/>
      <c r="AI16" s="32"/>
    </row>
    <row r="17" spans="1:35">
      <c r="A17" s="144" t="s">
        <v>21</v>
      </c>
      <c r="B17" s="144"/>
      <c r="C17" s="143">
        <f>+'150% Grad Rates -- race-ethnic'!O13*100</f>
        <v>51.69029443838604</v>
      </c>
      <c r="D17" s="143">
        <f>('150% Grad Rates -- race-ethnic'!AC13)*100</f>
        <v>38.121664887940234</v>
      </c>
      <c r="E17" s="143">
        <f>('150% Grad Rates -- race-ethnic'!AQ13)*100</f>
        <v>49.805447470817121</v>
      </c>
      <c r="F17" s="143">
        <f>('150% Grad Rates -- race-ethnic'!BE13)*100</f>
        <v>56.423334395919667</v>
      </c>
      <c r="G17" s="143">
        <f>'150% Grad Rates -- race-ethnic'!BS13*100</f>
        <v>66.188524590163937</v>
      </c>
      <c r="H17" s="145">
        <f>('150% Grad Rates -- race-ethnic'!O13-'150% Grad Rates -- race-ethnic'!K13)*100</f>
        <v>4.3107551566236415</v>
      </c>
      <c r="I17" s="143">
        <f>('150% Grad Rates -- race-ethnic'!AC13-'150% Grad Rates -- race-ethnic'!Y13)*100</f>
        <v>4.7744974258111643</v>
      </c>
      <c r="J17" s="143">
        <f>('150% Grad Rates -- race-ethnic'!AQ13-'150% Grad Rates -- race-ethnic'!AM13)*100</f>
        <v>1.7616290044634442</v>
      </c>
      <c r="K17" s="143">
        <f>('150% Grad Rates -- race-ethnic'!BE13-'150% Grad Rates -- race-ethnic'!BA13)*100</f>
        <v>3.9649556811227171</v>
      </c>
      <c r="L17" s="143">
        <f>('150% Grad Rates -- race-ethnic'!BS13-'150% Grad Rates -- race-ethnic'!BO13)*100</f>
        <v>11.764932096866342</v>
      </c>
      <c r="M17" s="143"/>
      <c r="N17" s="143">
        <f>+'150% Grad Rates -- race-ethnic'!CG13*100</f>
        <v>18.685071865661023</v>
      </c>
      <c r="O17" s="143">
        <f>('150% Grad Rates -- race-ethnic'!CU13)*100</f>
        <v>12.15698787492023</v>
      </c>
      <c r="P17" s="143">
        <f>('150% Grad Rates -- race-ethnic'!DI13)*100</f>
        <v>17.891373801916931</v>
      </c>
      <c r="Q17" s="143">
        <f>('150% Grad Rates -- race-ethnic'!DW13)*100</f>
        <v>17.891373801916931</v>
      </c>
      <c r="R17" s="143">
        <f>+'150% Grad Rates -- race-ethnic'!EK13*100</f>
        <v>28.18181818181818</v>
      </c>
      <c r="S17" s="145">
        <f>('150% Grad Rates -- race-ethnic'!CG13-'150% Grad Rates -- race-ethnic'!CC13)*100</f>
        <v>-0.93689972999478621</v>
      </c>
      <c r="T17" s="143">
        <f>('150% Grad Rates -- race-ethnic'!CU13-'150% Grad Rates -- race-ethnic'!CQ13)*100</f>
        <v>-2.404930872020544</v>
      </c>
      <c r="U17" s="143">
        <f>('150% Grad Rates -- race-ethnic'!DI13-'150% Grad Rates -- race-ethnic'!DE13)*100</f>
        <v>-0.67626545537749772</v>
      </c>
      <c r="V17" s="143">
        <f>('150% Grad Rates -- race-ethnic'!DW13-'150% Grad Rates -- race-ethnic'!DS13)*100</f>
        <v>-6.9857617000723016</v>
      </c>
      <c r="W17" s="143">
        <f>('150% Grad Rates -- race-ethnic'!EK13-'150% Grad Rates -- race-ethnic'!EG13)*100</f>
        <v>6.9696969696969671</v>
      </c>
      <c r="X17" s="35" t="s">
        <v>21</v>
      </c>
      <c r="Y17" s="32"/>
      <c r="Z17" s="32"/>
      <c r="AA17" s="32"/>
      <c r="AB17" s="146"/>
      <c r="AC17" s="32"/>
      <c r="AD17" s="32"/>
      <c r="AE17" s="32"/>
      <c r="AF17" s="32"/>
      <c r="AG17" s="32"/>
      <c r="AH17" s="32"/>
      <c r="AI17" s="32"/>
    </row>
    <row r="18" spans="1:35">
      <c r="A18" s="144" t="s">
        <v>22</v>
      </c>
      <c r="B18" s="144"/>
      <c r="C18" s="143">
        <f>+'150% Grad Rates -- race-ethnic'!O14*100</f>
        <v>67.678571428571431</v>
      </c>
      <c r="D18" s="143">
        <f>('150% Grad Rates -- race-ethnic'!AC14)*100</f>
        <v>52.926525529265255</v>
      </c>
      <c r="E18" s="143">
        <f>('150% Grad Rates -- race-ethnic'!AQ14)*100</f>
        <v>65.962180200222463</v>
      </c>
      <c r="F18" s="143">
        <f>('150% Grad Rates -- race-ethnic'!BE14)*100</f>
        <v>75.811534825086667</v>
      </c>
      <c r="G18" s="143">
        <f>'150% Grad Rates -- race-ethnic'!BS14*100</f>
        <v>78.172588832487307</v>
      </c>
      <c r="H18" s="145">
        <f>('150% Grad Rates -- race-ethnic'!O14-'150% Grad Rates -- race-ethnic'!K14)*100</f>
        <v>5.0280543581648569</v>
      </c>
      <c r="I18" s="143">
        <f>('150% Grad Rates -- race-ethnic'!AC14-'150% Grad Rates -- race-ethnic'!Y14)*100</f>
        <v>10.90971880657618</v>
      </c>
      <c r="J18" s="143">
        <f>('150% Grad Rates -- race-ethnic'!AQ14-'150% Grad Rates -- race-ethnic'!AM14)*100</f>
        <v>0.10158276067765426</v>
      </c>
      <c r="K18" s="143">
        <f>('150% Grad Rates -- race-ethnic'!BE14-'150% Grad Rates -- race-ethnic'!BA14)*100</f>
        <v>2.4418092423188931</v>
      </c>
      <c r="L18" s="143">
        <f>('150% Grad Rates -- race-ethnic'!BS14-'150% Grad Rates -- race-ethnic'!BO14)*100</f>
        <v>2.3045332769317528</v>
      </c>
      <c r="M18" s="143"/>
      <c r="N18" s="143">
        <f>+'150% Grad Rates -- race-ethnic'!CG14*100</f>
        <v>25.384803322746151</v>
      </c>
      <c r="O18" s="143">
        <f>('150% Grad Rates -- race-ethnic'!CU14)*100</f>
        <v>13.294460641399416</v>
      </c>
      <c r="P18" s="143">
        <f>('150% Grad Rates -- race-ethnic'!DI14)*100</f>
        <v>25.60483870967742</v>
      </c>
      <c r="Q18" s="143">
        <f>('150% Grad Rates -- race-ethnic'!DW14)*100</f>
        <v>25.60483870967742</v>
      </c>
      <c r="R18" s="143">
        <f>+'150% Grad Rates -- race-ethnic'!EK14*100</f>
        <v>31.317204301075268</v>
      </c>
      <c r="S18" s="145">
        <f>('150% Grad Rates -- race-ethnic'!CG14-'150% Grad Rates -- race-ethnic'!CC14)*100</f>
        <v>6.9005526934516421</v>
      </c>
      <c r="T18" s="143">
        <f>('150% Grad Rates -- race-ethnic'!CU14-'150% Grad Rates -- race-ethnic'!CQ14)*100</f>
        <v>4.9056773714374389</v>
      </c>
      <c r="U18" s="143">
        <f>('150% Grad Rates -- race-ethnic'!DI14-'150% Grad Rates -- race-ethnic'!DE14)*100</f>
        <v>9.3038982708059468</v>
      </c>
      <c r="V18" s="143">
        <f>('150% Grad Rates -- race-ethnic'!DW14-'150% Grad Rates -- race-ethnic'!DS14)*100</f>
        <v>0.52280132916664446</v>
      </c>
      <c r="W18" s="143">
        <f>('150% Grad Rates -- race-ethnic'!EK14-'150% Grad Rates -- race-ethnic'!EG14)*100</f>
        <v>11.214771522586153</v>
      </c>
      <c r="X18" s="35" t="s">
        <v>22</v>
      </c>
      <c r="Y18" s="32"/>
      <c r="Z18" s="32"/>
      <c r="AA18" s="32"/>
      <c r="AB18" s="146"/>
      <c r="AC18" s="32"/>
      <c r="AD18" s="32"/>
      <c r="AE18" s="32"/>
      <c r="AF18" s="32"/>
      <c r="AG18" s="32"/>
      <c r="AH18" s="32"/>
      <c r="AI18" s="32"/>
    </row>
    <row r="19" spans="1:35">
      <c r="A19" s="147" t="s">
        <v>23</v>
      </c>
      <c r="B19" s="147"/>
      <c r="C19" s="148">
        <f>+'150% Grad Rates -- race-ethnic'!O15*100</f>
        <v>57.332847513208229</v>
      </c>
      <c r="D19" s="148">
        <f>('150% Grad Rates -- race-ethnic'!AC15)*100</f>
        <v>41.348195329087048</v>
      </c>
      <c r="E19" s="148">
        <f>('150% Grad Rates -- race-ethnic'!AQ15)*100</f>
        <v>55.639097744360896</v>
      </c>
      <c r="F19" s="148">
        <f>('150% Grad Rates -- race-ethnic'!BE15)*100</f>
        <v>67.401922167953359</v>
      </c>
      <c r="G19" s="148">
        <f>'150% Grad Rates -- race-ethnic'!BS15*100</f>
        <v>67.175572519083971</v>
      </c>
      <c r="H19" s="149">
        <f>('150% Grad Rates -- race-ethnic'!O15-'150% Grad Rates -- race-ethnic'!K15)*100</f>
        <v>6.0684560658398112</v>
      </c>
      <c r="I19" s="148">
        <f>('150% Grad Rates -- race-ethnic'!AC15-'150% Grad Rates -- race-ethnic'!Y15)*100</f>
        <v>5.9135938295035997</v>
      </c>
      <c r="J19" s="148">
        <f>('150% Grad Rates -- race-ethnic'!AQ15-'150% Grad Rates -- race-ethnic'!AM15)*100</f>
        <v>5.8806436380807074</v>
      </c>
      <c r="K19" s="148">
        <f>('150% Grad Rates -- race-ethnic'!BE15-'150% Grad Rates -- race-ethnic'!BA15)*100</f>
        <v>4.4332325660979333</v>
      </c>
      <c r="L19" s="148">
        <f>('150% Grad Rates -- race-ethnic'!BS15-'150% Grad Rates -- race-ethnic'!BO15)*100</f>
        <v>1.9581812147361433</v>
      </c>
      <c r="M19" s="143"/>
      <c r="N19" s="148">
        <f>+'150% Grad Rates -- race-ethnic'!CG15*100</f>
        <v>39.094159713945167</v>
      </c>
      <c r="O19" s="148">
        <f>('150% Grad Rates -- race-ethnic'!CU15)*100</f>
        <v>33.981440565620858</v>
      </c>
      <c r="P19" s="148">
        <f>('150% Grad Rates -- race-ethnic'!DI15)*100</f>
        <v>43.703703703703702</v>
      </c>
      <c r="Q19" s="148">
        <f>('150% Grad Rates -- race-ethnic'!DW15)*100</f>
        <v>43.703703703703702</v>
      </c>
      <c r="R19" s="148">
        <f>+'150% Grad Rates -- race-ethnic'!EK15*100</f>
        <v>52.252252252252248</v>
      </c>
      <c r="S19" s="149">
        <f>('150% Grad Rates -- race-ethnic'!CG15-'150% Grad Rates -- race-ethnic'!CC15)*100</f>
        <v>8.5808176055330581</v>
      </c>
      <c r="T19" s="148">
        <f>('150% Grad Rates -- race-ethnic'!CU15-'150% Grad Rates -- race-ethnic'!CQ15)*100</f>
        <v>10.12183936376344</v>
      </c>
      <c r="U19" s="148">
        <f>('150% Grad Rates -- race-ethnic'!DI15-'150% Grad Rates -- race-ethnic'!DE15)*100</f>
        <v>12.934472934472934</v>
      </c>
      <c r="V19" s="148">
        <f>('150% Grad Rates -- race-ethnic'!DW15-'150% Grad Rates -- race-ethnic'!DS15)*100</f>
        <v>7.3127081577785802</v>
      </c>
      <c r="W19" s="148">
        <f>('150% Grad Rates -- race-ethnic'!EK15-'150% Grad Rates -- race-ethnic'!EG15)*100</f>
        <v>10.906098406098408</v>
      </c>
      <c r="X19" s="153" t="s">
        <v>23</v>
      </c>
      <c r="Y19" s="32"/>
      <c r="Z19" s="32"/>
      <c r="AA19" s="32"/>
      <c r="AB19" s="146"/>
      <c r="AC19" s="32"/>
      <c r="AD19" s="32"/>
      <c r="AE19" s="32"/>
      <c r="AF19" s="32"/>
      <c r="AG19" s="32"/>
      <c r="AH19" s="32"/>
      <c r="AI19" s="32"/>
    </row>
    <row r="20" spans="1:35">
      <c r="A20" s="147" t="s">
        <v>24</v>
      </c>
      <c r="B20" s="147"/>
      <c r="C20" s="148">
        <f>+'150% Grad Rates -- race-ethnic'!O16*100</f>
        <v>68.947250853623515</v>
      </c>
      <c r="D20" s="148">
        <f>('150% Grad Rates -- race-ethnic'!AC16)*100</f>
        <v>57.30015082956259</v>
      </c>
      <c r="E20" s="148">
        <f>('150% Grad Rates -- race-ethnic'!AQ16)*100</f>
        <v>67.197452229299358</v>
      </c>
      <c r="F20" s="148">
        <f>('150% Grad Rates -- race-ethnic'!BE16)*100</f>
        <v>73.409669211195933</v>
      </c>
      <c r="G20" s="148">
        <f>'150% Grad Rates -- race-ethnic'!BS16*100</f>
        <v>80.98859315589354</v>
      </c>
      <c r="H20" s="149">
        <f>('150% Grad Rates -- race-ethnic'!O16-'150% Grad Rates -- race-ethnic'!K16)*100</f>
        <v>5.1053160940250919</v>
      </c>
      <c r="I20" s="148">
        <f>('150% Grad Rates -- race-ethnic'!AC16-'150% Grad Rates -- race-ethnic'!Y16)*100</f>
        <v>6.6472026696892232</v>
      </c>
      <c r="J20" s="148">
        <f>('150% Grad Rates -- race-ethnic'!AQ16-'150% Grad Rates -- race-ethnic'!AM16)*100</f>
        <v>2.0132965656440405</v>
      </c>
      <c r="K20" s="148">
        <f>('150% Grad Rates -- race-ethnic'!BE16-'150% Grad Rates -- race-ethnic'!BA16)*100</f>
        <v>4.4253474661379855</v>
      </c>
      <c r="L20" s="148">
        <f>('150% Grad Rates -- race-ethnic'!BS16-'150% Grad Rates -- race-ethnic'!BO16)*100</f>
        <v>5.7583905776246613</v>
      </c>
      <c r="M20" s="143"/>
      <c r="N20" s="148">
        <f>+'150% Grad Rates -- race-ethnic'!CG16*100</f>
        <v>31.357221551859819</v>
      </c>
      <c r="O20" s="148">
        <f>('150% Grad Rates -- race-ethnic'!CU16)*100</f>
        <v>19.429198682766192</v>
      </c>
      <c r="P20" s="148">
        <f>('150% Grad Rates -- race-ethnic'!DI16)*100</f>
        <v>29.330453563714904</v>
      </c>
      <c r="Q20" s="148">
        <f>('150% Grad Rates -- race-ethnic'!DW16)*100</f>
        <v>29.330453563714904</v>
      </c>
      <c r="R20" s="148">
        <f>+'150% Grad Rates -- race-ethnic'!EK16*100</f>
        <v>41.928721174004188</v>
      </c>
      <c r="S20" s="149">
        <f>('150% Grad Rates -- race-ethnic'!CG16-'150% Grad Rates -- race-ethnic'!CC16)*100</f>
        <v>10.636691079249269</v>
      </c>
      <c r="T20" s="148">
        <f>('150% Grad Rates -- race-ethnic'!CU16-'150% Grad Rates -- race-ethnic'!CQ16)*100</f>
        <v>8.3557140908257921</v>
      </c>
      <c r="U20" s="148">
        <f>('150% Grad Rates -- race-ethnic'!DI16-'150% Grad Rates -- race-ethnic'!DE16)*100</f>
        <v>7.3042725733904854</v>
      </c>
      <c r="V20" s="148">
        <f>('150% Grad Rates -- race-ethnic'!DW16-'150% Grad Rates -- race-ethnic'!DS16)*100</f>
        <v>4.288177260501902</v>
      </c>
      <c r="W20" s="148">
        <f>('150% Grad Rates -- race-ethnic'!EK16-'150% Grad Rates -- race-ethnic'!EG16)*100</f>
        <v>18.935228766195081</v>
      </c>
      <c r="X20" s="153" t="s">
        <v>24</v>
      </c>
      <c r="Y20" s="32"/>
      <c r="Z20" s="32"/>
      <c r="AA20" s="32"/>
      <c r="AB20" s="146"/>
      <c r="AC20" s="32"/>
      <c r="AD20" s="32"/>
      <c r="AE20" s="32"/>
      <c r="AF20" s="32"/>
      <c r="AG20" s="32"/>
      <c r="AH20" s="32"/>
      <c r="AI20" s="32"/>
    </row>
    <row r="21" spans="1:35">
      <c r="A21" s="147" t="s">
        <v>25</v>
      </c>
      <c r="B21" s="147"/>
      <c r="C21" s="148">
        <f>+'150% Grad Rates -- race-ethnic'!O17*100</f>
        <v>53.721588846125911</v>
      </c>
      <c r="D21" s="148">
        <f>('150% Grad Rates -- race-ethnic'!AC17)*100</f>
        <v>35.714285714285715</v>
      </c>
      <c r="E21" s="148">
        <f>('150% Grad Rates -- race-ethnic'!AQ17)*100</f>
        <v>50.747663551401864</v>
      </c>
      <c r="F21" s="148">
        <f>('150% Grad Rates -- race-ethnic'!BE17)*100</f>
        <v>58.115058007415378</v>
      </c>
      <c r="G21" s="148">
        <f>'150% Grad Rates -- race-ethnic'!BS17*100</f>
        <v>68.446601941747574</v>
      </c>
      <c r="H21" s="149">
        <f>('150% Grad Rates -- race-ethnic'!O17-'150% Grad Rates -- race-ethnic'!K17)*100</f>
        <v>4.9084556656186269</v>
      </c>
      <c r="I21" s="148">
        <f>('150% Grad Rates -- race-ethnic'!AC17-'150% Grad Rates -- race-ethnic'!Y17)*100</f>
        <v>5.0201425472575165</v>
      </c>
      <c r="J21" s="148">
        <f>('150% Grad Rates -- race-ethnic'!AQ17-'150% Grad Rates -- race-ethnic'!AM17)*100</f>
        <v>1.8958890211304702</v>
      </c>
      <c r="K21" s="148">
        <f>('150% Grad Rates -- race-ethnic'!BE17-'150% Grad Rates -- race-ethnic'!BA17)*100</f>
        <v>5.8604160976010515</v>
      </c>
      <c r="L21" s="148">
        <f>('150% Grad Rates -- race-ethnic'!BS17-'150% Grad Rates -- race-ethnic'!BO17)*100</f>
        <v>6.2997092863803399</v>
      </c>
      <c r="M21" s="143"/>
      <c r="N21" s="148">
        <f>+'150% Grad Rates -- race-ethnic'!CG17*100</f>
        <v>24.132533263762067</v>
      </c>
      <c r="O21" s="148">
        <f>('150% Grad Rates -- race-ethnic'!CU17)*100</f>
        <v>11.680911680911681</v>
      </c>
      <c r="P21" s="148">
        <f>('150% Grad Rates -- race-ethnic'!DI17)*100</f>
        <v>22.685788787483702</v>
      </c>
      <c r="Q21" s="148">
        <f>('150% Grad Rates -- race-ethnic'!DW17)*100</f>
        <v>22.685788787483702</v>
      </c>
      <c r="R21" s="148">
        <f>+'150% Grad Rates -- race-ethnic'!EK17*100</f>
        <v>35.199999999999996</v>
      </c>
      <c r="S21" s="149">
        <f>('150% Grad Rates -- race-ethnic'!CG17-'150% Grad Rates -- race-ethnic'!CC17)*100</f>
        <v>1.4844496400686857</v>
      </c>
      <c r="T21" s="148">
        <f>('150% Grad Rates -- race-ethnic'!CU17-'150% Grad Rates -- race-ethnic'!CQ17)*100</f>
        <v>0.52149139105660824</v>
      </c>
      <c r="U21" s="148">
        <f>('150% Grad Rates -- race-ethnic'!DI17-'150% Grad Rates -- race-ethnic'!DE17)*100</f>
        <v>5.1182212199161334</v>
      </c>
      <c r="V21" s="148">
        <f>('150% Grad Rates -- race-ethnic'!DW17-'150% Grad Rates -- race-ethnic'!DS17)*100</f>
        <v>-3.1075940619423594</v>
      </c>
      <c r="W21" s="148">
        <f>('150% Grad Rates -- race-ethnic'!EK17-'150% Grad Rates -- race-ethnic'!EG17)*100</f>
        <v>9.4138364779874202</v>
      </c>
      <c r="X21" s="153" t="s">
        <v>25</v>
      </c>
      <c r="Y21" s="32"/>
      <c r="Z21" s="32"/>
      <c r="AA21" s="32"/>
      <c r="AB21" s="146"/>
      <c r="AC21" s="32"/>
      <c r="AD21" s="32"/>
      <c r="AE21" s="32"/>
      <c r="AF21" s="32"/>
      <c r="AG21" s="32"/>
      <c r="AH21" s="32"/>
      <c r="AI21" s="32"/>
    </row>
    <row r="22" spans="1:35">
      <c r="A22" s="147" t="s">
        <v>26</v>
      </c>
      <c r="B22" s="147"/>
      <c r="C22" s="148">
        <f>+'150% Grad Rates -- race-ethnic'!O18*100</f>
        <v>65.11449545305139</v>
      </c>
      <c r="D22" s="148">
        <f>('150% Grad Rates -- race-ethnic'!AC18)*100</f>
        <v>46.699507389162562</v>
      </c>
      <c r="E22" s="148">
        <f>('150% Grad Rates -- race-ethnic'!AQ18)*100</f>
        <v>63.098591549295776</v>
      </c>
      <c r="F22" s="148">
        <f>('150% Grad Rates -- race-ethnic'!BE18)*100</f>
        <v>69.927619047619046</v>
      </c>
      <c r="G22" s="148">
        <f>'150% Grad Rates -- race-ethnic'!BS18*100</f>
        <v>75.072463768115938</v>
      </c>
      <c r="H22" s="149">
        <f>('150% Grad Rates -- race-ethnic'!O18-'150% Grad Rates -- race-ethnic'!K18)*100</f>
        <v>3.7273683682498837</v>
      </c>
      <c r="I22" s="148">
        <f>('150% Grad Rates -- race-ethnic'!AC18-'150% Grad Rates -- race-ethnic'!Y18)*100</f>
        <v>0.25400975883080323</v>
      </c>
      <c r="J22" s="148">
        <f>('150% Grad Rates -- race-ethnic'!AQ18-'150% Grad Rates -- race-ethnic'!AM18)*100</f>
        <v>6.1264799955109144</v>
      </c>
      <c r="K22" s="148">
        <f>('150% Grad Rates -- race-ethnic'!BE18-'150% Grad Rates -- race-ethnic'!BA18)*100</f>
        <v>4.4120627680946933</v>
      </c>
      <c r="L22" s="148">
        <f>('150% Grad Rates -- race-ethnic'!BS18-'150% Grad Rates -- race-ethnic'!BO18)*100</f>
        <v>7.0724637681159326</v>
      </c>
      <c r="M22" s="143"/>
      <c r="N22" s="148">
        <f>+'150% Grad Rates -- race-ethnic'!CG18*100</f>
        <v>22.466960352422909</v>
      </c>
      <c r="O22" s="148">
        <f>('150% Grad Rates -- race-ethnic'!CU18)*100</f>
        <v>13.529645841623559</v>
      </c>
      <c r="P22" s="148">
        <f>('150% Grad Rates -- race-ethnic'!DI18)*100</f>
        <v>21.637426900584796</v>
      </c>
      <c r="Q22" s="148">
        <f>('150% Grad Rates -- race-ethnic'!DW18)*100</f>
        <v>21.637426900584796</v>
      </c>
      <c r="R22" s="148">
        <f>+'150% Grad Rates -- race-ethnic'!EK18*100</f>
        <v>28.205128205128204</v>
      </c>
      <c r="S22" s="149">
        <f>('150% Grad Rates -- race-ethnic'!CG18-'150% Grad Rates -- race-ethnic'!CC18)*100</f>
        <v>7.7102075740317995</v>
      </c>
      <c r="T22" s="148">
        <f>('150% Grad Rates -- race-ethnic'!CU18-'150% Grad Rates -- race-ethnic'!CQ18)*100</f>
        <v>5.3955566131295969</v>
      </c>
      <c r="U22" s="148">
        <f>('150% Grad Rates -- race-ethnic'!DI18-'150% Grad Rates -- race-ethnic'!DE18)*100</f>
        <v>4.8652750018506161</v>
      </c>
      <c r="V22" s="148">
        <f>('150% Grad Rates -- race-ethnic'!DW18-'150% Grad Rates -- race-ethnic'!DS18)*100</f>
        <v>3.5523205176060695</v>
      </c>
      <c r="W22" s="148">
        <f>('150% Grad Rates -- race-ethnic'!EK18-'150% Grad Rates -- race-ethnic'!EG18)*100</f>
        <v>6.8636647904940586</v>
      </c>
      <c r="X22" s="153" t="s">
        <v>26</v>
      </c>
      <c r="Y22" s="32"/>
      <c r="Z22" s="32"/>
      <c r="AA22" s="32"/>
      <c r="AB22" s="146"/>
      <c r="AC22" s="32"/>
      <c r="AD22" s="32"/>
      <c r="AE22" s="32"/>
      <c r="AF22" s="32"/>
      <c r="AG22" s="32"/>
      <c r="AH22" s="32"/>
      <c r="AI22" s="32"/>
    </row>
    <row r="23" spans="1:35">
      <c r="A23" s="144" t="s">
        <v>27</v>
      </c>
      <c r="B23" s="144"/>
      <c r="C23" s="143">
        <f>+'150% Grad Rates -- race-ethnic'!O19*100</f>
        <v>54.780572243152427</v>
      </c>
      <c r="D23" s="143">
        <f>('150% Grad Rates -- race-ethnic'!AC19)*100</f>
        <v>40.820734341252702</v>
      </c>
      <c r="E23" s="143">
        <f>('150% Grad Rates -- race-ethnic'!AQ19)*100</f>
        <v>52.248677248677247</v>
      </c>
      <c r="F23" s="143">
        <f>('150% Grad Rates -- race-ethnic'!BE19)*100</f>
        <v>58.725534140146415</v>
      </c>
      <c r="G23" s="143">
        <f>'150% Grad Rates -- race-ethnic'!BS19*100</f>
        <v>64.748201438848923</v>
      </c>
      <c r="H23" s="145">
        <f>('150% Grad Rates -- race-ethnic'!O19-'150% Grad Rates -- race-ethnic'!K19)*100</f>
        <v>6.0904412562511165</v>
      </c>
      <c r="I23" s="143">
        <f>('150% Grad Rates -- race-ethnic'!AC19-'150% Grad Rates -- race-ethnic'!Y19)*100</f>
        <v>2.6481455087653929</v>
      </c>
      <c r="J23" s="143">
        <f>('150% Grad Rates -- race-ethnic'!AQ19-'150% Grad Rates -- race-ethnic'!AM19)*100</f>
        <v>5.544345798583084</v>
      </c>
      <c r="K23" s="143">
        <f>('150% Grad Rates -- race-ethnic'!BE19-'150% Grad Rates -- race-ethnic'!BA19)*100</f>
        <v>6.6874416504270613</v>
      </c>
      <c r="L23" s="143">
        <f>('150% Grad Rates -- race-ethnic'!BS19-'150% Grad Rates -- race-ethnic'!BO19)*100</f>
        <v>0.37473706538454499</v>
      </c>
      <c r="M23" s="143"/>
      <c r="N23" s="143">
        <f>+'150% Grad Rates -- race-ethnic'!CG19*100</f>
        <v>24.744225292690643</v>
      </c>
      <c r="O23" s="143">
        <f>('150% Grad Rates -- race-ethnic'!CU19)*100</f>
        <v>10.407101316192225</v>
      </c>
      <c r="P23" s="143">
        <f>('150% Grad Rates -- race-ethnic'!DI19)*100</f>
        <v>22.595281306715066</v>
      </c>
      <c r="Q23" s="143">
        <f>('150% Grad Rates -- race-ethnic'!DW19)*100</f>
        <v>22.595281306715066</v>
      </c>
      <c r="R23" s="143">
        <f>+'150% Grad Rates -- race-ethnic'!EK19*100</f>
        <v>38.983050847457626</v>
      </c>
      <c r="S23" s="145">
        <f>('150% Grad Rates -- race-ethnic'!CG19-'150% Grad Rates -- race-ethnic'!CC19)*100</f>
        <v>5.3248138563719571</v>
      </c>
      <c r="T23" s="143">
        <f>('150% Grad Rates -- race-ethnic'!CU19-'150% Grad Rates -- race-ethnic'!CQ19)*100</f>
        <v>3.8300489878196857</v>
      </c>
      <c r="U23" s="143">
        <f>('150% Grad Rates -- race-ethnic'!DI19-'150% Grad Rates -- race-ethnic'!DE19)*100</f>
        <v>2.6847667653280394</v>
      </c>
      <c r="V23" s="143">
        <f>('150% Grad Rates -- race-ethnic'!DW19-'150% Grad Rates -- race-ethnic'!DS19)*100</f>
        <v>6.6743723256093568E-2</v>
      </c>
      <c r="W23" s="143">
        <f>('150% Grad Rates -- race-ethnic'!EK19-'150% Grad Rates -- race-ethnic'!EG19)*100</f>
        <v>25.939572586588067</v>
      </c>
      <c r="X23" s="35" t="s">
        <v>27</v>
      </c>
      <c r="Y23" s="32"/>
      <c r="Z23" s="32"/>
      <c r="AA23" s="32"/>
      <c r="AB23" s="146"/>
      <c r="AC23" s="32"/>
      <c r="AD23" s="32"/>
      <c r="AE23" s="32"/>
      <c r="AF23" s="32"/>
      <c r="AG23" s="32"/>
      <c r="AH23" s="32"/>
      <c r="AI23" s="32"/>
    </row>
    <row r="24" spans="1:35">
      <c r="A24" s="144" t="s">
        <v>28</v>
      </c>
      <c r="B24" s="144"/>
      <c r="C24" s="143">
        <f>+'150% Grad Rates -- race-ethnic'!O20*100</f>
        <v>57.777128281432667</v>
      </c>
      <c r="D24" s="143">
        <f>('150% Grad Rates -- race-ethnic'!AC20)*100</f>
        <v>41.705018628095551</v>
      </c>
      <c r="E24" s="143">
        <f>('150% Grad Rates -- race-ethnic'!AQ20)*100</f>
        <v>51.633204633204635</v>
      </c>
      <c r="F24" s="143">
        <f>('150% Grad Rates -- race-ethnic'!BE20)*100</f>
        <v>65.359613445962381</v>
      </c>
      <c r="G24" s="143">
        <f>'150% Grad Rates -- race-ethnic'!BS20*100</f>
        <v>72.833200319233839</v>
      </c>
      <c r="H24" s="145">
        <f>('150% Grad Rates -- race-ethnic'!O20-'150% Grad Rates -- race-ethnic'!K20)*100</f>
        <v>5.4800842144556938</v>
      </c>
      <c r="I24" s="143">
        <f>('150% Grad Rates -- race-ethnic'!AC20-'150% Grad Rates -- race-ethnic'!Y20)*100</f>
        <v>6.3923780522970821</v>
      </c>
      <c r="J24" s="143">
        <f>('150% Grad Rates -- race-ethnic'!AQ20-'150% Grad Rates -- race-ethnic'!AM20)*100</f>
        <v>6.5411955583369767</v>
      </c>
      <c r="K24" s="143">
        <f>('150% Grad Rates -- race-ethnic'!BE20-'150% Grad Rates -- race-ethnic'!BA20)*100</f>
        <v>5.2189375152710156</v>
      </c>
      <c r="L24" s="143">
        <f>('150% Grad Rates -- race-ethnic'!BS20-'150% Grad Rates -- race-ethnic'!BO20)*100</f>
        <v>6.2961463393619299</v>
      </c>
      <c r="M24" s="143"/>
      <c r="N24" s="143">
        <f>+'150% Grad Rates -- race-ethnic'!CG20*100</f>
        <v>23.185462876184527</v>
      </c>
      <c r="O24" s="143">
        <f>('150% Grad Rates -- race-ethnic'!CU20)*100</f>
        <v>15.793797494352024</v>
      </c>
      <c r="P24" s="143">
        <f>('150% Grad Rates -- race-ethnic'!DI20)*100</f>
        <v>24.232978853440901</v>
      </c>
      <c r="Q24" s="143">
        <f>('150% Grad Rates -- race-ethnic'!DW20)*100</f>
        <v>24.232978853440901</v>
      </c>
      <c r="R24" s="143">
        <f>+'150% Grad Rates -- race-ethnic'!EK20*100</f>
        <v>22.493224932249323</v>
      </c>
      <c r="S24" s="145">
        <f>('150% Grad Rates -- race-ethnic'!CG20-'150% Grad Rates -- race-ethnic'!CC20)*100</f>
        <v>6.7387226398223117</v>
      </c>
      <c r="T24" s="143">
        <f>('150% Grad Rates -- race-ethnic'!CU20-'150% Grad Rates -- race-ethnic'!CQ20)*100</f>
        <v>5.881640461492248</v>
      </c>
      <c r="U24" s="143">
        <f>('150% Grad Rates -- race-ethnic'!DI20-'150% Grad Rates -- race-ethnic'!DE20)*100</f>
        <v>6.8176714506805487</v>
      </c>
      <c r="V24" s="143">
        <f>('150% Grad Rates -- race-ethnic'!DW20-'150% Grad Rates -- race-ethnic'!DS20)*100</f>
        <v>6.3509615672111437</v>
      </c>
      <c r="W24" s="143">
        <f>('150% Grad Rates -- race-ethnic'!EK20-'150% Grad Rates -- race-ethnic'!EG20)*100</f>
        <v>7.0581571578724107</v>
      </c>
      <c r="X24" s="35" t="s">
        <v>28</v>
      </c>
      <c r="Y24" s="32"/>
      <c r="Z24" s="32"/>
      <c r="AA24" s="32"/>
      <c r="AB24" s="146"/>
      <c r="AC24" s="32"/>
      <c r="AD24" s="32"/>
      <c r="AE24" s="32"/>
      <c r="AF24" s="32"/>
      <c r="AG24" s="32"/>
      <c r="AH24" s="32"/>
      <c r="AI24" s="32"/>
    </row>
    <row r="25" spans="1:35">
      <c r="A25" s="144" t="s">
        <v>29</v>
      </c>
      <c r="B25" s="144"/>
      <c r="C25" s="143">
        <f>+'150% Grad Rates -- race-ethnic'!O21*100</f>
        <v>74.593328691689337</v>
      </c>
      <c r="D25" s="143">
        <f>('150% Grad Rates -- race-ethnic'!AC21)*100</f>
        <v>57.464349376114079</v>
      </c>
      <c r="E25" s="143">
        <f>('150% Grad Rates -- race-ethnic'!AQ21)*100</f>
        <v>73.562676720075402</v>
      </c>
      <c r="F25" s="143">
        <f>('150% Grad Rates -- race-ethnic'!BE21)*100</f>
        <v>78.211782331852959</v>
      </c>
      <c r="G25" s="143">
        <f>'150% Grad Rates -- race-ethnic'!BS21*100</f>
        <v>81.247746123332135</v>
      </c>
      <c r="H25" s="145">
        <f>('150% Grad Rates -- race-ethnic'!O21-'150% Grad Rates -- race-ethnic'!K21)*100</f>
        <v>2.5180068529892741</v>
      </c>
      <c r="I25" s="143">
        <f>('150% Grad Rates -- race-ethnic'!AC21-'150% Grad Rates -- race-ethnic'!Y21)*100</f>
        <v>3.4355888191636041</v>
      </c>
      <c r="J25" s="143">
        <f>('150% Grad Rates -- race-ethnic'!AQ21-'150% Grad Rates -- race-ethnic'!AM21)*100</f>
        <v>2.4149278297773691</v>
      </c>
      <c r="K25" s="143">
        <f>('150% Grad Rates -- race-ethnic'!BE21-'150% Grad Rates -- race-ethnic'!BA21)*100</f>
        <v>2.4409960510609063</v>
      </c>
      <c r="L25" s="143">
        <f>('150% Grad Rates -- race-ethnic'!BS21-'150% Grad Rates -- race-ethnic'!BO21)*100</f>
        <v>3.1213652130360647</v>
      </c>
      <c r="M25" s="143"/>
      <c r="N25" s="143">
        <f>+'150% Grad Rates -- race-ethnic'!CG21*100</f>
        <v>31.618040287598788</v>
      </c>
      <c r="O25" s="143">
        <f>('150% Grad Rates -- race-ethnic'!CU21)*100</f>
        <v>21.005199306759099</v>
      </c>
      <c r="P25" s="143">
        <f>('150% Grad Rates -- race-ethnic'!DI21)*100</f>
        <v>29.11040508339952</v>
      </c>
      <c r="Q25" s="143">
        <f>('150% Grad Rates -- race-ethnic'!DW21)*100</f>
        <v>29.11040508339952</v>
      </c>
      <c r="R25" s="143">
        <f>+'150% Grad Rates -- race-ethnic'!EK21*100</f>
        <v>36.235708003518027</v>
      </c>
      <c r="S25" s="145">
        <f>('150% Grad Rates -- race-ethnic'!CG21-'150% Grad Rates -- race-ethnic'!CC21)*100</f>
        <v>5.1197612837518562</v>
      </c>
      <c r="T25" s="143">
        <f>('150% Grad Rates -- race-ethnic'!CU21-'150% Grad Rates -- race-ethnic'!CQ21)*100</f>
        <v>5.8657570756834003</v>
      </c>
      <c r="U25" s="143">
        <f>('150% Grad Rates -- race-ethnic'!DI21-'150% Grad Rates -- race-ethnic'!DE21)*100</f>
        <v>5.9207116138304396</v>
      </c>
      <c r="V25" s="143">
        <f>('150% Grad Rates -- race-ethnic'!DW21-'150% Grad Rates -- race-ethnic'!DS21)*100</f>
        <v>-2.5091560917585296</v>
      </c>
      <c r="W25" s="143">
        <f>('150% Grad Rates -- race-ethnic'!EK21-'150% Grad Rates -- race-ethnic'!EG21)*100</f>
        <v>5.3252259836251481</v>
      </c>
      <c r="X25" s="35" t="s">
        <v>29</v>
      </c>
      <c r="Y25" s="32"/>
      <c r="Z25" s="32"/>
      <c r="AA25" s="32"/>
      <c r="AB25" s="146"/>
      <c r="AC25" s="32"/>
      <c r="AD25" s="32"/>
      <c r="AE25" s="32"/>
      <c r="AF25" s="32"/>
      <c r="AG25" s="32"/>
      <c r="AH25" s="32"/>
      <c r="AI25" s="32"/>
    </row>
    <row r="26" spans="1:35">
      <c r="A26" s="140" t="s">
        <v>30</v>
      </c>
      <c r="B26" s="140"/>
      <c r="C26" s="141">
        <f>+'150% Grad Rates -- race-ethnic'!O22*100</f>
        <v>52.081415567147381</v>
      </c>
      <c r="D26" s="141">
        <f>('150% Grad Rates -- race-ethnic'!AC22)*100</f>
        <v>36.492890995260666</v>
      </c>
      <c r="E26" s="141">
        <f>('150% Grad Rates -- race-ethnic'!AQ22)*100</f>
        <v>42.066420664206646</v>
      </c>
      <c r="F26" s="141">
        <f>('150% Grad Rates -- race-ethnic'!BE22)*100</f>
        <v>53.607729953570086</v>
      </c>
      <c r="G26" s="154">
        <f>'150% Grad Rates -- race-ethnic'!BS22*100</f>
        <v>54.761904761904766</v>
      </c>
      <c r="H26" s="142">
        <f>('150% Grad Rates -- race-ethnic'!O22-'150% Grad Rates -- race-ethnic'!K22)*100</f>
        <v>4.6205157795435987</v>
      </c>
      <c r="I26" s="141">
        <f>('150% Grad Rates -- race-ethnic'!AC22-'150% Grad Rates -- race-ethnic'!Y22)*100</f>
        <v>5.458408236639972</v>
      </c>
      <c r="J26" s="141">
        <f>('150% Grad Rates -- race-ethnic'!AQ22-'150% Grad Rates -- race-ethnic'!AM22)*100</f>
        <v>-1.7352322283553379</v>
      </c>
      <c r="K26" s="141">
        <f>('150% Grad Rates -- race-ethnic'!BE22-'150% Grad Rates -- race-ethnic'!BA22)*100</f>
        <v>4.7482662838248926</v>
      </c>
      <c r="L26" s="141">
        <f>('150% Grad Rates -- race-ethnic'!BS22-'150% Grad Rates -- race-ethnic'!BO22)*100</f>
        <v>1.253132832080206</v>
      </c>
      <c r="M26" s="143"/>
      <c r="N26" s="141">
        <f>+'150% Grad Rates -- race-ethnic'!CG22*100</f>
        <v>24.032489249880555</v>
      </c>
      <c r="O26" s="141">
        <f>('150% Grad Rates -- race-ethnic'!CU22)*100</f>
        <v>10.344827586206897</v>
      </c>
      <c r="P26" s="141">
        <f>('150% Grad Rates -- race-ethnic'!DI22)*100</f>
        <v>26.47058823529412</v>
      </c>
      <c r="Q26" s="141">
        <f>('150% Grad Rates -- race-ethnic'!DW22)*100</f>
        <v>26.47058823529412</v>
      </c>
      <c r="R26" s="141">
        <f>+'150% Grad Rates -- race-ethnic'!EK22*100</f>
        <v>50</v>
      </c>
      <c r="S26" s="142">
        <f>('150% Grad Rates -- race-ethnic'!CG22-'150% Grad Rates -- race-ethnic'!CC22)*100</f>
        <v>3.7288839367875748</v>
      </c>
      <c r="T26" s="141">
        <f>('150% Grad Rates -- race-ethnic'!CU22-'150% Grad Rates -- race-ethnic'!CQ22)*100</f>
        <v>-0.76628352490421414</v>
      </c>
      <c r="U26" s="141">
        <f>('150% Grad Rates -- race-ethnic'!DI22-'150% Grad Rates -- race-ethnic'!DE22)*100</f>
        <v>15.944272445820435</v>
      </c>
      <c r="V26" s="141">
        <f>('150% Grad Rates -- race-ethnic'!DW22-'150% Grad Rates -- race-ethnic'!DS22)*100</f>
        <v>5.1203032725584769</v>
      </c>
      <c r="W26" s="141">
        <f>('150% Grad Rates -- race-ethnic'!EK22-'150% Grad Rates -- race-ethnic'!EG22)*100</f>
        <v>13.636363636363635</v>
      </c>
      <c r="X26" s="38" t="s">
        <v>30</v>
      </c>
      <c r="Y26" s="32"/>
      <c r="Z26" s="32"/>
      <c r="AA26" s="32"/>
      <c r="AB26" s="146"/>
      <c r="AC26" s="32"/>
      <c r="AD26" s="32"/>
      <c r="AE26" s="32"/>
      <c r="AF26" s="32"/>
      <c r="AG26" s="32"/>
      <c r="AH26" s="32"/>
      <c r="AI26" s="32"/>
    </row>
    <row r="27" spans="1:35">
      <c r="A27" s="144" t="s">
        <v>58</v>
      </c>
      <c r="B27" s="144"/>
      <c r="C27" s="143">
        <f>+'150% Grad Rates -- race-ethnic'!O23*100</f>
        <v>64.442768841227277</v>
      </c>
      <c r="D27" s="143">
        <f>('150% Grad Rates -- race-ethnic'!AC23)*100</f>
        <v>50.600343053173248</v>
      </c>
      <c r="E27" s="143">
        <f>('150% Grad Rates -- race-ethnic'!AQ23)*100</f>
        <v>58.975912200684157</v>
      </c>
      <c r="F27" s="143">
        <f>('150% Grad Rates -- race-ethnic'!BE23)*100</f>
        <v>64.419471425344483</v>
      </c>
      <c r="G27" s="143">
        <f>'150% Grad Rates -- race-ethnic'!BS23*100</f>
        <v>78.393150511816003</v>
      </c>
      <c r="H27" s="145">
        <f>('150% Grad Rates -- race-ethnic'!O23-'150% Grad Rates -- race-ethnic'!K23)*100</f>
        <v>3.2512822330492908</v>
      </c>
      <c r="I27" s="143">
        <f>('150% Grad Rates -- race-ethnic'!AC23-'150% Grad Rates -- race-ethnic'!Y23)*100</f>
        <v>3.8988206788844568</v>
      </c>
      <c r="J27" s="143">
        <f>('150% Grad Rates -- race-ethnic'!AQ23-'150% Grad Rates -- race-ethnic'!AM23)*100</f>
        <v>3.7377689365203692</v>
      </c>
      <c r="K27" s="143">
        <f>('150% Grad Rates -- race-ethnic'!BE23-'150% Grad Rates -- race-ethnic'!BA23)*100</f>
        <v>3.295183526069323</v>
      </c>
      <c r="L27" s="143">
        <f>('150% Grad Rates -- race-ethnic'!BS23-'150% Grad Rates -- race-ethnic'!BO23)*100</f>
        <v>3.1768939868346391</v>
      </c>
      <c r="M27" s="143"/>
      <c r="N27" s="143">
        <f>+'150% Grad Rates -- race-ethnic'!CG23*100</f>
        <v>31.722147641370597</v>
      </c>
      <c r="O27" s="143">
        <f>('150% Grad Rates -- race-ethnic'!CU23)*100</f>
        <v>19.271445358401881</v>
      </c>
      <c r="P27" s="143">
        <f>('150% Grad Rates -- race-ethnic'!DI23)*100</f>
        <v>27.036229693392102</v>
      </c>
      <c r="Q27" s="143">
        <f>('150% Grad Rates -- race-ethnic'!DW23)*100</f>
        <v>27.036229693392102</v>
      </c>
      <c r="R27" s="143">
        <f>+'150% Grad Rates -- race-ethnic'!EK23*100</f>
        <v>47.383107088989441</v>
      </c>
      <c r="S27" s="145">
        <f>('150% Grad Rates -- race-ethnic'!CG23-'150% Grad Rates -- race-ethnic'!CC23)*100</f>
        <v>4.1072560553894135</v>
      </c>
      <c r="T27" s="143">
        <f>('150% Grad Rates -- race-ethnic'!CU23-'150% Grad Rates -- race-ethnic'!CQ23)*100</f>
        <v>3.6579609855344057</v>
      </c>
      <c r="U27" s="143">
        <f>('150% Grad Rates -- race-ethnic'!DI23-'150% Grad Rates -- race-ethnic'!DE23)*100</f>
        <v>3.5837897188896575</v>
      </c>
      <c r="V27" s="143">
        <f>('150% Grad Rates -- race-ethnic'!DW23-'150% Grad Rates -- race-ethnic'!DS23)*100</f>
        <v>-2.896466745042531</v>
      </c>
      <c r="W27" s="143">
        <f>('150% Grad Rates -- race-ethnic'!EK23-'150% Grad Rates -- race-ethnic'!EG23)*100</f>
        <v>5.1886311147177793</v>
      </c>
      <c r="X27" s="35" t="s">
        <v>58</v>
      </c>
      <c r="Y27" s="32"/>
      <c r="Z27" s="32"/>
      <c r="AA27" s="32"/>
      <c r="AB27" s="146"/>
      <c r="AC27" s="32"/>
      <c r="AD27" s="32"/>
      <c r="AE27" s="32"/>
      <c r="AF27" s="32"/>
      <c r="AG27" s="32"/>
      <c r="AH27" s="32"/>
      <c r="AI27" s="32"/>
    </row>
    <row r="28" spans="1:35">
      <c r="A28" s="144" t="s">
        <v>57</v>
      </c>
      <c r="B28" s="144"/>
      <c r="C28" s="143">
        <f t="shared" ref="C28:R28" si="1">(C27/C$8)*100</f>
        <v>101.82098688699197</v>
      </c>
      <c r="D28" s="143">
        <f t="shared" si="1"/>
        <v>110.43145786989115</v>
      </c>
      <c r="E28" s="143">
        <f t="shared" si="1"/>
        <v>102.4124305903855</v>
      </c>
      <c r="F28" s="143">
        <f t="shared" si="1"/>
        <v>97.005206250600963</v>
      </c>
      <c r="G28" s="143">
        <f t="shared" si="1"/>
        <v>103.91942836638412</v>
      </c>
      <c r="H28" s="145"/>
      <c r="I28" s="143"/>
      <c r="J28" s="143"/>
      <c r="K28" s="143"/>
      <c r="L28" s="143"/>
      <c r="M28" s="143"/>
      <c r="N28" s="143">
        <f t="shared" si="1"/>
        <v>134.0029897981195</v>
      </c>
      <c r="O28" s="143">
        <f t="shared" si="1"/>
        <v>104.39105765767567</v>
      </c>
      <c r="P28" s="143">
        <f t="shared" si="1"/>
        <v>105.55052098965008</v>
      </c>
      <c r="Q28" s="143">
        <f t="shared" si="1"/>
        <v>105.55052098965008</v>
      </c>
      <c r="R28" s="143">
        <f t="shared" si="1"/>
        <v>120.87258423583039</v>
      </c>
      <c r="S28" s="145"/>
      <c r="T28" s="143"/>
      <c r="U28" s="143"/>
      <c r="V28" s="143"/>
      <c r="W28" s="143"/>
      <c r="X28" s="59" t="s">
        <v>57</v>
      </c>
      <c r="Y28" s="32"/>
      <c r="Z28" s="32"/>
      <c r="AA28" s="32"/>
      <c r="AB28" s="146"/>
      <c r="AC28" s="32"/>
      <c r="AD28" s="32"/>
      <c r="AE28" s="32"/>
      <c r="AF28" s="32"/>
      <c r="AG28" s="32"/>
      <c r="AH28" s="32"/>
      <c r="AI28" s="32"/>
    </row>
    <row r="29" spans="1:35">
      <c r="A29" s="155" t="s">
        <v>59</v>
      </c>
      <c r="B29" s="155"/>
      <c r="C29" s="148">
        <f>+'150% Grad Rates -- race-ethnic'!O24*100</f>
        <v>34.099616858237546</v>
      </c>
      <c r="D29" s="148">
        <f>('150% Grad Rates -- race-ethnic'!AC24)*100</f>
        <v>13.157894736842104</v>
      </c>
      <c r="E29" s="148">
        <f>('150% Grad Rates -- race-ethnic'!AQ24)*100</f>
        <v>31.451612903225808</v>
      </c>
      <c r="F29" s="148">
        <f>('150% Grad Rates -- race-ethnic'!BE24)*100</f>
        <v>39.218328840970351</v>
      </c>
      <c r="G29" s="148">
        <f>'150% Grad Rates -- race-ethnic'!BS24*100</f>
        <v>33.846153846153847</v>
      </c>
      <c r="H29" s="149">
        <f>('150% Grad Rates -- race-ethnic'!O24-'150% Grad Rates -- race-ethnic'!K24)*100</f>
        <v>6.0433821394111407</v>
      </c>
      <c r="I29" s="148">
        <f>('150% Grad Rates -- race-ethnic'!AC24-'150% Grad Rates -- race-ethnic'!Y24)*100</f>
        <v>-0.35561877667140973</v>
      </c>
      <c r="J29" s="148">
        <f>('150% Grad Rates -- race-ethnic'!AQ24-'150% Grad Rates -- race-ethnic'!AM24)*100</f>
        <v>-0.3665689149560114</v>
      </c>
      <c r="K29" s="148">
        <f>('150% Grad Rates -- race-ethnic'!BE24-'150% Grad Rates -- race-ethnic'!BA24)*100</f>
        <v>10.158499781141289</v>
      </c>
      <c r="L29" s="148">
        <f>('150% Grad Rates -- race-ethnic'!BS24-'150% Grad Rates -- race-ethnic'!BO24)*100</f>
        <v>4.2165242165242205</v>
      </c>
      <c r="M29" s="143"/>
      <c r="N29" s="151" t="str">
        <f>IF('150% Grad Rates -- race-ethnic'!CG24="NA","NA",('150% Grad Rates -- race-ethnic'!CG24)*100)</f>
        <v>NA</v>
      </c>
      <c r="O29" s="151" t="str">
        <f>IF('150% Grad Rates -- race-ethnic'!CU24="NA","NA",('150% Grad Rates -- race-ethnic'!CU24)*100)</f>
        <v>NA</v>
      </c>
      <c r="P29" s="151" t="str">
        <f>IF('150% Grad Rates -- race-ethnic'!DI24="NA","NA",(('150% Grad Rates -- race-ethnic'!DI24)*100))</f>
        <v>NA</v>
      </c>
      <c r="Q29" s="151" t="str">
        <f>IF('150% Grad Rates -- race-ethnic'!DW24="NA","NA",(('150% Grad Rates -- race-ethnic'!DW24)*100))</f>
        <v>NA</v>
      </c>
      <c r="R29" s="156" t="str">
        <f>IF('150% Grad Rates -- race-ethnic'!EK24="NA","NA",('150% Grad Rates -- race-ethnic'!EK24*100))</f>
        <v>NA</v>
      </c>
      <c r="S29" s="151" t="str">
        <f>IF('150% Grad Rates -- race-ethnic'!CG24="NA","NA",(('150% Grad Rates -- race-ethnic'!CG24-'150% Grad Rates -- race-ethnic'!CC24)*100))</f>
        <v>NA</v>
      </c>
      <c r="T29" s="151" t="str">
        <f>IF('150% Grad Rates -- race-ethnic'!CQ24="NA","NA",(('150% Grad Rates -- race-ethnic'!CU24-'150% Grad Rates -- race-ethnic'!CQ24)*100))</f>
        <v>NA</v>
      </c>
      <c r="U29" s="151" t="str">
        <f>IF('150% Grad Rates -- race-ethnic'!DE24="NA","NA",(('150% Grad Rates -- race-ethnic'!DI24-'150% Grad Rates -- race-ethnic'!DE24)*100))</f>
        <v>NA</v>
      </c>
      <c r="V29" s="151" t="str">
        <f>IF('150% Grad Rates -- race-ethnic'!DW24="NA","NA",(('150% Grad Rates -- race-ethnic'!DW24-'150% Grad Rates -- race-ethnic'!DS24)*100))</f>
        <v>NA</v>
      </c>
      <c r="W29" s="151" t="str">
        <f>IF('150% Grad Rates -- race-ethnic'!EK24="NA","NA",(('150% Grad Rates -- race-ethnic'!EK24-'150% Grad Rates -- race-ethnic'!EG24)*100))</f>
        <v>NA</v>
      </c>
      <c r="X29" s="150" t="s">
        <v>59</v>
      </c>
      <c r="Y29" s="32"/>
      <c r="Z29" s="32"/>
      <c r="AA29" s="32"/>
      <c r="AB29" s="146"/>
      <c r="AC29" s="32"/>
      <c r="AD29" s="32"/>
      <c r="AE29" s="32"/>
      <c r="AF29" s="32"/>
      <c r="AG29" s="32"/>
      <c r="AH29" s="32"/>
      <c r="AI29" s="32"/>
    </row>
    <row r="30" spans="1:35">
      <c r="A30" s="147" t="s">
        <v>60</v>
      </c>
      <c r="B30" s="147"/>
      <c r="C30" s="148">
        <f>+'150% Grad Rates -- race-ethnic'!O25*100</f>
        <v>63.681366092919752</v>
      </c>
      <c r="D30" s="148">
        <f>('150% Grad Rates -- race-ethnic'!AC25)*100</f>
        <v>46.674182638105975</v>
      </c>
      <c r="E30" s="148">
        <f>('150% Grad Rates -- race-ethnic'!AQ25)*100</f>
        <v>59.277833500501508</v>
      </c>
      <c r="F30" s="148">
        <f>('150% Grad Rates -- race-ethnic'!BE25)*100</f>
        <v>65.599121176271751</v>
      </c>
      <c r="G30" s="148">
        <f>'150% Grad Rates -- race-ethnic'!BS25*100</f>
        <v>75.454545454545453</v>
      </c>
      <c r="H30" s="149">
        <f>('150% Grad Rates -- race-ethnic'!O25-'150% Grad Rates -- race-ethnic'!K25)*100</f>
        <v>2.1856752394307399</v>
      </c>
      <c r="I30" s="148">
        <f>('150% Grad Rates -- race-ethnic'!AC25-'150% Grad Rates -- race-ethnic'!Y25)*100</f>
        <v>9.6801685725023123E-2</v>
      </c>
      <c r="J30" s="148">
        <f>('150% Grad Rates -- race-ethnic'!AQ25-'150% Grad Rates -- race-ethnic'!AM25)*100</f>
        <v>2.4469413566932552</v>
      </c>
      <c r="K30" s="148">
        <f>('150% Grad Rates -- race-ethnic'!BE25-'150% Grad Rates -- race-ethnic'!BA25)*100</f>
        <v>1.6340797779276883</v>
      </c>
      <c r="L30" s="148">
        <f>('150% Grad Rates -- race-ethnic'!BS25-'150% Grad Rates -- race-ethnic'!BO25)*100</f>
        <v>3.5760302689436529</v>
      </c>
      <c r="M30" s="143"/>
      <c r="N30" s="148">
        <f>+'150% Grad Rates -- race-ethnic'!CG25*100</f>
        <v>19.829545454545457</v>
      </c>
      <c r="O30" s="148">
        <f>('150% Grad Rates -- race-ethnic'!CU25)*100</f>
        <v>15.508684863523573</v>
      </c>
      <c r="P30" s="148">
        <f>('150% Grad Rates -- race-ethnic'!DI25)*100</f>
        <v>17.664023071377073</v>
      </c>
      <c r="Q30" s="148">
        <f>('150% Grad Rates -- race-ethnic'!DW25)*100</f>
        <v>17.664023071377073</v>
      </c>
      <c r="R30" s="148">
        <f>+'150% Grad Rates -- race-ethnic'!EK25*100</f>
        <v>23.63013698630137</v>
      </c>
      <c r="S30" s="149">
        <f>('150% Grad Rates -- race-ethnic'!CG25-'150% Grad Rates -- race-ethnic'!CC25)*100</f>
        <v>1.9248570501464584</v>
      </c>
      <c r="T30" s="148">
        <f>('150% Grad Rates -- race-ethnic'!CU25-'150% Grad Rates -- race-ethnic'!CQ25)*100</f>
        <v>4.5667248254645809</v>
      </c>
      <c r="U30" s="148">
        <f>('150% Grad Rates -- race-ethnic'!DI25-'150% Grad Rates -- race-ethnic'!DE25)*100</f>
        <v>0.87457643783244166</v>
      </c>
      <c r="V30" s="148">
        <f>('150% Grad Rates -- race-ethnic'!DW25-'150% Grad Rates -- race-ethnic'!DS25)*100</f>
        <v>-3.3294322063540909</v>
      </c>
      <c r="W30" s="148">
        <f>('150% Grad Rates -- race-ethnic'!EK25-'150% Grad Rates -- race-ethnic'!EG25)*100</f>
        <v>1.4651885326931235</v>
      </c>
      <c r="X30" s="150" t="s">
        <v>60</v>
      </c>
      <c r="Y30" s="32"/>
      <c r="Z30" s="32"/>
      <c r="AA30" s="32"/>
      <c r="AB30" s="32"/>
      <c r="AC30" s="32"/>
      <c r="AD30" s="32"/>
      <c r="AE30" s="32"/>
      <c r="AF30" s="32"/>
      <c r="AG30" s="32"/>
      <c r="AH30" s="32"/>
      <c r="AI30" s="32"/>
    </row>
    <row r="31" spans="1:35" s="1" customFormat="1">
      <c r="A31" s="147" t="s">
        <v>61</v>
      </c>
      <c r="B31" s="147"/>
      <c r="C31" s="148">
        <f>+'150% Grad Rates -- race-ethnic'!O26*100</f>
        <v>71.336764635143595</v>
      </c>
      <c r="D31" s="148">
        <f>('150% Grad Rates -- race-ethnic'!AC26)*100</f>
        <v>57.122826696578798</v>
      </c>
      <c r="E31" s="148">
        <f>('150% Grad Rates -- race-ethnic'!AQ26)*100</f>
        <v>63.183375945166731</v>
      </c>
      <c r="F31" s="148">
        <f>('150% Grad Rates -- race-ethnic'!BE26)*100</f>
        <v>76.309518832824722</v>
      </c>
      <c r="G31" s="148">
        <f>'150% Grad Rates -- race-ethnic'!BS26*100</f>
        <v>80.959013971550377</v>
      </c>
      <c r="H31" s="149">
        <f>('150% Grad Rates -- race-ethnic'!O26-'150% Grad Rates -- race-ethnic'!K26)*100</f>
        <v>1.9598732507413619</v>
      </c>
      <c r="I31" s="148">
        <f>('150% Grad Rates -- race-ethnic'!AC26-'150% Grad Rates -- race-ethnic'!Y26)*100</f>
        <v>5.6085661849645696</v>
      </c>
      <c r="J31" s="148">
        <f>('150% Grad Rates -- race-ethnic'!AQ26-'150% Grad Rates -- race-ethnic'!AM26)*100</f>
        <v>2.9226577556197508</v>
      </c>
      <c r="K31" s="148">
        <f>('150% Grad Rates -- race-ethnic'!BE26-'150% Grad Rates -- race-ethnic'!BA26)*100</f>
        <v>2.5090746305031275</v>
      </c>
      <c r="L31" s="148">
        <f>('150% Grad Rates -- race-ethnic'!BS26-'150% Grad Rates -- race-ethnic'!BO26)*100</f>
        <v>3.205665980345096</v>
      </c>
      <c r="M31" s="143"/>
      <c r="N31" s="148">
        <f>+'150% Grad Rates -- race-ethnic'!CG26*100</f>
        <v>34.491307478654463</v>
      </c>
      <c r="O31" s="148">
        <f>('150% Grad Rates -- race-ethnic'!CU26)*100</f>
        <v>20.390804597701148</v>
      </c>
      <c r="P31" s="148">
        <f>('150% Grad Rates -- race-ethnic'!DI26)*100</f>
        <v>28.559523567552187</v>
      </c>
      <c r="Q31" s="148">
        <f>('150% Grad Rates -- race-ethnic'!DW26)*100</f>
        <v>28.559523567552187</v>
      </c>
      <c r="R31" s="148">
        <f>+'150% Grad Rates -- race-ethnic'!EK26*100</f>
        <v>50.081622132485606</v>
      </c>
      <c r="S31" s="149">
        <f>('150% Grad Rates -- race-ethnic'!CG26-'150% Grad Rates -- race-ethnic'!CC26)*100</f>
        <v>3.4299844668407129</v>
      </c>
      <c r="T31" s="148">
        <f>('150% Grad Rates -- race-ethnic'!CU26-'150% Grad Rates -- race-ethnic'!CQ26)*100</f>
        <v>3.0645592738184928</v>
      </c>
      <c r="U31" s="148">
        <f>('150% Grad Rates -- race-ethnic'!DI26-'150% Grad Rates -- race-ethnic'!DE26)*100</f>
        <v>3.4197137560889601</v>
      </c>
      <c r="V31" s="148">
        <f>('150% Grad Rates -- race-ethnic'!DW26-'150% Grad Rates -- race-ethnic'!DS26)*100</f>
        <v>-6.6113001591298515</v>
      </c>
      <c r="W31" s="148">
        <f>('150% Grad Rates -- race-ethnic'!EK26-'150% Grad Rates -- race-ethnic'!EG26)*100</f>
        <v>4.5930344006739068</v>
      </c>
      <c r="X31" s="150" t="s">
        <v>61</v>
      </c>
      <c r="Y31" s="34"/>
      <c r="Z31" s="34"/>
      <c r="AA31" s="32"/>
      <c r="AB31" s="34"/>
      <c r="AC31" s="34"/>
      <c r="AD31" s="34"/>
      <c r="AE31" s="34"/>
      <c r="AF31" s="34"/>
      <c r="AG31" s="34"/>
      <c r="AH31" s="34"/>
      <c r="AI31" s="34"/>
    </row>
    <row r="32" spans="1:35" s="1" customFormat="1" ht="13.5" customHeight="1">
      <c r="A32" s="147" t="s">
        <v>62</v>
      </c>
      <c r="B32" s="147"/>
      <c r="C32" s="148">
        <f>+'150% Grad Rates -- race-ethnic'!O27*100</f>
        <v>58.340851892302581</v>
      </c>
      <c r="D32" s="148">
        <f>('150% Grad Rates -- race-ethnic'!AC27)*100</f>
        <v>44.667697063369403</v>
      </c>
      <c r="E32" s="148">
        <f>('150% Grad Rates -- race-ethnic'!AQ27)*100</f>
        <v>47.168216398985628</v>
      </c>
      <c r="F32" s="148">
        <f>('150% Grad Rates -- race-ethnic'!BE27)*100</f>
        <v>62.293891189075325</v>
      </c>
      <c r="G32" s="148">
        <f>'150% Grad Rates -- race-ethnic'!BS27*100</f>
        <v>67.055084745762713</v>
      </c>
      <c r="H32" s="149">
        <f>('150% Grad Rates -- race-ethnic'!O27-'150% Grad Rates -- race-ethnic'!K27)*100</f>
        <v>3.6414197403542792</v>
      </c>
      <c r="I32" s="148">
        <f>('150% Grad Rates -- race-ethnic'!AC27-'150% Grad Rates -- race-ethnic'!Y27)*100</f>
        <v>8.4231555786532404</v>
      </c>
      <c r="J32" s="148">
        <f>('150% Grad Rates -- race-ethnic'!AQ27-'150% Grad Rates -- race-ethnic'!AM27)*100</f>
        <v>4.2293533314132326</v>
      </c>
      <c r="K32" s="148">
        <f>('150% Grad Rates -- race-ethnic'!BE27-'150% Grad Rates -- race-ethnic'!BA27)*100</f>
        <v>4.1686750009051421</v>
      </c>
      <c r="L32" s="148">
        <f>('150% Grad Rates -- race-ethnic'!BS27-'150% Grad Rates -- race-ethnic'!BO27)*100</f>
        <v>4.6734879933946534</v>
      </c>
      <c r="M32" s="143"/>
      <c r="N32" s="148">
        <f>+'150% Grad Rates -- race-ethnic'!CG27*100</f>
        <v>39.30715935334873</v>
      </c>
      <c r="O32" s="148">
        <f>('150% Grad Rates -- race-ethnic'!CU27)*100</f>
        <v>17.391304347826086</v>
      </c>
      <c r="P32" s="148">
        <f>('150% Grad Rates -- race-ethnic'!DI27)*100</f>
        <v>35.006605019815055</v>
      </c>
      <c r="Q32" s="148">
        <f>('150% Grad Rates -- race-ethnic'!DW27)*100</f>
        <v>35.006605019815055</v>
      </c>
      <c r="R32" s="148">
        <f>+'150% Grad Rates -- race-ethnic'!EK27*100</f>
        <v>44.186046511627907</v>
      </c>
      <c r="S32" s="149">
        <f>('150% Grad Rates -- race-ethnic'!CG27-'150% Grad Rates -- race-ethnic'!CC27)*100</f>
        <v>15.325258900860042</v>
      </c>
      <c r="T32" s="148">
        <f>('150% Grad Rates -- race-ethnic'!CU27-'150% Grad Rates -- race-ethnic'!CQ27)*100</f>
        <v>7.2420506164828033</v>
      </c>
      <c r="U32" s="148">
        <f>('150% Grad Rates -- race-ethnic'!DI27-'150% Grad Rates -- race-ethnic'!DE27)*100</f>
        <v>11.553511207439806</v>
      </c>
      <c r="V32" s="148">
        <f>('150% Grad Rates -- race-ethnic'!DW27-'150% Grad Rates -- race-ethnic'!DS27)*100</f>
        <v>8.8607716864817228</v>
      </c>
      <c r="W32" s="148">
        <f>('150% Grad Rates -- race-ethnic'!EK27-'150% Grad Rates -- race-ethnic'!EG27)*100</f>
        <v>20.273003033367036</v>
      </c>
      <c r="X32" s="150" t="s">
        <v>62</v>
      </c>
      <c r="Y32" s="32"/>
      <c r="Z32" s="65"/>
      <c r="AA32" s="157"/>
      <c r="AB32" s="157"/>
      <c r="AC32" s="157"/>
      <c r="AD32" s="157"/>
      <c r="AE32" s="157"/>
      <c r="AF32" s="157"/>
      <c r="AG32" s="157"/>
      <c r="AH32" s="157"/>
      <c r="AI32" s="157"/>
    </row>
    <row r="33" spans="1:35" ht="20.25">
      <c r="A33" s="144" t="s">
        <v>63</v>
      </c>
      <c r="B33" s="144"/>
      <c r="C33" s="143">
        <f>+'150% Grad Rates -- race-ethnic'!O28*100</f>
        <v>55.707762557077622</v>
      </c>
      <c r="D33" s="143">
        <f>('150% Grad Rates -- race-ethnic'!AC28)*100</f>
        <v>31.818181818181817</v>
      </c>
      <c r="E33" s="143">
        <f>('150% Grad Rates -- race-ethnic'!AQ28)*100</f>
        <v>44.370860927152314</v>
      </c>
      <c r="F33" s="143">
        <f>('150% Grad Rates -- race-ethnic'!BE28)*100</f>
        <v>44.522144522144522</v>
      </c>
      <c r="G33" s="143">
        <f>'150% Grad Rates -- race-ethnic'!BS28*100</f>
        <v>70.963995354239259</v>
      </c>
      <c r="H33" s="145">
        <f>('150% Grad Rates -- race-ethnic'!O28-'150% Grad Rates -- race-ethnic'!K28)*100</f>
        <v>2.2712582329993292</v>
      </c>
      <c r="I33" s="143">
        <f>('150% Grad Rates -- race-ethnic'!AC28-'150% Grad Rates -- race-ethnic'!Y28)*100</f>
        <v>6.8181818181818175</v>
      </c>
      <c r="J33" s="143">
        <f>('150% Grad Rates -- race-ethnic'!AQ28-'150% Grad Rates -- race-ethnic'!AM28)*100</f>
        <v>7.0574280913314187</v>
      </c>
      <c r="K33" s="143">
        <f>('150% Grad Rates -- race-ethnic'!BE28-'150% Grad Rates -- race-ethnic'!BA28)*100</f>
        <v>5.9878655623336492</v>
      </c>
      <c r="L33" s="143">
        <f>('150% Grad Rates -- race-ethnic'!BS28-'150% Grad Rates -- race-ethnic'!BO28)*100</f>
        <v>4.5328999478788434</v>
      </c>
      <c r="M33" s="143"/>
      <c r="N33" s="143">
        <f>+'150% Grad Rates -- race-ethnic'!CG28*100</f>
        <v>23.885480572597135</v>
      </c>
      <c r="O33" s="143">
        <f>('150% Grad Rates -- race-ethnic'!CU28)*100</f>
        <v>22.222222222222221</v>
      </c>
      <c r="P33" s="143">
        <f>('150% Grad Rates -- race-ethnic'!DI28)*100</f>
        <v>17.84776902887139</v>
      </c>
      <c r="Q33" s="143">
        <f>('150% Grad Rates -- race-ethnic'!DW28)*100</f>
        <v>17.84776902887139</v>
      </c>
      <c r="R33" s="143">
        <f>+'150% Grad Rates -- race-ethnic'!EK28*100</f>
        <v>28.142857142857142</v>
      </c>
      <c r="S33" s="145">
        <f>('150% Grad Rates -- race-ethnic'!CG28-'150% Grad Rates -- race-ethnic'!CC28)*100</f>
        <v>6.480952015652222</v>
      </c>
      <c r="T33" s="143">
        <f>('150% Grad Rates -- race-ethnic'!CU28-'150% Grad Rates -- race-ethnic'!CQ28)*100</f>
        <v>12.698412698412698</v>
      </c>
      <c r="U33" s="143">
        <f>('150% Grad Rates -- race-ethnic'!DI28-'150% Grad Rates -- race-ethnic'!DE28)*100</f>
        <v>5.1204963015986653</v>
      </c>
      <c r="V33" s="143">
        <f>('150% Grad Rates -- race-ethnic'!DW28-'150% Grad Rates -- race-ethnic'!DS28)*100</f>
        <v>2.1030881778075603</v>
      </c>
      <c r="W33" s="143">
        <f>('150% Grad Rates -- race-ethnic'!EK28-'150% Grad Rates -- race-ethnic'!EG28)*100</f>
        <v>7.2786596119929436</v>
      </c>
      <c r="X33" s="59" t="s">
        <v>63</v>
      </c>
      <c r="Y33" s="32"/>
      <c r="Z33" s="65" t="s">
        <v>4</v>
      </c>
      <c r="AA33" s="157"/>
      <c r="AB33" s="157"/>
      <c r="AC33" s="157"/>
      <c r="AD33" s="157"/>
      <c r="AE33" s="157"/>
      <c r="AF33" s="157"/>
      <c r="AG33" s="157"/>
      <c r="AH33" s="157"/>
      <c r="AI33" s="157"/>
    </row>
    <row r="34" spans="1:35">
      <c r="A34" s="144" t="s">
        <v>64</v>
      </c>
      <c r="B34" s="144"/>
      <c r="C34" s="143">
        <f>+'150% Grad Rates -- race-ethnic'!O29*100</f>
        <v>48.512876314834962</v>
      </c>
      <c r="D34" s="143">
        <f>('150% Grad Rates -- race-ethnic'!AC29)*100</f>
        <v>31.182795698924732</v>
      </c>
      <c r="E34" s="143">
        <f>('150% Grad Rates -- race-ethnic'!AQ29)*100</f>
        <v>45.88607594936709</v>
      </c>
      <c r="F34" s="143">
        <f>('150% Grad Rates -- race-ethnic'!BE29)*100</f>
        <v>51.592356687898089</v>
      </c>
      <c r="G34" s="143">
        <f>'150% Grad Rates -- race-ethnic'!BS29*100</f>
        <v>60</v>
      </c>
      <c r="H34" s="145">
        <f>('150% Grad Rates -- race-ethnic'!O29-'150% Grad Rates -- race-ethnic'!K29)*100</f>
        <v>7.5931287945464163</v>
      </c>
      <c r="I34" s="143">
        <f>('150% Grad Rates -- race-ethnic'!AC29-'150% Grad Rates -- race-ethnic'!Y29)*100</f>
        <v>1.3964530093563132E-2</v>
      </c>
      <c r="J34" s="143">
        <f>('150% Grad Rates -- race-ethnic'!AQ29-'150% Grad Rates -- race-ethnic'!AM29)*100</f>
        <v>10.259540322831462</v>
      </c>
      <c r="K34" s="143">
        <f>('150% Grad Rates -- race-ethnic'!BE29-'150% Grad Rates -- race-ethnic'!BA29)*100</f>
        <v>8.3517515146428405</v>
      </c>
      <c r="L34" s="143">
        <f>('150% Grad Rates -- race-ethnic'!BS29-'150% Grad Rates -- race-ethnic'!BO29)*100</f>
        <v>10.892857142857142</v>
      </c>
      <c r="M34" s="143"/>
      <c r="N34" s="143">
        <f>+'150% Grad Rates -- race-ethnic'!CG29*100</f>
        <v>27.680193821926107</v>
      </c>
      <c r="O34" s="143">
        <f>('150% Grad Rates -- race-ethnic'!CU29)*100</f>
        <v>12.903225806451612</v>
      </c>
      <c r="P34" s="143">
        <f>('150% Grad Rates -- race-ethnic'!DI29)*100</f>
        <v>23.275862068965516</v>
      </c>
      <c r="Q34" s="143">
        <f>('150% Grad Rates -- race-ethnic'!DW29)*100</f>
        <v>23.275862068965516</v>
      </c>
      <c r="R34" s="143">
        <f>+'150% Grad Rates -- race-ethnic'!EK29*100</f>
        <v>25</v>
      </c>
      <c r="S34" s="145">
        <f>('150% Grad Rates -- race-ethnic'!CG29-'150% Grad Rates -- race-ethnic'!CC29)*100</f>
        <v>7.3973655390978248</v>
      </c>
      <c r="T34" s="143">
        <f>('150% Grad Rates -- race-ethnic'!CU29-'150% Grad Rates -- race-ethnic'!CQ29)*100</f>
        <v>5.0600885515496516</v>
      </c>
      <c r="U34" s="143">
        <f>('150% Grad Rates -- race-ethnic'!DI29-'150% Grad Rates -- race-ethnic'!DE29)*100</f>
        <v>5.5212928783649948</v>
      </c>
      <c r="V34" s="143">
        <f>('150% Grad Rates -- race-ethnic'!DW29-'150% Grad Rates -- race-ethnic'!DS29)*100</f>
        <v>2.0637408568443041</v>
      </c>
      <c r="W34" s="143">
        <f>('150% Grad Rates -- race-ethnic'!EK29-'150% Grad Rates -- race-ethnic'!EG29)*100</f>
        <v>7.1428571428571423</v>
      </c>
      <c r="X34" s="59" t="s">
        <v>64</v>
      </c>
      <c r="Y34" s="32"/>
      <c r="Z34" s="32"/>
      <c r="AA34" s="32"/>
      <c r="AB34" s="32"/>
      <c r="AC34" s="32"/>
      <c r="AD34" s="32"/>
      <c r="AE34" s="32"/>
      <c r="AF34" s="32"/>
      <c r="AG34" s="32"/>
      <c r="AH34" s="32"/>
      <c r="AI34" s="32"/>
    </row>
    <row r="35" spans="1:35">
      <c r="A35" s="144" t="s">
        <v>65</v>
      </c>
      <c r="B35" s="144"/>
      <c r="C35" s="143">
        <f>+'150% Grad Rates -- race-ethnic'!O30*100</f>
        <v>51.213441194772869</v>
      </c>
      <c r="D35" s="143">
        <f>('150% Grad Rates -- race-ethnic'!AC30)*100</f>
        <v>36.111111111111107</v>
      </c>
      <c r="E35" s="143">
        <f>('150% Grad Rates -- race-ethnic'!AQ30)*100</f>
        <v>37.254901960784316</v>
      </c>
      <c r="F35" s="143">
        <f>('150% Grad Rates -- race-ethnic'!BE30)*100</f>
        <v>53.704159488063006</v>
      </c>
      <c r="G35" s="143">
        <f>'150% Grad Rates -- race-ethnic'!BS30*100</f>
        <v>41.509433962264154</v>
      </c>
      <c r="H35" s="145">
        <f>('150% Grad Rates -- race-ethnic'!O30-'150% Grad Rates -- race-ethnic'!K30)*100</f>
        <v>4.322996384229211</v>
      </c>
      <c r="I35" s="143">
        <f>('150% Grad Rates -- race-ethnic'!AC30-'150% Grad Rates -- race-ethnic'!Y30)*100</f>
        <v>-1.3888888888888895</v>
      </c>
      <c r="J35" s="143">
        <f>('150% Grad Rates -- race-ethnic'!AQ30-'150% Grad Rates -- race-ethnic'!AM30)*100</f>
        <v>8.0513621377754632</v>
      </c>
      <c r="K35" s="143">
        <f>('150% Grad Rates -- race-ethnic'!BE30-'150% Grad Rates -- race-ethnic'!BA30)*100</f>
        <v>5.2888330926041611</v>
      </c>
      <c r="L35" s="143">
        <f>('150% Grad Rates -- race-ethnic'!BS30-'150% Grad Rates -- race-ethnic'!BO30)*100</f>
        <v>-3.3181522446323997</v>
      </c>
      <c r="M35" s="143"/>
      <c r="N35" s="143">
        <f>+'150% Grad Rates -- race-ethnic'!CG30*100</f>
        <v>29.971181556195965</v>
      </c>
      <c r="O35" s="143">
        <f>('150% Grad Rates -- race-ethnic'!CU30)*100</f>
        <v>28.571428571428569</v>
      </c>
      <c r="P35" s="143">
        <f>('150% Grad Rates -- race-ethnic'!DI30)*100</f>
        <v>4.1666666666666661</v>
      </c>
      <c r="Q35" s="143">
        <f>('150% Grad Rates -- race-ethnic'!DW30)*100</f>
        <v>4.1666666666666661</v>
      </c>
      <c r="R35" s="143">
        <f>+'150% Grad Rates -- race-ethnic'!EK30*100</f>
        <v>40</v>
      </c>
      <c r="S35" s="145">
        <f>('150% Grad Rates -- race-ethnic'!CG30-'150% Grad Rates -- race-ethnic'!CC30)*100</f>
        <v>3.3342767942912022</v>
      </c>
      <c r="T35" s="143">
        <f>('150% Grad Rates -- race-ethnic'!CU30-'150% Grad Rates -- race-ethnic'!CQ30)*100</f>
        <v>23.015873015873016</v>
      </c>
      <c r="U35" s="143">
        <f>('150% Grad Rates -- race-ethnic'!DI30-'150% Grad Rates -- race-ethnic'!DE30)*100</f>
        <v>-7.3717948717948731</v>
      </c>
      <c r="V35" s="143">
        <f>('150% Grad Rates -- race-ethnic'!DW30-'150% Grad Rates -- race-ethnic'!DS30)*100</f>
        <v>-25.451496388028893</v>
      </c>
      <c r="W35" s="143">
        <f>('150% Grad Rates -- race-ethnic'!EK30-'150% Grad Rates -- race-ethnic'!EG30)*100</f>
        <v>2.5000000000000022</v>
      </c>
      <c r="X35" s="59" t="s">
        <v>65</v>
      </c>
      <c r="Y35" s="32"/>
      <c r="Z35" s="32"/>
      <c r="AA35" s="32"/>
      <c r="AB35" s="32"/>
      <c r="AC35" s="32"/>
      <c r="AD35" s="32"/>
      <c r="AE35" s="32"/>
      <c r="AF35" s="32"/>
      <c r="AG35" s="32"/>
      <c r="AH35" s="32"/>
      <c r="AI35" s="32"/>
    </row>
    <row r="36" spans="1:35">
      <c r="A36" s="144" t="s">
        <v>66</v>
      </c>
      <c r="B36" s="144"/>
      <c r="C36" s="143">
        <f>+'150% Grad Rates -- race-ethnic'!O31*100</f>
        <v>48.61553150859325</v>
      </c>
      <c r="D36" s="143">
        <f>('150% Grad Rates -- race-ethnic'!AC31)*100</f>
        <v>32.323232323232325</v>
      </c>
      <c r="E36" s="143">
        <f>('150% Grad Rates -- race-ethnic'!AQ31)*100</f>
        <v>46.89863842662632</v>
      </c>
      <c r="F36" s="143">
        <f>('150% Grad Rates -- race-ethnic'!BE31)*100</f>
        <v>52.835820895522389</v>
      </c>
      <c r="G36" s="143">
        <f>'150% Grad Rates -- race-ethnic'!BS31*100</f>
        <v>72.067039106145245</v>
      </c>
      <c r="H36" s="145">
        <f>('150% Grad Rates -- race-ethnic'!O31-'150% Grad Rates -- race-ethnic'!K31)*100</f>
        <v>2.4524207033626952</v>
      </c>
      <c r="I36" s="143">
        <f>('150% Grad Rates -- race-ethnic'!AC31-'150% Grad Rates -- race-ethnic'!Y31)*100</f>
        <v>-1.2465076294863486</v>
      </c>
      <c r="J36" s="143">
        <f>('150% Grad Rates -- race-ethnic'!AQ31-'150% Grad Rates -- race-ethnic'!AM31)*100</f>
        <v>7.3891016418851763</v>
      </c>
      <c r="K36" s="143">
        <f>('150% Grad Rates -- race-ethnic'!BE31-'150% Grad Rates -- race-ethnic'!BA31)*100</f>
        <v>3.2537413234729087</v>
      </c>
      <c r="L36" s="143">
        <f>('150% Grad Rates -- race-ethnic'!BS31-'150% Grad Rates -- race-ethnic'!BO31)*100</f>
        <v>17.57345850700117</v>
      </c>
      <c r="M36" s="143"/>
      <c r="N36" s="158" t="str">
        <f>IF('150% Grad Rates -- race-ethnic'!CG31="NA","NA",+'150% Grad Rates -- race-ethnic'!CG31*100)</f>
        <v>NA</v>
      </c>
      <c r="O36" s="158" t="str">
        <f>IF('150% Grad Rates -- race-ethnic'!CU31="NA","NA",('150% Grad Rates -- race-ethnic'!CU31)*100)</f>
        <v>NA</v>
      </c>
      <c r="P36" s="158" t="str">
        <f>IF('150% Grad Rates -- race-ethnic'!DI31="NA","NA",('150% Grad Rates -- race-ethnic'!DI31)*100)</f>
        <v>NA</v>
      </c>
      <c r="Q36" s="158" t="str">
        <f>IF('150% Grad Rates -- race-ethnic'!DW31="NA","NA",('150% Grad Rates -- race-ethnic'!DW31)*100)</f>
        <v>NA</v>
      </c>
      <c r="R36" s="158" t="str">
        <f>IF('150% Grad Rates -- race-ethnic'!EK31="NA","NA",+'150% Grad Rates -- race-ethnic'!EK31*100)</f>
        <v>NA</v>
      </c>
      <c r="S36" s="159" t="str">
        <f>IF('150% Grad Rates -- race-ethnic'!CG31="NA","NA",('150% Grad Rates -- race-ethnic'!CG31-'150% Grad Rates -- race-ethnic'!CC31)*100)</f>
        <v>NA</v>
      </c>
      <c r="T36" s="158" t="str">
        <f>IF('150% Grad Rates -- race-ethnic'!CU31="NA","NA",('150% Grad Rates -- race-ethnic'!CU31-'150% Grad Rates -- race-ethnic'!CQ31)*100)</f>
        <v>NA</v>
      </c>
      <c r="U36" s="158" t="str">
        <f>IF('150% Grad Rates -- race-ethnic'!DI31="NA","NA",('150% Grad Rates -- race-ethnic'!DI31-'150% Grad Rates -- race-ethnic'!DE31)*100)</f>
        <v>NA</v>
      </c>
      <c r="V36" s="158" t="str">
        <f>IF('150% Grad Rates -- race-ethnic'!DW31="NA","NA",('150% Grad Rates -- race-ethnic'!DW31-'150% Grad Rates -- race-ethnic'!DS31)*100)</f>
        <v>NA</v>
      </c>
      <c r="W36" s="158" t="str">
        <f>IF('150% Grad Rates -- race-ethnic'!EK31="NA","NA",('150% Grad Rates -- race-ethnic'!EK31-'150% Grad Rates -- race-ethnic'!EG31)*100)</f>
        <v>NA</v>
      </c>
      <c r="X36" s="59" t="s">
        <v>66</v>
      </c>
      <c r="Y36" s="32"/>
      <c r="Z36" s="32"/>
      <c r="AA36" s="32"/>
      <c r="AB36" s="32"/>
      <c r="AC36" s="32"/>
      <c r="AD36" s="32"/>
      <c r="AE36" s="32"/>
      <c r="AF36" s="32"/>
      <c r="AG36" s="32"/>
      <c r="AH36" s="32"/>
      <c r="AI36" s="32"/>
    </row>
    <row r="37" spans="1:35">
      <c r="A37" s="147" t="s">
        <v>67</v>
      </c>
      <c r="B37" s="147"/>
      <c r="C37" s="148">
        <f>+'150% Grad Rates -- race-ethnic'!O32*100</f>
        <v>51.119402985074622</v>
      </c>
      <c r="D37" s="148">
        <f>('150% Grad Rates -- race-ethnic'!AC32)*100</f>
        <v>39.772727272727273</v>
      </c>
      <c r="E37" s="148">
        <f>('150% Grad Rates -- race-ethnic'!AQ32)*100</f>
        <v>46.234860452869931</v>
      </c>
      <c r="F37" s="148">
        <f>('150% Grad Rates -- race-ethnic'!BE32)*100</f>
        <v>53.949086161879897</v>
      </c>
      <c r="G37" s="148">
        <f>'150% Grad Rates -- race-ethnic'!BS32*100</f>
        <v>60.66298342541436</v>
      </c>
      <c r="H37" s="149">
        <f>('150% Grad Rates -- race-ethnic'!O32-'150% Grad Rates -- race-ethnic'!K32)*100</f>
        <v>9.4527363184079558</v>
      </c>
      <c r="I37" s="148">
        <f>('150% Grad Rates -- race-ethnic'!AC32-'150% Grad Rates -- race-ethnic'!Y32)*100</f>
        <v>11.037095088819227</v>
      </c>
      <c r="J37" s="148">
        <f>('150% Grad Rates -- race-ethnic'!AQ32-'150% Grad Rates -- race-ethnic'!AM32)*100</f>
        <v>6.8934393090224422</v>
      </c>
      <c r="K37" s="148">
        <f>('150% Grad Rates -- race-ethnic'!BE32-'150% Grad Rates -- race-ethnic'!BA32)*100</f>
        <v>6.0861674094732754</v>
      </c>
      <c r="L37" s="148">
        <f>('150% Grad Rates -- race-ethnic'!BS32-'150% Grad Rates -- race-ethnic'!BO32)*100</f>
        <v>10.662983425414364</v>
      </c>
      <c r="M37" s="143"/>
      <c r="N37" s="148">
        <f>+'150% Grad Rates -- race-ethnic'!CG32*100</f>
        <v>25.951980425141457</v>
      </c>
      <c r="O37" s="148">
        <f>('150% Grad Rates -- race-ethnic'!CU32)*100</f>
        <v>22.15909090909091</v>
      </c>
      <c r="P37" s="148">
        <f>('150% Grad Rates -- race-ethnic'!DI32)*100</f>
        <v>23.754686663095875</v>
      </c>
      <c r="Q37" s="148">
        <f>('150% Grad Rates -- race-ethnic'!DW32)*100</f>
        <v>23.754686663095875</v>
      </c>
      <c r="R37" s="148">
        <f>+'150% Grad Rates -- race-ethnic'!EK32*100</f>
        <v>22.807017543859647</v>
      </c>
      <c r="S37" s="149">
        <f>('150% Grad Rates -- race-ethnic'!CG32-'150% Grad Rates -- race-ethnic'!CC32)*100</f>
        <v>7.7159851927219112</v>
      </c>
      <c r="T37" s="148">
        <f>('150% Grad Rates -- race-ethnic'!CU32-'150% Grad Rates -- race-ethnic'!CQ32)*100</f>
        <v>5.1285232235013885</v>
      </c>
      <c r="U37" s="148">
        <f>('150% Grad Rates -- race-ethnic'!DI32-'150% Grad Rates -- race-ethnic'!DE32)*100</f>
        <v>6.2801968671775068</v>
      </c>
      <c r="V37" s="148">
        <f>('150% Grad Rates -- race-ethnic'!DW32-'150% Grad Rates -- race-ethnic'!DS32)*100</f>
        <v>6.0770969112250439E-3</v>
      </c>
      <c r="W37" s="148">
        <f>('150% Grad Rates -- race-ethnic'!EK32-'150% Grad Rates -- race-ethnic'!EG32)*100</f>
        <v>-5.1341589267285883</v>
      </c>
      <c r="X37" s="150" t="s">
        <v>67</v>
      </c>
      <c r="Y37" s="32"/>
      <c r="Z37" s="32"/>
      <c r="AA37" s="32"/>
      <c r="AB37" s="32"/>
      <c r="AC37" s="32"/>
      <c r="AD37" s="32"/>
      <c r="AE37" s="32"/>
      <c r="AF37" s="32"/>
      <c r="AG37" s="32"/>
      <c r="AH37" s="32"/>
      <c r="AI37" s="32"/>
    </row>
    <row r="38" spans="1:35">
      <c r="A38" s="147" t="s">
        <v>68</v>
      </c>
      <c r="B38" s="147"/>
      <c r="C38" s="148">
        <f>+'150% Grad Rates -- race-ethnic'!O33*100</f>
        <v>63.288718929254308</v>
      </c>
      <c r="D38" s="148">
        <f>('150% Grad Rates -- race-ethnic'!AC33)*100</f>
        <v>43.673469387755105</v>
      </c>
      <c r="E38" s="148">
        <f>('150% Grad Rates -- race-ethnic'!AQ33)*100</f>
        <v>59.035159443990196</v>
      </c>
      <c r="F38" s="148">
        <f>('150% Grad Rates -- race-ethnic'!BE33)*100</f>
        <v>64.184814596821667</v>
      </c>
      <c r="G38" s="148">
        <f>'150% Grad Rates -- race-ethnic'!BS33*100</f>
        <v>70.691676436107855</v>
      </c>
      <c r="H38" s="149">
        <f>('150% Grad Rates -- race-ethnic'!O33-'150% Grad Rates -- race-ethnic'!K33)*100</f>
        <v>4.3193719723462642</v>
      </c>
      <c r="I38" s="148">
        <f>('150% Grad Rates -- race-ethnic'!AC33-'150% Grad Rates -- race-ethnic'!Y33)*100</f>
        <v>-2.7551020408163263</v>
      </c>
      <c r="J38" s="148">
        <f>('150% Grad Rates -- race-ethnic'!AQ33-'150% Grad Rates -- race-ethnic'!AM33)*100</f>
        <v>4.7257098074377506</v>
      </c>
      <c r="K38" s="148">
        <f>('150% Grad Rates -- race-ethnic'!BE33-'150% Grad Rates -- race-ethnic'!BA33)*100</f>
        <v>4.3790383324755933</v>
      </c>
      <c r="L38" s="148">
        <f>('150% Grad Rates -- race-ethnic'!BS33-'150% Grad Rates -- race-ethnic'!BO33)*100</f>
        <v>7.3350330794644929</v>
      </c>
      <c r="M38" s="143"/>
      <c r="N38" s="148">
        <f>+'150% Grad Rates -- race-ethnic'!CG33*100</f>
        <v>22.460599898322318</v>
      </c>
      <c r="O38" s="148">
        <f>('150% Grad Rates -- race-ethnic'!CU33)*100</f>
        <v>9.3617021276595747</v>
      </c>
      <c r="P38" s="148">
        <f>('150% Grad Rates -- race-ethnic'!DI33)*100</f>
        <v>20.739549839228296</v>
      </c>
      <c r="Q38" s="148">
        <f>('150% Grad Rates -- race-ethnic'!DW33)*100</f>
        <v>20.739549839228296</v>
      </c>
      <c r="R38" s="148">
        <f>+'150% Grad Rates -- race-ethnic'!EK33*100</f>
        <v>24.363636363636363</v>
      </c>
      <c r="S38" s="149">
        <f>('150% Grad Rates -- race-ethnic'!CG33-'150% Grad Rates -- race-ethnic'!CC33)*100</f>
        <v>3.7582160202195904</v>
      </c>
      <c r="T38" s="148">
        <f>('150% Grad Rates -- race-ethnic'!CU33-'150% Grad Rates -- race-ethnic'!CQ33)*100</f>
        <v>1.4669652855543114</v>
      </c>
      <c r="U38" s="148">
        <f>('150% Grad Rates -- race-ethnic'!DI33-'150% Grad Rates -- race-ethnic'!DE33)*100</f>
        <v>2.4168515712246514</v>
      </c>
      <c r="V38" s="148">
        <f>('150% Grad Rates -- race-ethnic'!DW33-'150% Grad Rates -- race-ethnic'!DS33)*100</f>
        <v>1.0574907930511579</v>
      </c>
      <c r="W38" s="148">
        <f>('150% Grad Rates -- race-ethnic'!EK33-'150% Grad Rates -- race-ethnic'!EG33)*100</f>
        <v>3.165479681608713</v>
      </c>
      <c r="X38" s="150" t="s">
        <v>68</v>
      </c>
      <c r="Y38" s="32"/>
      <c r="Z38" s="32"/>
      <c r="AA38" s="32"/>
      <c r="AB38" s="32"/>
      <c r="AC38" s="32"/>
      <c r="AD38" s="32"/>
      <c r="AE38" s="32"/>
      <c r="AF38" s="32"/>
      <c r="AG38" s="32"/>
      <c r="AH38" s="32"/>
      <c r="AI38" s="32"/>
    </row>
    <row r="39" spans="1:35">
      <c r="A39" s="147" t="s">
        <v>69</v>
      </c>
      <c r="B39" s="147"/>
      <c r="C39" s="148">
        <f>+'150% Grad Rates -- race-ethnic'!O34*100</f>
        <v>45.17698199130615</v>
      </c>
      <c r="D39" s="148">
        <f>('150% Grad Rates -- race-ethnic'!AC34)*100</f>
        <v>31.609195402298852</v>
      </c>
      <c r="E39" s="148">
        <f>('150% Grad Rates -- race-ethnic'!AQ34)*100</f>
        <v>35.980861244019138</v>
      </c>
      <c r="F39" s="148">
        <f>('150% Grad Rates -- race-ethnic'!BE34)*100</f>
        <v>46.918629248342967</v>
      </c>
      <c r="G39" s="148">
        <f>'150% Grad Rates -- race-ethnic'!BS34*100</f>
        <v>66.92307692307692</v>
      </c>
      <c r="H39" s="149">
        <f>('150% Grad Rates -- race-ethnic'!O34-'150% Grad Rates -- race-ethnic'!K34)*100</f>
        <v>1.5775172277022242</v>
      </c>
      <c r="I39" s="148">
        <f>('150% Grad Rates -- race-ethnic'!AC34-'150% Grad Rates -- race-ethnic'!Y34)*100</f>
        <v>-8.9923083570996436</v>
      </c>
      <c r="J39" s="148">
        <f>('150% Grad Rates -- race-ethnic'!AQ34-'150% Grad Rates -- race-ethnic'!AM34)*100</f>
        <v>1.1069116641872101</v>
      </c>
      <c r="K39" s="148">
        <f>('150% Grad Rates -- race-ethnic'!BE34-'150% Grad Rates -- race-ethnic'!BA34)*100</f>
        <v>2.4221088677152167</v>
      </c>
      <c r="L39" s="148">
        <f>('150% Grad Rates -- race-ethnic'!BS34-'150% Grad Rates -- race-ethnic'!BO34)*100</f>
        <v>1.7489475698430845</v>
      </c>
      <c r="M39" s="143"/>
      <c r="N39" s="148">
        <f>+'150% Grad Rates -- race-ethnic'!CG34*100</f>
        <v>25.966850828729282</v>
      </c>
      <c r="O39" s="148">
        <f>('150% Grad Rates -- race-ethnic'!CU34)*100</f>
        <v>8.9552238805970141</v>
      </c>
      <c r="P39" s="148">
        <f>('150% Grad Rates -- race-ethnic'!DI34)*100</f>
        <v>21.834862385321102</v>
      </c>
      <c r="Q39" s="148">
        <f>('150% Grad Rates -- race-ethnic'!DW34)*100</f>
        <v>21.834862385321102</v>
      </c>
      <c r="R39" s="148">
        <f>+'150% Grad Rates -- race-ethnic'!EK34*100</f>
        <v>30.120481927710845</v>
      </c>
      <c r="S39" s="149">
        <f>('150% Grad Rates -- race-ethnic'!CG34-'150% Grad Rates -- race-ethnic'!CC34)*100</f>
        <v>5.3862391128143008</v>
      </c>
      <c r="T39" s="148">
        <f>('150% Grad Rates -- race-ethnic'!CU34-'150% Grad Rates -- race-ethnic'!CQ34)*100</f>
        <v>0.62189054726368154</v>
      </c>
      <c r="U39" s="148">
        <f>('150% Grad Rates -- race-ethnic'!DI34-'150% Grad Rates -- race-ethnic'!DE34)*100</f>
        <v>8.7579393083980239</v>
      </c>
      <c r="V39" s="148">
        <f>('150% Grad Rates -- race-ethnic'!DW34-'150% Grad Rates -- race-ethnic'!DS34)*100</f>
        <v>-3.0172086205960569</v>
      </c>
      <c r="W39" s="148">
        <f>('150% Grad Rates -- race-ethnic'!EK34-'150% Grad Rates -- race-ethnic'!EG34)*100</f>
        <v>9.7501115573404764</v>
      </c>
      <c r="X39" s="150" t="s">
        <v>69</v>
      </c>
      <c r="Y39" s="32"/>
      <c r="Z39" s="32"/>
      <c r="AA39" s="32"/>
      <c r="AB39" s="32"/>
      <c r="AC39" s="32"/>
      <c r="AD39" s="32"/>
      <c r="AE39" s="32"/>
      <c r="AF39" s="32"/>
      <c r="AG39" s="32"/>
      <c r="AH39" s="32"/>
      <c r="AI39" s="32"/>
    </row>
    <row r="40" spans="1:35">
      <c r="A40" s="147" t="s">
        <v>70</v>
      </c>
      <c r="B40" s="147"/>
      <c r="C40" s="148">
        <f>+'150% Grad Rates -- race-ethnic'!O35*100</f>
        <v>67.34625105307498</v>
      </c>
      <c r="D40" s="148">
        <f>('150% Grad Rates -- race-ethnic'!AC35)*100</f>
        <v>54.173486088379704</v>
      </c>
      <c r="E40" s="148">
        <f>('150% Grad Rates -- race-ethnic'!AQ35)*100</f>
        <v>57.040082219938334</v>
      </c>
      <c r="F40" s="148">
        <f>('150% Grad Rates -- race-ethnic'!BE35)*100</f>
        <v>67.959372114496759</v>
      </c>
      <c r="G40" s="148">
        <f>'150% Grad Rates -- race-ethnic'!BS35*100</f>
        <v>76.960585127996751</v>
      </c>
      <c r="H40" s="149">
        <f>('150% Grad Rates -- race-ethnic'!O35-'150% Grad Rates -- race-ethnic'!K35)*100</f>
        <v>-1.8125683869806397</v>
      </c>
      <c r="I40" s="148">
        <f>('150% Grad Rates -- race-ethnic'!AC35-'150% Grad Rates -- race-ethnic'!Y35)*100</f>
        <v>-4.1423033853045022</v>
      </c>
      <c r="J40" s="148">
        <f>('150% Grad Rates -- race-ethnic'!AQ35-'150% Grad Rates -- race-ethnic'!AM35)*100</f>
        <v>-5.8909522628202815</v>
      </c>
      <c r="K40" s="148">
        <f>('150% Grad Rates -- race-ethnic'!BE35-'150% Grad Rates -- race-ethnic'!BA35)*100</f>
        <v>-0.70688226604332938</v>
      </c>
      <c r="L40" s="148">
        <f>('150% Grad Rates -- race-ethnic'!BS35-'150% Grad Rates -- race-ethnic'!BO35)*100</f>
        <v>-1.5637890485513339</v>
      </c>
      <c r="M40" s="143"/>
      <c r="N40" s="148">
        <f>+'150% Grad Rates -- race-ethnic'!CG35*100</f>
        <v>37.67326732673267</v>
      </c>
      <c r="O40" s="148">
        <f>('150% Grad Rates -- race-ethnic'!CU35)*100</f>
        <v>25.675675675675674</v>
      </c>
      <c r="P40" s="148">
        <f>('150% Grad Rates -- race-ethnic'!DI35)*100</f>
        <v>33.819241982507286</v>
      </c>
      <c r="Q40" s="148">
        <f>('150% Grad Rates -- race-ethnic'!DW35)*100</f>
        <v>33.819241982507286</v>
      </c>
      <c r="R40" s="148">
        <f>+'150% Grad Rates -- race-ethnic'!EK35*100</f>
        <v>40.799999999999997</v>
      </c>
      <c r="S40" s="149">
        <f>('150% Grad Rates -- race-ethnic'!CG35-'150% Grad Rates -- race-ethnic'!CC35)*100</f>
        <v>2.8826974022648333</v>
      </c>
      <c r="T40" s="148">
        <f>('150% Grad Rates -- race-ethnic'!CU35-'150% Grad Rates -- race-ethnic'!CQ35)*100</f>
        <v>11.275675675675675</v>
      </c>
      <c r="U40" s="148">
        <f>('150% Grad Rates -- race-ethnic'!DI35-'150% Grad Rates -- race-ethnic'!DE35)*100</f>
        <v>2.5014125251429431</v>
      </c>
      <c r="V40" s="148">
        <f>('150% Grad Rates -- race-ethnic'!DW35-'150% Grad Rates -- race-ethnic'!DS35)*100</f>
        <v>-1.6171010473378211</v>
      </c>
      <c r="W40" s="148">
        <f>('150% Grad Rates -- race-ethnic'!EK35-'150% Grad Rates -- race-ethnic'!EG35)*100</f>
        <v>1.9428571428571406</v>
      </c>
      <c r="X40" s="150" t="s">
        <v>70</v>
      </c>
      <c r="Y40" s="32"/>
      <c r="Z40" s="32"/>
      <c r="AA40" s="32"/>
      <c r="AB40" s="32"/>
      <c r="AC40" s="32"/>
      <c r="AD40" s="32"/>
      <c r="AE40" s="32"/>
      <c r="AF40" s="32"/>
      <c r="AG40" s="32"/>
      <c r="AH40" s="32"/>
      <c r="AI40" s="32"/>
    </row>
    <row r="41" spans="1:35">
      <c r="A41" s="160" t="s">
        <v>71</v>
      </c>
      <c r="B41" s="160"/>
      <c r="C41" s="161">
        <f>+'150% Grad Rates -- race-ethnic'!O36*100</f>
        <v>59.158576051779932</v>
      </c>
      <c r="D41" s="161">
        <f>('150% Grad Rates -- race-ethnic'!AC36)*100</f>
        <v>41.17647058823529</v>
      </c>
      <c r="E41" s="161">
        <f>('150% Grad Rates -- race-ethnic'!AQ36)*100</f>
        <v>45.945945945945951</v>
      </c>
      <c r="F41" s="161">
        <f>('150% Grad Rates -- race-ethnic'!BE36)*100</f>
        <v>63.162467419635107</v>
      </c>
      <c r="G41" s="162">
        <f>'150% Grad Rates -- race-ethnic'!BS36*100</f>
        <v>52</v>
      </c>
      <c r="H41" s="163">
        <f>('150% Grad Rates -- race-ethnic'!O36-'150% Grad Rates -- race-ethnic'!K36)*100</f>
        <v>3.7485140255910987</v>
      </c>
      <c r="I41" s="161">
        <f>('150% Grad Rates -- race-ethnic'!AC36-'150% Grad Rates -- race-ethnic'!Y36)*100</f>
        <v>3.081232492997199</v>
      </c>
      <c r="J41" s="161">
        <f>('150% Grad Rates -- race-ethnic'!AQ36-'150% Grad Rates -- race-ethnic'!AM36)*100</f>
        <v>3.7772712471507655</v>
      </c>
      <c r="K41" s="161">
        <f>('150% Grad Rates -- race-ethnic'!BE36-'150% Grad Rates -- race-ethnic'!BA36)*100</f>
        <v>5.2285831221144381</v>
      </c>
      <c r="L41" s="161">
        <f>('150% Grad Rates -- race-ethnic'!BS36-'150% Grad Rates -- race-ethnic'!BO36)*100</f>
        <v>-12.705882352941178</v>
      </c>
      <c r="M41" s="143"/>
      <c r="N41" s="161">
        <f>+'150% Grad Rates -- race-ethnic'!CG36*100</f>
        <v>39.807692307692307</v>
      </c>
      <c r="O41" s="161">
        <f>('150% Grad Rates -- race-ethnic'!CU36)*100</f>
        <v>31.25</v>
      </c>
      <c r="P41" s="161">
        <f>('150% Grad Rates -- race-ethnic'!DI36)*100</f>
        <v>29.09090909090909</v>
      </c>
      <c r="Q41" s="161">
        <f>('150% Grad Rates -- race-ethnic'!DW36)*100</f>
        <v>29.09090909090909</v>
      </c>
      <c r="R41" s="161">
        <f>+'150% Grad Rates -- race-ethnic'!EK36*100</f>
        <v>30.76923076923077</v>
      </c>
      <c r="S41" s="163">
        <f>('150% Grad Rates -- race-ethnic'!CG36-'150% Grad Rates -- race-ethnic'!CC36)*100</f>
        <v>4.9374869609274841</v>
      </c>
      <c r="T41" s="161">
        <f>('150% Grad Rates -- race-ethnic'!CU36-'150% Grad Rates -- race-ethnic'!CQ36)*100</f>
        <v>0.94696969696969613</v>
      </c>
      <c r="U41" s="161">
        <f>('150% Grad Rates -- race-ethnic'!DI36-'150% Grad Rates -- race-ethnic'!DE36)*100</f>
        <v>4.320266889074226</v>
      </c>
      <c r="V41" s="161">
        <f>('150% Grad Rates -- race-ethnic'!DW36-'150% Grad Rates -- race-ethnic'!DS36)*100</f>
        <v>-7.6526067592350033</v>
      </c>
      <c r="W41" s="161">
        <f>('150% Grad Rates -- race-ethnic'!EK36-'150% Grad Rates -- race-ethnic'!EG36)*100</f>
        <v>-15.384615384615385</v>
      </c>
      <c r="X41" s="164" t="s">
        <v>71</v>
      </c>
      <c r="Y41" s="32"/>
      <c r="Z41" s="32"/>
      <c r="AA41" s="32"/>
      <c r="AB41" s="32"/>
      <c r="AC41" s="32"/>
      <c r="AD41" s="32"/>
      <c r="AE41" s="32"/>
      <c r="AF41" s="32"/>
      <c r="AG41" s="32"/>
      <c r="AH41" s="32"/>
      <c r="AI41" s="32"/>
    </row>
    <row r="42" spans="1:35">
      <c r="A42" s="144" t="s">
        <v>72</v>
      </c>
      <c r="B42" s="144"/>
      <c r="C42" s="143">
        <f>+'150% Grad Rates -- race-ethnic'!O37*100</f>
        <v>63.945251279908057</v>
      </c>
      <c r="D42" s="143">
        <f>('150% Grad Rates -- race-ethnic'!AC37)*100</f>
        <v>39.256822349261142</v>
      </c>
      <c r="E42" s="143">
        <f>('150% Grad Rates -- race-ethnic'!AQ37)*100</f>
        <v>54.881889763779526</v>
      </c>
      <c r="F42" s="143">
        <f>('150% Grad Rates -- race-ethnic'!BE37)*100</f>
        <v>66.728632023619738</v>
      </c>
      <c r="G42" s="143">
        <f>'150% Grad Rates -- race-ethnic'!BR37*100</f>
        <v>72.933583177180921</v>
      </c>
      <c r="H42" s="145">
        <f>('150% Grad Rates -- race-ethnic'!O37-'150% Grad Rates -- race-ethnic'!K37)*100</f>
        <v>4.9812114043305877</v>
      </c>
      <c r="I42" s="143">
        <f>('150% Grad Rates -- race-ethnic'!AC37-'150% Grad Rates -- race-ethnic'!Y37)*100</f>
        <v>6.1703279661066368</v>
      </c>
      <c r="J42" s="143">
        <f>('150% Grad Rates -- race-ethnic'!AQ37-'150% Grad Rates -- race-ethnic'!AM37)*100</f>
        <v>3.8618670966091395</v>
      </c>
      <c r="K42" s="143">
        <f>('150% Grad Rates -- race-ethnic'!BE37-'150% Grad Rates -- race-ethnic'!BA37)*100</f>
        <v>4.8594483546615326</v>
      </c>
      <c r="L42" s="143">
        <f>('150% Grad Rates -- race-ethnic'!BS37-'150% Grad Rates -- race-ethnic'!BO37)*100</f>
        <v>4.9720289026818687</v>
      </c>
      <c r="M42" s="143"/>
      <c r="N42" s="143">
        <f>+'150% Grad Rates -- race-ethnic'!CG37*100</f>
        <v>31.651600188509487</v>
      </c>
      <c r="O42" s="143">
        <f>('150% Grad Rates -- race-ethnic'!CU37)*100</f>
        <v>14.247801031240522</v>
      </c>
      <c r="P42" s="143">
        <f>('150% Grad Rates -- race-ethnic'!DI37)*100</f>
        <v>26.551088662889903</v>
      </c>
      <c r="Q42" s="143">
        <f>('150% Grad Rates -- race-ethnic'!DW37)*100</f>
        <v>26.551088662889903</v>
      </c>
      <c r="R42" s="143">
        <f>+'150% Grad Rates -- race-ethnic'!EK37*100</f>
        <v>28.978696741854638</v>
      </c>
      <c r="S42" s="145">
        <f>('150% Grad Rates -- race-ethnic'!CG37-'150% Grad Rates -- race-ethnic'!CC37)*100</f>
        <v>6.0878303569890049</v>
      </c>
      <c r="T42" s="143">
        <f>('150% Grad Rates -- race-ethnic'!CU37-'150% Grad Rates -- race-ethnic'!CQ37)*100</f>
        <v>4.4569587474643777</v>
      </c>
      <c r="U42" s="143">
        <f>('150% Grad Rates -- race-ethnic'!DI37-'150% Grad Rates -- race-ethnic'!DE37)*100</f>
        <v>5.0930645824016967</v>
      </c>
      <c r="V42" s="143">
        <f>('150% Grad Rates -- race-ethnic'!DW37-'150% Grad Rates -- race-ethnic'!DS37)*100</f>
        <v>-3.4464796992914937</v>
      </c>
      <c r="W42" s="143">
        <f>('150% Grad Rates -- race-ethnic'!EK37-'150% Grad Rates -- race-ethnic'!EG37)*100</f>
        <v>8.1036132415206357</v>
      </c>
      <c r="X42" s="35"/>
      <c r="Y42" s="32"/>
      <c r="Z42" s="32"/>
      <c r="AA42" s="32"/>
      <c r="AB42" s="32"/>
      <c r="AC42" s="32"/>
      <c r="AD42" s="32"/>
      <c r="AE42" s="32"/>
      <c r="AF42" s="32"/>
      <c r="AG42" s="32"/>
      <c r="AH42" s="32"/>
      <c r="AI42" s="32"/>
    </row>
    <row r="43" spans="1:35">
      <c r="A43" s="144" t="s">
        <v>57</v>
      </c>
      <c r="B43" s="144"/>
      <c r="C43" s="143">
        <f t="shared" ref="C43:R43" si="2">(C42/C$8)*100</f>
        <v>101.03489823813298</v>
      </c>
      <c r="D43" s="143">
        <f t="shared" si="2"/>
        <v>85.675073760124732</v>
      </c>
      <c r="E43" s="143">
        <f t="shared" si="2"/>
        <v>95.303107936278025</v>
      </c>
      <c r="F43" s="143">
        <f t="shared" si="2"/>
        <v>100.48242509678546</v>
      </c>
      <c r="G43" s="143">
        <f t="shared" si="2"/>
        <v>96.682123667709646</v>
      </c>
      <c r="H43" s="145"/>
      <c r="I43" s="143"/>
      <c r="J43" s="143"/>
      <c r="K43" s="143"/>
      <c r="L43" s="143"/>
      <c r="M43" s="143"/>
      <c r="N43" s="143">
        <f t="shared" si="2"/>
        <v>133.70497814667314</v>
      </c>
      <c r="O43" s="143">
        <f t="shared" si="2"/>
        <v>77.178592019766441</v>
      </c>
      <c r="P43" s="143">
        <f t="shared" si="2"/>
        <v>103.6565110221479</v>
      </c>
      <c r="Q43" s="143">
        <f t="shared" si="2"/>
        <v>103.6565110221479</v>
      </c>
      <c r="R43" s="143">
        <f t="shared" si="2"/>
        <v>73.923602274455931</v>
      </c>
      <c r="S43" s="145"/>
      <c r="T43" s="143"/>
      <c r="U43" s="143"/>
      <c r="V43" s="143"/>
      <c r="W43" s="143"/>
      <c r="X43" s="59" t="s">
        <v>57</v>
      </c>
      <c r="Y43" s="32"/>
      <c r="Z43" s="32"/>
      <c r="AA43" s="32"/>
      <c r="AB43" s="32"/>
      <c r="AC43" s="32"/>
      <c r="AD43" s="32"/>
      <c r="AE43" s="32"/>
      <c r="AF43" s="32"/>
      <c r="AG43" s="32"/>
      <c r="AH43" s="32"/>
      <c r="AI43" s="32"/>
    </row>
    <row r="44" spans="1:35">
      <c r="A44" s="147" t="s">
        <v>73</v>
      </c>
      <c r="B44" s="147"/>
      <c r="C44" s="148">
        <f>+'150% Grad Rates -- race-ethnic'!O38*100</f>
        <v>72.19101123595506</v>
      </c>
      <c r="D44" s="148">
        <f>('150% Grad Rates -- race-ethnic'!AC38)*100</f>
        <v>52.815013404825741</v>
      </c>
      <c r="E44" s="148">
        <f>('150% Grad Rates -- race-ethnic'!AQ38)*100</f>
        <v>67.601683029453014</v>
      </c>
      <c r="F44" s="148">
        <f>('150% Grad Rates -- race-ethnic'!BE38)*100</f>
        <v>73.764550845596304</v>
      </c>
      <c r="G44" s="148">
        <f>'150% Grad Rates -- race-ethnic'!BS38*100</f>
        <v>75.328083989501309</v>
      </c>
      <c r="H44" s="149">
        <f>('150% Grad Rates -- race-ethnic'!O38-'150% Grad Rates -- race-ethnic'!K38)*100</f>
        <v>11.026502537885319</v>
      </c>
      <c r="I44" s="148">
        <f>('150% Grad Rates -- race-ethnic'!AC38-'150% Grad Rates -- race-ethnic'!Y38)*100</f>
        <v>17.982676518940632</v>
      </c>
      <c r="J44" s="148">
        <f>('150% Grad Rates -- race-ethnic'!AQ38-'150% Grad Rates -- race-ethnic'!AM38)*100</f>
        <v>16.702600460645677</v>
      </c>
      <c r="K44" s="148">
        <f>('150% Grad Rates -- race-ethnic'!BE38-'150% Grad Rates -- race-ethnic'!BA38)*100</f>
        <v>5.8296929107383715</v>
      </c>
      <c r="L44" s="148">
        <f>('150% Grad Rates -- race-ethnic'!BS38-'150% Grad Rates -- race-ethnic'!BO38)*100</f>
        <v>2.4635252353720105</v>
      </c>
      <c r="M44" s="143"/>
      <c r="N44" s="148">
        <f>+'150% Grad Rates -- race-ethnic'!CG38*100</f>
        <v>32.607363069267656</v>
      </c>
      <c r="O44" s="148">
        <f>('150% Grad Rates -- race-ethnic'!CU38)*100</f>
        <v>15.164771070282882</v>
      </c>
      <c r="P44" s="148">
        <f>('150% Grad Rates -- race-ethnic'!DI38)*100</f>
        <v>27.40676496097138</v>
      </c>
      <c r="Q44" s="148">
        <f>('150% Grad Rates -- race-ethnic'!DW38)*100</f>
        <v>27.40676496097138</v>
      </c>
      <c r="R44" s="148">
        <f>+'150% Grad Rates -- race-ethnic'!EK38*100</f>
        <v>32.139303482587067</v>
      </c>
      <c r="S44" s="149">
        <f>('150% Grad Rates -- race-ethnic'!CG38-'150% Grad Rates -- race-ethnic'!CC38)*100</f>
        <v>5.5346278336108838</v>
      </c>
      <c r="T44" s="148">
        <f>('150% Grad Rates -- race-ethnic'!CU38-'150% Grad Rates -- race-ethnic'!CQ38)*100</f>
        <v>3.9981406118861833</v>
      </c>
      <c r="U44" s="148">
        <f>('150% Grad Rates -- race-ethnic'!DI38-'150% Grad Rates -- race-ethnic'!DE38)*100</f>
        <v>6.4051494520860812</v>
      </c>
      <c r="V44" s="148">
        <f>('150% Grad Rates -- race-ethnic'!DW38-'150% Grad Rates -- race-ethnic'!DS38)*100</f>
        <v>-6.8980061001991499</v>
      </c>
      <c r="W44" s="148">
        <f>('150% Grad Rates -- race-ethnic'!EK38-'150% Grad Rates -- race-ethnic'!EG38)*100</f>
        <v>7.329727856906981</v>
      </c>
      <c r="X44" s="150" t="s">
        <v>73</v>
      </c>
      <c r="Y44" s="32"/>
      <c r="Z44" s="32"/>
      <c r="AA44" s="32"/>
      <c r="AB44" s="32"/>
      <c r="AC44" s="32"/>
      <c r="AD44" s="32"/>
      <c r="AE44" s="32"/>
      <c r="AF44" s="32"/>
      <c r="AG44" s="32"/>
      <c r="AH44" s="32"/>
      <c r="AI44" s="32"/>
    </row>
    <row r="45" spans="1:35">
      <c r="A45" s="147" t="s">
        <v>74</v>
      </c>
      <c r="B45" s="147"/>
      <c r="C45" s="148">
        <f>+'150% Grad Rates -- race-ethnic'!O39*100</f>
        <v>62.418720398169704</v>
      </c>
      <c r="D45" s="148">
        <f>('150% Grad Rates -- race-ethnic'!AC39)*100</f>
        <v>35.669099756690997</v>
      </c>
      <c r="E45" s="148">
        <f>('150% Grad Rates -- race-ethnic'!AQ39)*100</f>
        <v>52.531301034295041</v>
      </c>
      <c r="F45" s="148">
        <f>('150% Grad Rates -- race-ethnic'!BE39)*100</f>
        <v>69.920673466083855</v>
      </c>
      <c r="G45" s="148">
        <f>'150% Grad Rates -- race-ethnic'!BS39*100</f>
        <v>77.341269841269849</v>
      </c>
      <c r="H45" s="149">
        <f>('150% Grad Rates -- race-ethnic'!O39-'150% Grad Rates -- race-ethnic'!K39)*100</f>
        <v>6.3156021115998158</v>
      </c>
      <c r="I45" s="148">
        <f>('150% Grad Rates -- race-ethnic'!AC39-'150% Grad Rates -- race-ethnic'!Y39)*100</f>
        <v>3.9846647886739417</v>
      </c>
      <c r="J45" s="148">
        <f>('150% Grad Rates -- race-ethnic'!AQ39-'150% Grad Rates -- race-ethnic'!AM39)*100</f>
        <v>5.5648485003906902</v>
      </c>
      <c r="K45" s="148">
        <f>('150% Grad Rates -- race-ethnic'!BE39-'150% Grad Rates -- race-ethnic'!BA39)*100</f>
        <v>12.184191339357831</v>
      </c>
      <c r="L45" s="148">
        <f>('150% Grad Rates -- race-ethnic'!BS39-'150% Grad Rates -- race-ethnic'!BO39)*100</f>
        <v>8.9926459880588343</v>
      </c>
      <c r="M45" s="143"/>
      <c r="N45" s="148">
        <f>+'150% Grad Rates -- race-ethnic'!CG39*100</f>
        <v>27.554806070826306</v>
      </c>
      <c r="O45" s="148">
        <f>('150% Grad Rates -- race-ethnic'!CU39)*100</f>
        <v>13.430127041742287</v>
      </c>
      <c r="P45" s="148">
        <f>('150% Grad Rates -- race-ethnic'!DI39)*100</f>
        <v>25.352112676056336</v>
      </c>
      <c r="Q45" s="148">
        <f>('150% Grad Rates -- race-ethnic'!DW39)*100</f>
        <v>25.352112676056336</v>
      </c>
      <c r="R45" s="148">
        <f>+'150% Grad Rates -- race-ethnic'!EK39*100</f>
        <v>33.695652173913047</v>
      </c>
      <c r="S45" s="149">
        <f>('150% Grad Rates -- race-ethnic'!CG39-'150% Grad Rates -- race-ethnic'!CC39)*100</f>
        <v>13.543885246800491</v>
      </c>
      <c r="T45" s="148">
        <f>('150% Grad Rates -- race-ethnic'!CU39-'150% Grad Rates -- race-ethnic'!CQ39)*100</f>
        <v>6.6315039780589817</v>
      </c>
      <c r="U45" s="148">
        <f>('150% Grad Rates -- race-ethnic'!DI39-'150% Grad Rates -- race-ethnic'!DE39)*100</f>
        <v>12.59060639990571</v>
      </c>
      <c r="V45" s="148">
        <f>('150% Grad Rates -- race-ethnic'!DW39-'150% Grad Rates -- race-ethnic'!DS39)*100</f>
        <v>9.6822562167261932</v>
      </c>
      <c r="W45" s="148">
        <f>('150% Grad Rates -- race-ethnic'!EK39-'150% Grad Rates -- race-ethnic'!EG39)*100</f>
        <v>19.565217391304348</v>
      </c>
      <c r="X45" s="150" t="s">
        <v>74</v>
      </c>
      <c r="Y45" s="32"/>
      <c r="Z45" s="32"/>
      <c r="AA45" s="32"/>
      <c r="AB45" s="32"/>
      <c r="AC45" s="32"/>
      <c r="AD45" s="32"/>
      <c r="AE45" s="32"/>
      <c r="AF45" s="32"/>
      <c r="AG45" s="32"/>
      <c r="AH45" s="32"/>
      <c r="AI45" s="32"/>
    </row>
    <row r="46" spans="1:35">
      <c r="A46" s="147" t="s">
        <v>75</v>
      </c>
      <c r="B46" s="147"/>
      <c r="C46" s="148">
        <f>+'150% Grad Rates -- race-ethnic'!O40*100</f>
        <v>63.413785468003667</v>
      </c>
      <c r="D46" s="148">
        <f>('150% Grad Rates -- race-ethnic'!AC40)*100</f>
        <v>39.120681920143561</v>
      </c>
      <c r="E46" s="148">
        <f>('150% Grad Rates -- race-ethnic'!AQ40)*100</f>
        <v>54.689146469968385</v>
      </c>
      <c r="F46" s="148">
        <f>('150% Grad Rates -- race-ethnic'!BE40)*100</f>
        <v>64.453295981791129</v>
      </c>
      <c r="G46" s="148">
        <f>'150% Grad Rates -- race-ethnic'!BS40*100</f>
        <v>78.184991273996502</v>
      </c>
      <c r="H46" s="149">
        <f>('150% Grad Rates -- race-ethnic'!O40-'150% Grad Rates -- race-ethnic'!K40)*100</f>
        <v>-8.251811745306437</v>
      </c>
      <c r="I46" s="148">
        <f>('150% Grad Rates -- race-ethnic'!AC40-'150% Grad Rates -- race-ethnic'!Y40)*100</f>
        <v>-9.6512479044178416</v>
      </c>
      <c r="J46" s="148">
        <f>('150% Grad Rates -- race-ethnic'!AQ40-'150% Grad Rates -- race-ethnic'!AM40)*100</f>
        <v>-15.014725967389243</v>
      </c>
      <c r="K46" s="148">
        <f>('150% Grad Rates -- race-ethnic'!BE40-'150% Grad Rates -- race-ethnic'!BA40)*100</f>
        <v>-8.0415915437712435</v>
      </c>
      <c r="L46" s="148">
        <f>('150% Grad Rates -- race-ethnic'!BS40-'150% Grad Rates -- race-ethnic'!BO40)*100</f>
        <v>7.7849912739965106</v>
      </c>
      <c r="M46" s="143"/>
      <c r="N46" s="148">
        <f>+'150% Grad Rates -- race-ethnic'!CG40*100</f>
        <v>35.11201270065267</v>
      </c>
      <c r="O46" s="148">
        <f>('150% Grad Rates -- race-ethnic'!CU40)*100</f>
        <v>13.403880070546737</v>
      </c>
      <c r="P46" s="148">
        <f>('150% Grad Rates -- race-ethnic'!DI40)*100</f>
        <v>27.92607802874743</v>
      </c>
      <c r="Q46" s="148">
        <f>('150% Grad Rates -- race-ethnic'!DW40)*100</f>
        <v>27.92607802874743</v>
      </c>
      <c r="R46" s="148">
        <f>+'150% Grad Rates -- race-ethnic'!EK40*100</f>
        <v>33.529411764705877</v>
      </c>
      <c r="S46" s="149">
        <f>('150% Grad Rates -- race-ethnic'!CG40-'150% Grad Rates -- race-ethnic'!CC40)*100</f>
        <v>4.5379442365508833</v>
      </c>
      <c r="T46" s="148">
        <f>('150% Grad Rates -- race-ethnic'!CU40-'150% Grad Rates -- race-ethnic'!CQ40)*100</f>
        <v>0.18009290309759785</v>
      </c>
      <c r="U46" s="148">
        <f>('150% Grad Rates -- race-ethnic'!DI40-'150% Grad Rates -- race-ethnic'!DE40)*100</f>
        <v>4.1111796088828703</v>
      </c>
      <c r="V46" s="148">
        <f>('150% Grad Rates -- race-ethnic'!DW40-'150% Grad Rates -- race-ethnic'!DS40)*100</f>
        <v>-5.8676700240098629</v>
      </c>
      <c r="W46" s="148">
        <f>('150% Grad Rates -- race-ethnic'!EK40-'150% Grad Rates -- race-ethnic'!EG40)*100</f>
        <v>7.853736089030205</v>
      </c>
      <c r="X46" s="150" t="s">
        <v>75</v>
      </c>
      <c r="Y46" s="32"/>
      <c r="Z46" s="32"/>
      <c r="AA46" s="32"/>
      <c r="AB46" s="32"/>
      <c r="AC46" s="32"/>
      <c r="AD46" s="32"/>
      <c r="AE46" s="32"/>
      <c r="AF46" s="32"/>
      <c r="AG46" s="32"/>
      <c r="AH46" s="32"/>
      <c r="AI46" s="32"/>
    </row>
    <row r="47" spans="1:35">
      <c r="A47" s="147" t="s">
        <v>76</v>
      </c>
      <c r="B47" s="147"/>
      <c r="C47" s="148">
        <f>+'150% Grad Rates -- race-ethnic'!O41*100</f>
        <v>58.366822054332104</v>
      </c>
      <c r="D47" s="148">
        <f>('150% Grad Rates -- race-ethnic'!AC41)*100</f>
        <v>35.406698564593306</v>
      </c>
      <c r="E47" s="148">
        <f>('150% Grad Rates -- race-ethnic'!AQ41)*100</f>
        <v>49.892703862660944</v>
      </c>
      <c r="F47" s="148">
        <f>('150% Grad Rates -- race-ethnic'!BE41)*100</f>
        <v>62.087673611111114</v>
      </c>
      <c r="G47" s="148">
        <f>'150% Grad Rates -- race-ethnic'!BS41*100</f>
        <v>61.788617886178862</v>
      </c>
      <c r="H47" s="149">
        <f>('150% Grad Rates -- race-ethnic'!O41-'150% Grad Rates -- race-ethnic'!K41)*100</f>
        <v>3.4532723013328104</v>
      </c>
      <c r="I47" s="148">
        <f>('150% Grad Rates -- race-ethnic'!AC41-'150% Grad Rates -- race-ethnic'!Y41)*100</f>
        <v>9.1199338587109491</v>
      </c>
      <c r="J47" s="148">
        <f>('150% Grad Rates -- race-ethnic'!AQ41-'150% Grad Rates -- race-ethnic'!AM41)*100</f>
        <v>3.2773192472763277</v>
      </c>
      <c r="K47" s="148">
        <f>('150% Grad Rates -- race-ethnic'!BE41-'150% Grad Rates -- race-ethnic'!BA41)*100</f>
        <v>3.5223390803522436</v>
      </c>
      <c r="L47" s="148">
        <f>('150% Grad Rates -- race-ethnic'!BS41-'150% Grad Rates -- race-ethnic'!BO41)*100</f>
        <v>5.5608598790614305</v>
      </c>
      <c r="M47" s="143"/>
      <c r="N47" s="148">
        <f>+'150% Grad Rates -- race-ethnic'!CG41*100</f>
        <v>37.218431629124218</v>
      </c>
      <c r="O47" s="148">
        <f>('150% Grad Rates -- race-ethnic'!CU41)*100</f>
        <v>28.293413173652691</v>
      </c>
      <c r="P47" s="148">
        <f>('150% Grad Rates -- race-ethnic'!DI41)*100</f>
        <v>34.175824175824175</v>
      </c>
      <c r="Q47" s="148">
        <f>('150% Grad Rates -- race-ethnic'!DW41)*100</f>
        <v>34.175824175824175</v>
      </c>
      <c r="R47" s="148">
        <f>+'150% Grad Rates -- race-ethnic'!EK41*100</f>
        <v>29.767441860465116</v>
      </c>
      <c r="S47" s="149">
        <f>('150% Grad Rates -- race-ethnic'!CG41-'150% Grad Rates -- race-ethnic'!CC41)*100</f>
        <v>5.2249646116121928</v>
      </c>
      <c r="T47" s="148">
        <f>('150% Grad Rates -- race-ethnic'!CU41-'150% Grad Rates -- race-ethnic'!CQ41)*100</f>
        <v>8.6212820261117091</v>
      </c>
      <c r="U47" s="148">
        <f>('150% Grad Rates -- race-ethnic'!DI41-'150% Grad Rates -- race-ethnic'!DE41)*100</f>
        <v>2.2459996144206684</v>
      </c>
      <c r="V47" s="148">
        <f>('150% Grad Rates -- race-ethnic'!DW41-'150% Grad Rates -- race-ethnic'!DS41)*100</f>
        <v>-1.6239738913905954</v>
      </c>
      <c r="W47" s="148">
        <f>('150% Grad Rates -- race-ethnic'!EK41-'150% Grad Rates -- race-ethnic'!EG41)*100</f>
        <v>3.8214959145191685</v>
      </c>
      <c r="X47" s="150" t="s">
        <v>76</v>
      </c>
      <c r="Y47" s="32"/>
      <c r="Z47" s="32"/>
      <c r="AA47" s="32"/>
      <c r="AB47" s="32"/>
      <c r="AC47" s="32"/>
      <c r="AD47" s="32"/>
      <c r="AE47" s="32"/>
      <c r="AF47" s="32"/>
      <c r="AG47" s="32"/>
      <c r="AH47" s="32"/>
      <c r="AI47" s="32"/>
    </row>
    <row r="48" spans="1:35">
      <c r="A48" s="144" t="s">
        <v>77</v>
      </c>
      <c r="B48" s="144"/>
      <c r="C48" s="143">
        <f>+'150% Grad Rates -- race-ethnic'!O42*100</f>
        <v>68.406763884579576</v>
      </c>
      <c r="D48" s="143">
        <f>('150% Grad Rates -- race-ethnic'!AC42)*100</f>
        <v>42.589797766374886</v>
      </c>
      <c r="E48" s="143">
        <f>('150% Grad Rates -- race-ethnic'!AQ42)*100</f>
        <v>60.832864378165453</v>
      </c>
      <c r="F48" s="143">
        <f>('150% Grad Rates -- race-ethnic'!BE42)*100</f>
        <v>70.961657053723656</v>
      </c>
      <c r="G48" s="143">
        <f>'150% Grad Rates -- race-ethnic'!BS42*100</f>
        <v>82.051282051282044</v>
      </c>
      <c r="H48" s="145">
        <f>('150% Grad Rates -- race-ethnic'!O42-'150% Grad Rates -- race-ethnic'!K42)*100</f>
        <v>5.3816648092823494</v>
      </c>
      <c r="I48" s="143">
        <f>('150% Grad Rates -- race-ethnic'!AC42-'150% Grad Rates -- race-ethnic'!Y42)*100</f>
        <v>7.1637887977650196</v>
      </c>
      <c r="J48" s="143">
        <f>('150% Grad Rates -- race-ethnic'!AQ42-'150% Grad Rates -- race-ethnic'!AM42)*100</f>
        <v>3.5449746029660334</v>
      </c>
      <c r="K48" s="143">
        <f>('150% Grad Rates -- race-ethnic'!BE42-'150% Grad Rates -- race-ethnic'!BA42)*100</f>
        <v>4.4318307077235168</v>
      </c>
      <c r="L48" s="143">
        <f>('150% Grad Rates -- race-ethnic'!BS42-'150% Grad Rates -- race-ethnic'!BO42)*100</f>
        <v>5.3975855532275681</v>
      </c>
      <c r="M48" s="143"/>
      <c r="N48" s="143">
        <f>+'150% Grad Rates -- race-ethnic'!CG42*100</f>
        <v>18.463937621832358</v>
      </c>
      <c r="O48" s="143">
        <f>('150% Grad Rates -- race-ethnic'!CU42)*100</f>
        <v>9.149072296865004</v>
      </c>
      <c r="P48" s="143">
        <f>('150% Grad Rates -- race-ethnic'!DI42)*100</f>
        <v>12.208657047724749</v>
      </c>
      <c r="Q48" s="143">
        <f>('150% Grad Rates -- race-ethnic'!DW42)*100</f>
        <v>12.208657047724749</v>
      </c>
      <c r="R48" s="143">
        <f>+'150% Grad Rates -- race-ethnic'!EK42*100</f>
        <v>18.581081081081081</v>
      </c>
      <c r="S48" s="145">
        <f>('150% Grad Rates -- race-ethnic'!CG42-'150% Grad Rates -- race-ethnic'!CC42)*100</f>
        <v>2.8346651169751933</v>
      </c>
      <c r="T48" s="143">
        <f>('150% Grad Rates -- race-ethnic'!CU42-'150% Grad Rates -- race-ethnic'!CQ42)*100</f>
        <v>2.2289202056102506</v>
      </c>
      <c r="U48" s="143">
        <f>('150% Grad Rates -- race-ethnic'!DI42-'150% Grad Rates -- race-ethnic'!DE42)*100</f>
        <v>-9.9035259967558686E-2</v>
      </c>
      <c r="V48" s="143">
        <f>('150% Grad Rates -- race-ethnic'!DW42-'150% Grad Rates -- race-ethnic'!DS42)*100</f>
        <v>-6.6529125043129742</v>
      </c>
      <c r="W48" s="143">
        <f>('150% Grad Rates -- race-ethnic'!EK42-'150% Grad Rates -- race-ethnic'!EG42)*100</f>
        <v>3.0255255255255245</v>
      </c>
      <c r="X48" s="59" t="s">
        <v>77</v>
      </c>
      <c r="Y48" s="32"/>
      <c r="Z48" s="32"/>
      <c r="AA48" s="32"/>
      <c r="AB48" s="32"/>
      <c r="AC48" s="32"/>
      <c r="AD48" s="32"/>
      <c r="AE48" s="32"/>
      <c r="AF48" s="32"/>
      <c r="AG48" s="32"/>
      <c r="AH48" s="32"/>
      <c r="AI48" s="32"/>
    </row>
    <row r="49" spans="1:24">
      <c r="A49" s="144" t="s">
        <v>78</v>
      </c>
      <c r="B49" s="144"/>
      <c r="C49" s="143">
        <f>+'150% Grad Rates -- race-ethnic'!O43*100</f>
        <v>63.770441221845111</v>
      </c>
      <c r="D49" s="143">
        <f>('150% Grad Rates -- race-ethnic'!AC43)*100</f>
        <v>46.64310954063604</v>
      </c>
      <c r="E49" s="143">
        <f>('150% Grad Rates -- race-ethnic'!AQ43)*100</f>
        <v>54.182509505703422</v>
      </c>
      <c r="F49" s="143">
        <f>('150% Grad Rates -- race-ethnic'!BE43)*100</f>
        <v>65.289716650748161</v>
      </c>
      <c r="G49" s="143">
        <f>'150% Grad Rates -- race-ethnic'!BS43*100</f>
        <v>65.273631840796014</v>
      </c>
      <c r="H49" s="145">
        <f>('150% Grad Rates -- race-ethnic'!O43-'150% Grad Rates -- race-ethnic'!K43)*100</f>
        <v>4.1261104262386716</v>
      </c>
      <c r="I49" s="143">
        <f>('150% Grad Rates -- race-ethnic'!AC43-'150% Grad Rates -- race-ethnic'!Y43)*100</f>
        <v>3.4888634401161078</v>
      </c>
      <c r="J49" s="143">
        <f>('150% Grad Rates -- race-ethnic'!AQ43-'150% Grad Rates -- race-ethnic'!AM43)*100</f>
        <v>5.4468773217953794</v>
      </c>
      <c r="K49" s="143">
        <f>('150% Grad Rates -- race-ethnic'!BE43-'150% Grad Rates -- race-ethnic'!BA43)*100</f>
        <v>4.7693387068756472</v>
      </c>
      <c r="L49" s="143">
        <f>('150% Grad Rates -- race-ethnic'!BS43-'150% Grad Rates -- race-ethnic'!BO43)*100</f>
        <v>-5.9701492537311829E-2</v>
      </c>
      <c r="M49" s="143"/>
      <c r="N49" s="143">
        <f>+'150% Grad Rates -- race-ethnic'!CG43*100</f>
        <v>32.624529091670155</v>
      </c>
      <c r="O49" s="143">
        <f>('150% Grad Rates -- race-ethnic'!CU43)*100</f>
        <v>12.142857142857142</v>
      </c>
      <c r="P49" s="143">
        <f>('150% Grad Rates -- race-ethnic'!DI43)*100</f>
        <v>24.097472924187727</v>
      </c>
      <c r="Q49" s="143">
        <f>('150% Grad Rates -- race-ethnic'!DW43)*100</f>
        <v>24.097472924187727</v>
      </c>
      <c r="R49" s="143">
        <f>+'150% Grad Rates -- race-ethnic'!EK43*100</f>
        <v>26.129943502824858</v>
      </c>
      <c r="S49" s="145">
        <f>('150% Grad Rates -- race-ethnic'!CG43-'150% Grad Rates -- race-ethnic'!CC43)*100</f>
        <v>4.3726714459916272</v>
      </c>
      <c r="T49" s="143">
        <f>('150% Grad Rates -- race-ethnic'!CU43-'150% Grad Rates -- race-ethnic'!CQ43)*100</f>
        <v>2.9343335507719073</v>
      </c>
      <c r="U49" s="143">
        <f>('150% Grad Rates -- race-ethnic'!DI43-'150% Grad Rates -- race-ethnic'!DE43)*100</f>
        <v>3.8413611663297513</v>
      </c>
      <c r="V49" s="143">
        <f>('150% Grad Rates -- race-ethnic'!DW43-'150% Grad Rates -- race-ethnic'!DS43)*100</f>
        <v>-10.101611744004494</v>
      </c>
      <c r="W49" s="143">
        <f>('150% Grad Rates -- race-ethnic'!EK43-'150% Grad Rates -- race-ethnic'!EG43)*100</f>
        <v>10.041177899496148</v>
      </c>
      <c r="X49" s="59" t="s">
        <v>78</v>
      </c>
    </row>
    <row r="50" spans="1:24">
      <c r="A50" s="144" t="s">
        <v>79</v>
      </c>
      <c r="B50" s="144"/>
      <c r="C50" s="143">
        <f>+'150% Grad Rates -- race-ethnic'!O44*100</f>
        <v>59.249263984298331</v>
      </c>
      <c r="D50" s="143">
        <f>('150% Grad Rates -- race-ethnic'!AC44)*100</f>
        <v>37.5</v>
      </c>
      <c r="E50" s="143">
        <f>('150% Grad Rates -- race-ethnic'!AQ44)*100</f>
        <v>53.513513513513509</v>
      </c>
      <c r="F50" s="143">
        <f>('150% Grad Rates -- race-ethnic'!BE44)*100</f>
        <v>63.10749185667752</v>
      </c>
      <c r="G50" s="143">
        <f>'150% Grad Rates -- race-ethnic'!BS44*100</f>
        <v>71.089108910891085</v>
      </c>
      <c r="H50" s="145">
        <f>('150% Grad Rates -- race-ethnic'!O44-'150% Grad Rates -- race-ethnic'!K44)*100</f>
        <v>3.9119199779342861</v>
      </c>
      <c r="I50" s="143">
        <f>('150% Grad Rates -- race-ethnic'!AC44-'150% Grad Rates -- race-ethnic'!Y44)*100</f>
        <v>5.0998164295548429</v>
      </c>
      <c r="J50" s="143">
        <f>('150% Grad Rates -- race-ethnic'!AQ44-'150% Grad Rates -- race-ethnic'!AM44)*100</f>
        <v>-1.0161032112251611</v>
      </c>
      <c r="K50" s="143">
        <f>('150% Grad Rates -- race-ethnic'!BE44-'150% Grad Rates -- race-ethnic'!BA44)*100</f>
        <v>4.377030552826966</v>
      </c>
      <c r="L50" s="143">
        <f>('150% Grad Rates -- race-ethnic'!BS44-'150% Grad Rates -- race-ethnic'!BO44)*100</f>
        <v>2.2236735546905528</v>
      </c>
      <c r="M50" s="143"/>
      <c r="N50" s="143">
        <f>+'150% Grad Rates -- race-ethnic'!CG44*100</f>
        <v>30.569367602773301</v>
      </c>
      <c r="O50" s="143">
        <f>('150% Grad Rates -- race-ethnic'!CU44)*100</f>
        <v>11.430575035063113</v>
      </c>
      <c r="P50" s="143">
        <f>('150% Grad Rates -- race-ethnic'!DI44)*100</f>
        <v>24.533001245330013</v>
      </c>
      <c r="Q50" s="143">
        <f>('150% Grad Rates -- race-ethnic'!DW44)*100</f>
        <v>24.533001245330013</v>
      </c>
      <c r="R50" s="143">
        <f>+'150% Grad Rates -- race-ethnic'!EK44*100</f>
        <v>26.339285714285715</v>
      </c>
      <c r="S50" s="145">
        <f>('150% Grad Rates -- race-ethnic'!CG44-'150% Grad Rates -- race-ethnic'!CC44)*100</f>
        <v>6.4533489793934082</v>
      </c>
      <c r="T50" s="143">
        <f>('150% Grad Rates -- race-ethnic'!CU44-'150% Grad Rates -- race-ethnic'!CQ44)*100</f>
        <v>4.6738182783063564</v>
      </c>
      <c r="U50" s="143">
        <f>('150% Grad Rates -- race-ethnic'!DI44-'150% Grad Rates -- race-ethnic'!DE44)*100</f>
        <v>3.4642989552536778</v>
      </c>
      <c r="V50" s="143">
        <f>('150% Grad Rates -- race-ethnic'!DW44-'150% Grad Rates -- race-ethnic'!DS44)*100</f>
        <v>-2.6342005328868296</v>
      </c>
      <c r="W50" s="143">
        <f>('150% Grad Rates -- race-ethnic'!EK44-'150% Grad Rates -- race-ethnic'!EG44)*100</f>
        <v>6.4174107142857153</v>
      </c>
      <c r="X50" s="59" t="s">
        <v>79</v>
      </c>
    </row>
    <row r="51" spans="1:24">
      <c r="A51" s="144" t="s">
        <v>80</v>
      </c>
      <c r="B51" s="144"/>
      <c r="C51" s="143">
        <f>+'150% Grad Rates -- race-ethnic'!O45*100</f>
        <v>59.112240907313264</v>
      </c>
      <c r="D51" s="143">
        <f>('150% Grad Rates -- race-ethnic'!AC45)*100</f>
        <v>29.133858267716533</v>
      </c>
      <c r="E51" s="143">
        <f>('150% Grad Rates -- race-ethnic'!AQ45)*100</f>
        <v>48.666666666666671</v>
      </c>
      <c r="F51" s="143">
        <f>('150% Grad Rates -- race-ethnic'!BE45)*100</f>
        <v>60.812672176308538</v>
      </c>
      <c r="G51" s="143">
        <f>'150% Grad Rates -- race-ethnic'!BS45*100</f>
        <v>54.237288135593218</v>
      </c>
      <c r="H51" s="145">
        <f>('150% Grad Rates -- race-ethnic'!O45-'150% Grad Rates -- race-ethnic'!K45)*100</f>
        <v>1.5383879846231352</v>
      </c>
      <c r="I51" s="143">
        <f>('150% Grad Rates -- race-ethnic'!AC45-'150% Grad Rates -- race-ethnic'!Y45)*100</f>
        <v>-3.811878166391991</v>
      </c>
      <c r="J51" s="143">
        <f>('150% Grad Rates -- race-ethnic'!AQ45-'150% Grad Rates -- race-ethnic'!AM45)*100</f>
        <v>0.83116883116883256</v>
      </c>
      <c r="K51" s="143">
        <f>('150% Grad Rates -- race-ethnic'!BE45-'150% Grad Rates -- race-ethnic'!BA45)*100</f>
        <v>0.5467709827747691</v>
      </c>
      <c r="L51" s="143">
        <f>('150% Grad Rates -- race-ethnic'!BS45-'150% Grad Rates -- race-ethnic'!BO45)*100</f>
        <v>-0.80858342403981043</v>
      </c>
      <c r="M51" s="143"/>
      <c r="N51" s="143">
        <f>+'150% Grad Rates -- race-ethnic'!CG45*100</f>
        <v>42.148760330578511</v>
      </c>
      <c r="O51" s="143">
        <f>('150% Grad Rates -- race-ethnic'!CU45)*100</f>
        <v>19.827586206896552</v>
      </c>
      <c r="P51" s="143">
        <f>('150% Grad Rates -- race-ethnic'!DI45)*100</f>
        <v>24.324324324324326</v>
      </c>
      <c r="Q51" s="143">
        <f>('150% Grad Rates -- race-ethnic'!DW45)*100</f>
        <v>24.324324324324326</v>
      </c>
      <c r="R51" s="143">
        <f>+'150% Grad Rates -- race-ethnic'!EK45*100</f>
        <v>20</v>
      </c>
      <c r="S51" s="145">
        <f>('150% Grad Rates -- race-ethnic'!CG45-'150% Grad Rates -- race-ethnic'!CC45)*100</f>
        <v>10.673350494512935</v>
      </c>
      <c r="T51" s="143">
        <f>('150% Grad Rates -- race-ethnic'!CU45-'150% Grad Rates -- race-ethnic'!CQ45)*100</f>
        <v>8.1034482758620694</v>
      </c>
      <c r="U51" s="143">
        <f>('150% Grad Rates -- race-ethnic'!DI45-'150% Grad Rates -- race-ethnic'!DE45)*100</f>
        <v>1.7679333468807179</v>
      </c>
      <c r="V51" s="143">
        <f>('150% Grad Rates -- race-ethnic'!DW45-'150% Grad Rates -- race-ethnic'!DS45)*100</f>
        <v>-11.296977450823602</v>
      </c>
      <c r="W51" s="143">
        <f>('150% Grad Rates -- race-ethnic'!EK45-'150% Grad Rates -- race-ethnic'!EG45)*100</f>
        <v>2.4561403508771953</v>
      </c>
      <c r="X51" s="59" t="s">
        <v>80</v>
      </c>
    </row>
    <row r="52" spans="1:24">
      <c r="A52" s="147" t="s">
        <v>81</v>
      </c>
      <c r="B52" s="147"/>
      <c r="C52" s="148">
        <f>+'150% Grad Rates -- race-ethnic'!O46*100</f>
        <v>59.11330049261084</v>
      </c>
      <c r="D52" s="148">
        <f>('150% Grad Rates -- race-ethnic'!AC46)*100</f>
        <v>38.754325259515568</v>
      </c>
      <c r="E52" s="148">
        <f>('150% Grad Rates -- race-ethnic'!AQ46)*100</f>
        <v>47.716535433070867</v>
      </c>
      <c r="F52" s="148">
        <f>('150% Grad Rates -- race-ethnic'!BE46)*100</f>
        <v>61.468507915122942</v>
      </c>
      <c r="G52" s="148">
        <f>'150% Grad Rates -- race-ethnic'!BS46*100</f>
        <v>60.509554140127385</v>
      </c>
      <c r="H52" s="149">
        <f>('150% Grad Rates -- race-ethnic'!O46-'150% Grad Rates -- race-ethnic'!K46)*100</f>
        <v>7.3592317765168058</v>
      </c>
      <c r="I52" s="148">
        <f>('150% Grad Rates -- race-ethnic'!AC46-'150% Grad Rates -- race-ethnic'!Y46)*100</f>
        <v>9.782362642693144</v>
      </c>
      <c r="J52" s="148">
        <f>('150% Grad Rates -- race-ethnic'!AQ46-'150% Grad Rates -- race-ethnic'!AM46)*100</f>
        <v>11.509638881346728</v>
      </c>
      <c r="K52" s="148">
        <f>('150% Grad Rates -- race-ethnic'!BE46-'150% Grad Rates -- race-ethnic'!BA46)*100</f>
        <v>7.9417127446082203</v>
      </c>
      <c r="L52" s="148">
        <f>('150% Grad Rates -- race-ethnic'!BS46-'150% Grad Rates -- race-ethnic'!BO46)*100</f>
        <v>10.509554140127387</v>
      </c>
      <c r="M52" s="143"/>
      <c r="N52" s="148">
        <f>+'150% Grad Rates -- race-ethnic'!CG46*100</f>
        <v>36.223557064507702</v>
      </c>
      <c r="O52" s="148">
        <f>('150% Grad Rates -- race-ethnic'!CU46)*100</f>
        <v>15.231788079470199</v>
      </c>
      <c r="P52" s="148">
        <f>('150% Grad Rates -- race-ethnic'!DI46)*100</f>
        <v>26.863084922010401</v>
      </c>
      <c r="Q52" s="148">
        <f>('150% Grad Rates -- race-ethnic'!DW46)*100</f>
        <v>26.863084922010401</v>
      </c>
      <c r="R52" s="148">
        <f>+'150% Grad Rates -- race-ethnic'!EK46*100</f>
        <v>25</v>
      </c>
      <c r="S52" s="149">
        <f>('150% Grad Rates -- race-ethnic'!CG46-'150% Grad Rates -- race-ethnic'!CC46)*100</f>
        <v>-7.3984901795867808</v>
      </c>
      <c r="T52" s="148">
        <f>('150% Grad Rates -- race-ethnic'!CU46-'150% Grad Rates -- race-ethnic'!CQ46)*100</f>
        <v>-5.1385822909001702</v>
      </c>
      <c r="U52" s="148">
        <f>('150% Grad Rates -- race-ethnic'!DI46-'150% Grad Rates -- race-ethnic'!DE46)*100</f>
        <v>1.8630849220103995</v>
      </c>
      <c r="V52" s="148">
        <f>('150% Grad Rates -- race-ethnic'!DW46-'150% Grad Rates -- race-ethnic'!DS46)*100</f>
        <v>-22.773467518280359</v>
      </c>
      <c r="W52" s="148">
        <f>('150% Grad Rates -- race-ethnic'!EK46-'150% Grad Rates -- race-ethnic'!EG46)*100</f>
        <v>-41.666666666666664</v>
      </c>
      <c r="X52" s="150" t="s">
        <v>81</v>
      </c>
    </row>
    <row r="53" spans="1:24">
      <c r="A53" s="147" t="s">
        <v>82</v>
      </c>
      <c r="B53" s="147"/>
      <c r="C53" s="148">
        <f>+'150% Grad Rates -- race-ethnic'!O47*100</f>
        <v>64.619839619839624</v>
      </c>
      <c r="D53" s="148">
        <f>('150% Grad Rates -- race-ethnic'!AC47)*100</f>
        <v>40.747713824636897</v>
      </c>
      <c r="E53" s="148">
        <f>('150% Grad Rates -- race-ethnic'!AQ47)*100</f>
        <v>57.251908396946561</v>
      </c>
      <c r="F53" s="148">
        <f>('150% Grad Rates -- race-ethnic'!BE47)*100</f>
        <v>67.631091101694921</v>
      </c>
      <c r="G53" s="148">
        <f>'150% Grad Rates -- race-ethnic'!BS47*100</f>
        <v>77.311643835616437</v>
      </c>
      <c r="H53" s="149">
        <f>('150% Grad Rates -- race-ethnic'!O47-'150% Grad Rates -- race-ethnic'!K47)*100</f>
        <v>8.1867400136538588</v>
      </c>
      <c r="I53" s="148">
        <f>('150% Grad Rates -- race-ethnic'!AC47-'150% Grad Rates -- race-ethnic'!Y47)*100</f>
        <v>10.845071265527023</v>
      </c>
      <c r="J53" s="148">
        <f>('150% Grad Rates -- race-ethnic'!AQ47-'150% Grad Rates -- race-ethnic'!AM47)*100</f>
        <v>7.2897012918823112</v>
      </c>
      <c r="K53" s="148">
        <f>('150% Grad Rates -- race-ethnic'!BE47-'150% Grad Rates -- race-ethnic'!BA47)*100</f>
        <v>7.1406191743384806</v>
      </c>
      <c r="L53" s="148">
        <f>('150% Grad Rates -- race-ethnic'!BS47-'150% Grad Rates -- race-ethnic'!BO47)*100</f>
        <v>5.6994943029061602</v>
      </c>
      <c r="M53" s="143"/>
      <c r="N53" s="148">
        <f>+'150% Grad Rates -- race-ethnic'!CG47*100</f>
        <v>25.113497951500385</v>
      </c>
      <c r="O53" s="148">
        <f>('150% Grad Rates -- race-ethnic'!CU47)*100</f>
        <v>10.54519368723099</v>
      </c>
      <c r="P53" s="148">
        <f>('150% Grad Rates -- race-ethnic'!DI47)*100</f>
        <v>19.483101391650099</v>
      </c>
      <c r="Q53" s="148">
        <f>('150% Grad Rates -- race-ethnic'!DW47)*100</f>
        <v>19.483101391650099</v>
      </c>
      <c r="R53" s="148">
        <f>+'150% Grad Rates -- race-ethnic'!EK47*100</f>
        <v>31.073446327683619</v>
      </c>
      <c r="S53" s="149">
        <f>('150% Grad Rates -- race-ethnic'!CG47-'150% Grad Rates -- race-ethnic'!CC47)*100</f>
        <v>7.752823652846466</v>
      </c>
      <c r="T53" s="148">
        <f>('150% Grad Rates -- race-ethnic'!CU47-'150% Grad Rates -- race-ethnic'!CQ47)*100</f>
        <v>3.9488876186294068</v>
      </c>
      <c r="U53" s="148">
        <f>('150% Grad Rates -- race-ethnic'!DI47-'150% Grad Rates -- race-ethnic'!DE47)*100</f>
        <v>7.310528202127756</v>
      </c>
      <c r="V53" s="148">
        <f>('150% Grad Rates -- race-ethnic'!DW47-'150% Grad Rates -- race-ethnic'!DS47)*100</f>
        <v>-1.2619680020679453</v>
      </c>
      <c r="W53" s="148">
        <f>('150% Grad Rates -- race-ethnic'!EK47-'150% Grad Rates -- race-ethnic'!EG47)*100</f>
        <v>14.306979261815355</v>
      </c>
      <c r="X53" s="150" t="s">
        <v>82</v>
      </c>
    </row>
    <row r="54" spans="1:24">
      <c r="A54" s="147" t="s">
        <v>83</v>
      </c>
      <c r="B54" s="147"/>
      <c r="C54" s="148">
        <f>+'150% Grad Rates -- race-ethnic'!O48*100</f>
        <v>54.985337243401759</v>
      </c>
      <c r="D54" s="148">
        <f>('150% Grad Rates -- race-ethnic'!AC48)*100</f>
        <v>23.711340206185564</v>
      </c>
      <c r="E54" s="148">
        <f>('150% Grad Rates -- race-ethnic'!AQ48)*100</f>
        <v>38.345864661654133</v>
      </c>
      <c r="F54" s="148">
        <f>('150% Grad Rates -- race-ethnic'!BE48)*100</f>
        <v>57.406060606060606</v>
      </c>
      <c r="G54" s="148">
        <f>'150% Grad Rates -- race-ethnic'!BS48*100</f>
        <v>64.285714285714292</v>
      </c>
      <c r="H54" s="149">
        <f>('150% Grad Rates -- race-ethnic'!O48-'150% Grad Rates -- race-ethnic'!K48)*100</f>
        <v>5.5116530328754409</v>
      </c>
      <c r="I54" s="148">
        <f>('150% Grad Rates -- race-ethnic'!AC48-'150% Grad Rates -- race-ethnic'!Y48)*100</f>
        <v>-11.288659793814432</v>
      </c>
      <c r="J54" s="148">
        <f>('150% Grad Rates -- race-ethnic'!AQ48-'150% Grad Rates -- race-ethnic'!AM48)*100</f>
        <v>3.0517470145953074</v>
      </c>
      <c r="K54" s="148">
        <f>('150% Grad Rates -- race-ethnic'!BE48-'150% Grad Rates -- race-ethnic'!BA48)*100</f>
        <v>5.8155320243815751</v>
      </c>
      <c r="L54" s="148">
        <f>('150% Grad Rates -- race-ethnic'!BS48-'150% Grad Rates -- race-ethnic'!BO48)*100</f>
        <v>17.857142857142861</v>
      </c>
      <c r="M54" s="143"/>
      <c r="N54" s="148">
        <f>+'150% Grad Rates -- race-ethnic'!CG48*100</f>
        <v>60.689655172413794</v>
      </c>
      <c r="O54" s="148">
        <f>('150% Grad Rates -- race-ethnic'!CU48)*100</f>
        <v>25</v>
      </c>
      <c r="P54" s="148">
        <f>('150% Grad Rates -- race-ethnic'!DI48)*100</f>
        <v>44.230769230769226</v>
      </c>
      <c r="Q54" s="148">
        <f>('150% Grad Rates -- race-ethnic'!DW48)*100</f>
        <v>44.230769230769226</v>
      </c>
      <c r="R54" s="148">
        <f>+'150% Grad Rates -- race-ethnic'!EK48*100</f>
        <v>71.428571428571431</v>
      </c>
      <c r="S54" s="149">
        <f>('150% Grad Rates -- race-ethnic'!CG48-'150% Grad Rates -- race-ethnic'!CC48)*100</f>
        <v>3.0864895421141902</v>
      </c>
      <c r="T54" s="148">
        <f>('150% Grad Rates -- race-ethnic'!CU48-'150% Grad Rates -- race-ethnic'!CQ48)*100</f>
        <v>-1.0869565217391297</v>
      </c>
      <c r="U54" s="148">
        <f>('150% Grad Rates -- race-ethnic'!DI48-'150% Grad Rates -- race-ethnic'!DE48)*100</f>
        <v>-3.3882783882783873</v>
      </c>
      <c r="V54" s="148">
        <f>('150% Grad Rates -- race-ethnic'!DW48-'150% Grad Rates -- race-ethnic'!DS48)*100</f>
        <v>-17.888436067244019</v>
      </c>
      <c r="W54" s="148">
        <f>('150% Grad Rates -- race-ethnic'!EK48-'150% Grad Rates -- race-ethnic'!EG48)*100</f>
        <v>54.761904761904766</v>
      </c>
      <c r="X54" s="150" t="s">
        <v>83</v>
      </c>
    </row>
    <row r="55" spans="1:24">
      <c r="A55" s="160" t="s">
        <v>84</v>
      </c>
      <c r="B55" s="160"/>
      <c r="C55" s="161">
        <f>+'150% Grad Rates -- race-ethnic'!O49*100</f>
        <v>65.065169440545418</v>
      </c>
      <c r="D55" s="161">
        <f>('150% Grad Rates -- race-ethnic'!AC49)*100</f>
        <v>37.515375153751542</v>
      </c>
      <c r="E55" s="161">
        <f>('150% Grad Rates -- race-ethnic'!AQ49)*100</f>
        <v>54.626202812731307</v>
      </c>
      <c r="F55" s="161">
        <f>('150% Grad Rates -- race-ethnic'!BE49)*100</f>
        <v>67.544600705660187</v>
      </c>
      <c r="G55" s="162">
        <f>'150% Grad Rates -- race-ethnic'!BS49*100</f>
        <v>61.54608523290387</v>
      </c>
      <c r="H55" s="163">
        <f>('150% Grad Rates -- race-ethnic'!O49-'150% Grad Rates -- race-ethnic'!K49)*100</f>
        <v>4.1767364280789536</v>
      </c>
      <c r="I55" s="161">
        <f>('150% Grad Rates -- race-ethnic'!AC49-'150% Grad Rates -- race-ethnic'!Y49)*100</f>
        <v>5.6365872749636612</v>
      </c>
      <c r="J55" s="161">
        <f>('150% Grad Rates -- race-ethnic'!AQ49-'150% Grad Rates -- race-ethnic'!AM49)*100</f>
        <v>6.4591967027516741</v>
      </c>
      <c r="K55" s="161">
        <f>('150% Grad Rates -- race-ethnic'!BE49-'150% Grad Rates -- race-ethnic'!BA49)*100</f>
        <v>4.7011232602883428</v>
      </c>
      <c r="L55" s="161">
        <f>('150% Grad Rates -- race-ethnic'!BS49-'150% Grad Rates -- race-ethnic'!BO49)*100</f>
        <v>5.4247417876167603</v>
      </c>
      <c r="M55" s="143"/>
      <c r="N55" s="161">
        <f>+'150% Grad Rates -- race-ethnic'!CG49*100</f>
        <v>39.784232365145229</v>
      </c>
      <c r="O55" s="161">
        <f>('150% Grad Rates -- race-ethnic'!CU49)*100</f>
        <v>12.121212121212121</v>
      </c>
      <c r="P55" s="161">
        <f>('150% Grad Rates -- race-ethnic'!DI49)*100</f>
        <v>25.117739403453687</v>
      </c>
      <c r="Q55" s="161">
        <f>('150% Grad Rates -- race-ethnic'!DW49)*100</f>
        <v>25.117739403453687</v>
      </c>
      <c r="R55" s="161">
        <f>+'150% Grad Rates -- race-ethnic'!EK49*100</f>
        <v>28.431372549019606</v>
      </c>
      <c r="S55" s="163">
        <f>('150% Grad Rates -- race-ethnic'!CG49-'150% Grad Rates -- race-ethnic'!CC49)*100</f>
        <v>4.3652379517374049</v>
      </c>
      <c r="T55" s="161">
        <f>('150% Grad Rates -- race-ethnic'!CU49-'150% Grad Rates -- race-ethnic'!CQ49)*100</f>
        <v>2.7390610914638374</v>
      </c>
      <c r="U55" s="161">
        <f>('150% Grad Rates -- race-ethnic'!DI49-'150% Grad Rates -- race-ethnic'!DE49)*100</f>
        <v>0.33897834150678485</v>
      </c>
      <c r="V55" s="161">
        <f>('150% Grad Rates -- race-ethnic'!DW49-'150% Grad Rates -- race-ethnic'!DS49)*100</f>
        <v>-14.662297948694059</v>
      </c>
      <c r="W55" s="161">
        <f>('150% Grad Rates -- race-ethnic'!EK49-'150% Grad Rates -- race-ethnic'!EG49)*100</f>
        <v>0.19607843137254832</v>
      </c>
      <c r="X55" s="164" t="s">
        <v>84</v>
      </c>
    </row>
    <row r="56" spans="1:24">
      <c r="A56" s="144" t="s">
        <v>85</v>
      </c>
      <c r="B56" s="144"/>
      <c r="C56" s="143">
        <f>+'150% Grad Rates -- race-ethnic'!O50*100</f>
        <v>65.777632555258307</v>
      </c>
      <c r="D56" s="143">
        <f>('150% Grad Rates -- race-ethnic'!AC50)*100</f>
        <v>50.712450362064942</v>
      </c>
      <c r="E56" s="143">
        <f>('150% Grad Rates -- race-ethnic'!AQ50)*100</f>
        <v>56.000983767830789</v>
      </c>
      <c r="F56" s="143">
        <f>('150% Grad Rates -- race-ethnic'!BE50)*100</f>
        <v>68.906658976975294</v>
      </c>
      <c r="G56" s="143">
        <f>'150% Grad Rates -- race-ethnic'!BS50*100</f>
        <v>71.026229038268596</v>
      </c>
      <c r="H56" s="145">
        <f>('150% Grad Rates -- race-ethnic'!O50-'150% Grad Rates -- race-ethnic'!K50)*100</f>
        <v>2.3760462640186608</v>
      </c>
      <c r="I56" s="143">
        <f>('150% Grad Rates -- race-ethnic'!AC50-'150% Grad Rates -- race-ethnic'!Y50)*100</f>
        <v>1.9841318575264333</v>
      </c>
      <c r="J56" s="143">
        <f>('150% Grad Rates -- race-ethnic'!AQ50-'150% Grad Rates -- race-ethnic'!AM50)*100</f>
        <v>1.754214149173372</v>
      </c>
      <c r="K56" s="143">
        <f>('150% Grad Rates -- race-ethnic'!BE50-'150% Grad Rates -- race-ethnic'!BA50)*100</f>
        <v>3.0335059483742377</v>
      </c>
      <c r="L56" s="143">
        <f>('150% Grad Rates -- race-ethnic'!BS50-'150% Grad Rates -- race-ethnic'!BO50)*100</f>
        <v>3.3304184736055675</v>
      </c>
      <c r="M56" s="143"/>
      <c r="N56" s="143">
        <f>+'150% Grad Rates -- race-ethnic'!CG50*100</f>
        <v>25.498481207779843</v>
      </c>
      <c r="O56" s="143">
        <f>('150% Grad Rates -- race-ethnic'!CU50)*100</f>
        <v>15.56854720841859</v>
      </c>
      <c r="P56" s="143">
        <f>('150% Grad Rates -- race-ethnic'!DI50)*100</f>
        <v>20.813442810769526</v>
      </c>
      <c r="Q56" s="143">
        <f>('150% Grad Rates -- race-ethnic'!DW50)*100</f>
        <v>20.813442810769526</v>
      </c>
      <c r="R56" s="143">
        <f>+'150% Grad Rates -- race-ethnic'!EK50*100</f>
        <v>30.119608553823852</v>
      </c>
      <c r="S56" s="145">
        <f>('150% Grad Rates -- race-ethnic'!CG50-'150% Grad Rates -- race-ethnic'!CC50)*100</f>
        <v>3.7762682498902049</v>
      </c>
      <c r="T56" s="143">
        <f>('150% Grad Rates -- race-ethnic'!CQ50-'150% Grad Rates -- race-ethnic'!CU50)*100</f>
        <v>-2.6716816876905831</v>
      </c>
      <c r="U56" s="143">
        <f>('150% Grad Rates -- race-ethnic'!DI50-'150% Grad Rates -- race-ethnic'!DE50)*100</f>
        <v>4.0540775236764439</v>
      </c>
      <c r="V56" s="143">
        <f>('150% Grad Rates -- race-ethnic'!DW50-'150% Grad Rates -- race-ethnic'!DS50)*100</f>
        <v>-5.7390562206136613</v>
      </c>
      <c r="W56" s="143">
        <f>('150% Grad Rates -- race-ethnic'!EK50-'150% Grad Rates -- race-ethnic'!EG50)*100</f>
        <v>6.8484779281377914</v>
      </c>
      <c r="X56" s="59" t="s">
        <v>85</v>
      </c>
    </row>
    <row r="57" spans="1:24">
      <c r="A57" s="144" t="s">
        <v>57</v>
      </c>
      <c r="B57" s="144"/>
      <c r="C57" s="143">
        <f t="shared" ref="C57:R57" si="3">(C56/C$8)*100</f>
        <v>103.93010080568695</v>
      </c>
      <c r="D57" s="143">
        <f t="shared" si="3"/>
        <v>110.67612367276467</v>
      </c>
      <c r="E57" s="143">
        <f t="shared" si="3"/>
        <v>97.246429077696291</v>
      </c>
      <c r="F57" s="143">
        <f t="shared" si="3"/>
        <v>103.76217808380703</v>
      </c>
      <c r="G57" s="143">
        <f t="shared" si="3"/>
        <v>94.153699302647937</v>
      </c>
      <c r="H57" s="145"/>
      <c r="I57" s="143"/>
      <c r="J57" s="143"/>
      <c r="K57" s="143"/>
      <c r="L57" s="143"/>
      <c r="M57" s="143"/>
      <c r="N57" s="143">
        <f t="shared" si="3"/>
        <v>107.712528035067</v>
      </c>
      <c r="O57" s="143">
        <f t="shared" si="3"/>
        <v>84.332912194970149</v>
      </c>
      <c r="P57" s="143">
        <f t="shared" si="3"/>
        <v>81.256512360595352</v>
      </c>
      <c r="Q57" s="143">
        <f t="shared" si="3"/>
        <v>81.256512360595352</v>
      </c>
      <c r="R57" s="143">
        <f t="shared" si="3"/>
        <v>76.834026844944844</v>
      </c>
      <c r="S57" s="145"/>
      <c r="T57" s="143"/>
      <c r="U57" s="143"/>
      <c r="V57" s="143"/>
      <c r="W57" s="143"/>
      <c r="X57" s="59" t="s">
        <v>57</v>
      </c>
    </row>
    <row r="58" spans="1:24">
      <c r="A58" s="147" t="s">
        <v>86</v>
      </c>
      <c r="B58" s="147"/>
      <c r="C58" s="148">
        <f>+'150% Grad Rates -- race-ethnic'!O51*100</f>
        <v>65.80305192666593</v>
      </c>
      <c r="D58" s="148">
        <f>('150% Grad Rates -- race-ethnic'!AC51)*100</f>
        <v>49.814126394052046</v>
      </c>
      <c r="E58" s="148">
        <f>('150% Grad Rates -- race-ethnic'!AQ51)*100</f>
        <v>57.757847533632287</v>
      </c>
      <c r="F58" s="148">
        <f>('150% Grad Rates -- race-ethnic'!BE51)*100</f>
        <v>68.138337012509197</v>
      </c>
      <c r="G58" s="148">
        <f>'150% Grad Rates -- race-ethnic'!BS51*100</f>
        <v>74.934036939313984</v>
      </c>
      <c r="H58" s="149">
        <f>('150% Grad Rates -- race-ethnic'!O51-'150% Grad Rates -- race-ethnic'!K51)*100</f>
        <v>2.17481242711276</v>
      </c>
      <c r="I58" s="148">
        <f>('150% Grad Rates -- race-ethnic'!AC51-'150% Grad Rates -- race-ethnic'!Y51)*100</f>
        <v>-2.4225258426001925</v>
      </c>
      <c r="J58" s="148">
        <f>('150% Grad Rates -- race-ethnic'!AQ51-'150% Grad Rates -- race-ethnic'!AM51)*100</f>
        <v>5.6997361534870112</v>
      </c>
      <c r="K58" s="148">
        <f>('150% Grad Rates -- race-ethnic'!BE51-'150% Grad Rates -- race-ethnic'!BA51)*100</f>
        <v>2.2756581252282859</v>
      </c>
      <c r="L58" s="148">
        <f>('150% Grad Rates -- race-ethnic'!BS51-'150% Grad Rates -- race-ethnic'!BO51)*100</f>
        <v>2.9943005927979827</v>
      </c>
      <c r="M58" s="143"/>
      <c r="N58" s="148">
        <f>+'150% Grad Rates -- race-ethnic'!CG51*100</f>
        <v>15.806866164861392</v>
      </c>
      <c r="O58" s="148">
        <f>('150% Grad Rates -- race-ethnic'!CU51)*100</f>
        <v>9.4300518134715023</v>
      </c>
      <c r="P58" s="148">
        <f>('150% Grad Rates -- race-ethnic'!DI51)*100</f>
        <v>11.889862327909889</v>
      </c>
      <c r="Q58" s="148">
        <f>('150% Grad Rates -- race-ethnic'!DW51)*100</f>
        <v>11.889862327909889</v>
      </c>
      <c r="R58" s="148">
        <f>+'150% Grad Rates -- race-ethnic'!EK51*100</f>
        <v>13.333333333333334</v>
      </c>
      <c r="S58" s="149">
        <f>('150% Grad Rates -- race-ethnic'!CG51-'150% Grad Rates -- race-ethnic'!CC51)*100</f>
        <v>0.29474732201541787</v>
      </c>
      <c r="T58" s="148">
        <f>('150% Grad Rates -- race-ethnic'!CU51-'150% Grad Rates -- race-ethnic'!CQ51)*100</f>
        <v>2.2166130782936375</v>
      </c>
      <c r="U58" s="148">
        <f>('150% Grad Rates -- race-ethnic'!DI51-'150% Grad Rates -- race-ethnic'!DE51)*100</f>
        <v>0.49827656739208775</v>
      </c>
      <c r="V58" s="148">
        <f>('150% Grad Rates -- race-ethnic'!DW51-'150% Grad Rates -- race-ethnic'!DS51)*100</f>
        <v>-8.2947530567054972</v>
      </c>
      <c r="W58" s="148">
        <f>('150% Grad Rates -- race-ethnic'!EK51-'150% Grad Rates -- race-ethnic'!EG51)*100</f>
        <v>-4.9912739965095989</v>
      </c>
      <c r="X58" s="150" t="s">
        <v>86</v>
      </c>
    </row>
    <row r="59" spans="1:24">
      <c r="A59" s="147" t="s">
        <v>87</v>
      </c>
      <c r="B59" s="147"/>
      <c r="C59" s="148">
        <f>+'150% Grad Rates -- race-ethnic'!O52*100</f>
        <v>66.444145026947581</v>
      </c>
      <c r="D59" s="148">
        <f>('150% Grad Rates -- race-ethnic'!AC52)*100</f>
        <v>54.718614718614724</v>
      </c>
      <c r="E59" s="148">
        <f>('150% Grad Rates -- race-ethnic'!AQ52)*100</f>
        <v>52.941176470588239</v>
      </c>
      <c r="F59" s="148">
        <f>('150% Grad Rates -- race-ethnic'!BE52)*100</f>
        <v>69.053430973691349</v>
      </c>
      <c r="G59" s="148">
        <f>'150% Grad Rates -- race-ethnic'!BS52*100</f>
        <v>73.534482758620683</v>
      </c>
      <c r="H59" s="149">
        <f>('150% Grad Rates -- race-ethnic'!O52-'150% Grad Rates -- race-ethnic'!K52)*100</f>
        <v>17.961654754574035</v>
      </c>
      <c r="I59" s="148">
        <f>('150% Grad Rates -- race-ethnic'!AC52-'150% Grad Rates -- race-ethnic'!Y52)*100</f>
        <v>20.235856097925065</v>
      </c>
      <c r="J59" s="148">
        <f>('150% Grad Rates -- race-ethnic'!AQ52-'150% Grad Rates -- race-ethnic'!AM52)*100</f>
        <v>4.5036764705882355</v>
      </c>
      <c r="K59" s="148">
        <f>('150% Grad Rates -- race-ethnic'!BE52-'150% Grad Rates -- race-ethnic'!BA52)*100</f>
        <v>19.406733585058472</v>
      </c>
      <c r="L59" s="148">
        <f>('150% Grad Rates -- race-ethnic'!BS52-'150% Grad Rates -- race-ethnic'!BO52)*100</f>
        <v>31.03448275862069</v>
      </c>
      <c r="M59" s="143"/>
      <c r="N59" s="148">
        <f>+'150% Grad Rates -- race-ethnic'!CG52*100</f>
        <v>20.577689243027887</v>
      </c>
      <c r="O59" s="148">
        <f>('150% Grad Rates -- race-ethnic'!CU52)*100</f>
        <v>15.317460317460318</v>
      </c>
      <c r="P59" s="148">
        <f>('150% Grad Rates -- race-ethnic'!DI52)*100</f>
        <v>14.968722073279714</v>
      </c>
      <c r="Q59" s="148">
        <f>('150% Grad Rates -- race-ethnic'!DW52)*100</f>
        <v>14.968722073279714</v>
      </c>
      <c r="R59" s="148">
        <f>+'150% Grad Rates -- race-ethnic'!EK52*100</f>
        <v>21.428571428571427</v>
      </c>
      <c r="S59" s="149">
        <f>('150% Grad Rates -- race-ethnic'!CG52-'150% Grad Rates -- race-ethnic'!CC52)*100</f>
        <v>-3.1412548563509946</v>
      </c>
      <c r="T59" s="148">
        <f>('150% Grad Rates -- race-ethnic'!CU52-'150% Grad Rates -- race-ethnic'!CQ52)*100</f>
        <v>9.3174603174603181</v>
      </c>
      <c r="U59" s="148">
        <f>('150% Grad Rates -- race-ethnic'!DI52-'150% Grad Rates -- race-ethnic'!DE52)*100</f>
        <v>-1.1603101847848019</v>
      </c>
      <c r="V59" s="148">
        <f>('150% Grad Rates -- race-ethnic'!DW52-'150% Grad Rates -- race-ethnic'!DS52)*100</f>
        <v>-9.9277344384552162</v>
      </c>
      <c r="W59" s="148">
        <f>('150% Grad Rates -- race-ethnic'!EK52-'150% Grad Rates -- race-ethnic'!EG52)*100</f>
        <v>-4.2124542124542117</v>
      </c>
      <c r="X59" s="150" t="s">
        <v>87</v>
      </c>
    </row>
    <row r="60" spans="1:24">
      <c r="A60" s="147" t="s">
        <v>88</v>
      </c>
      <c r="B60" s="147"/>
      <c r="C60" s="148">
        <f>+'150% Grad Rates -- race-ethnic'!O53*100</f>
        <v>50.192159877017687</v>
      </c>
      <c r="D60" s="148">
        <f>('150% Grad Rates -- race-ethnic'!AC53)*100</f>
        <v>39.449541284403672</v>
      </c>
      <c r="E60" s="148">
        <f>('150% Grad Rates -- race-ethnic'!AQ53)*100</f>
        <v>48</v>
      </c>
      <c r="F60" s="148">
        <f>('150% Grad Rates -- race-ethnic'!BE53)*100</f>
        <v>51.395139513951392</v>
      </c>
      <c r="G60" s="148">
        <f>'150% Grad Rates -- race-ethnic'!BS53*100</f>
        <v>50.877192982456144</v>
      </c>
      <c r="H60" s="149">
        <f>('150% Grad Rates -- race-ethnic'!O53-'150% Grad Rates -- race-ethnic'!K53)*100</f>
        <v>-11.307196622338811</v>
      </c>
      <c r="I60" s="148">
        <f>('150% Grad Rates -- race-ethnic'!AC53-'150% Grad Rates -- race-ethnic'!Y53)*100</f>
        <v>-13.258039943033156</v>
      </c>
      <c r="J60" s="148">
        <f>('150% Grad Rates -- race-ethnic'!AQ53-'150% Grad Rates -- race-ethnic'!AM53)*100</f>
        <v>0.12064090480678469</v>
      </c>
      <c r="K60" s="148">
        <f>('150% Grad Rates -- race-ethnic'!BE53-'150% Grad Rates -- race-ethnic'!BA53)*100</f>
        <v>-11.405656577961032</v>
      </c>
      <c r="L60" s="148">
        <f>('150% Grad Rates -- race-ethnic'!BS53-'150% Grad Rates -- race-ethnic'!BO53)*100</f>
        <v>-13.977879481311973</v>
      </c>
      <c r="M60" s="143"/>
      <c r="N60" s="148">
        <f>+'150% Grad Rates -- race-ethnic'!CG53*100</f>
        <v>27.174383383816529</v>
      </c>
      <c r="O60" s="148">
        <f>('150% Grad Rates -- race-ethnic'!CU53)*100</f>
        <v>18.110236220472441</v>
      </c>
      <c r="P60" s="148">
        <f>('150% Grad Rates -- race-ethnic'!DI53)*100</f>
        <v>18.518518518518519</v>
      </c>
      <c r="Q60" s="148">
        <f>('150% Grad Rates -- race-ethnic'!DW53)*100</f>
        <v>18.518518518518519</v>
      </c>
      <c r="R60" s="148">
        <f>+'150% Grad Rates -- race-ethnic'!EK53*100</f>
        <v>42.105263157894733</v>
      </c>
      <c r="S60" s="149">
        <f>('150% Grad Rates -- race-ethnic'!CG53-'150% Grad Rates -- race-ethnic'!CC53)*100</f>
        <v>8.8518233327431908</v>
      </c>
      <c r="T60" s="148">
        <f>('150% Grad Rates -- race-ethnic'!CU53-'150% Grad Rates -- race-ethnic'!CQ53)*100</f>
        <v>8.5925513330126346</v>
      </c>
      <c r="U60" s="148">
        <f>('150% Grad Rates -- race-ethnic'!DI53-'150% Grad Rates -- race-ethnic'!DE53)*100</f>
        <v>6.4996990146690736</v>
      </c>
      <c r="V60" s="148">
        <f>('150% Grad Rates -- race-ethnic'!DW53-'150% Grad Rates -- race-ethnic'!DS53)*100</f>
        <v>-4.0269360269360286</v>
      </c>
      <c r="W60" s="148">
        <f>('150% Grad Rates -- race-ethnic'!EK53-'150% Grad Rates -- race-ethnic'!EG53)*100</f>
        <v>24.097600322645693</v>
      </c>
      <c r="X60" s="150" t="s">
        <v>88</v>
      </c>
    </row>
    <row r="61" spans="1:24">
      <c r="A61" s="147" t="s">
        <v>89</v>
      </c>
      <c r="B61" s="147"/>
      <c r="C61" s="148">
        <f>+'150% Grad Rates -- race-ethnic'!O54*100</f>
        <v>69.463601532567054</v>
      </c>
      <c r="D61" s="148">
        <f>('150% Grad Rates -- race-ethnic'!AC54)*100</f>
        <v>58.536585365853654</v>
      </c>
      <c r="E61" s="148">
        <f>('150% Grad Rates -- race-ethnic'!AQ54)*100</f>
        <v>65.760869565217391</v>
      </c>
      <c r="F61" s="148">
        <f>('150% Grad Rates -- race-ethnic'!BE54)*100</f>
        <v>70.032715376226832</v>
      </c>
      <c r="G61" s="148">
        <f>'150% Grad Rates -- race-ethnic'!BS54*100</f>
        <v>74</v>
      </c>
      <c r="H61" s="149">
        <f>('150% Grad Rates -- race-ethnic'!O54-'150% Grad Rates -- race-ethnic'!K54)*100</f>
        <v>0.53467260363811997</v>
      </c>
      <c r="I61" s="148">
        <f>('150% Grad Rates -- race-ethnic'!AC54-'150% Grad Rates -- race-ethnic'!Y54)*100</f>
        <v>-7.5348432055749148</v>
      </c>
      <c r="J61" s="148">
        <f>('150% Grad Rates -- race-ethnic'!AQ54-'150% Grad Rates -- race-ethnic'!AM54)*100</f>
        <v>14.478818283166117</v>
      </c>
      <c r="K61" s="148">
        <f>('150% Grad Rates -- race-ethnic'!BE54-'150% Grad Rates -- race-ethnic'!BA54)*100</f>
        <v>8.5023011662910264E-3</v>
      </c>
      <c r="L61" s="148">
        <f>('150% Grad Rates -- race-ethnic'!BS54-'150% Grad Rates -- race-ethnic'!BO54)*100</f>
        <v>8.9397590361445793</v>
      </c>
      <c r="M61" s="143"/>
      <c r="N61" s="148">
        <f>+'150% Grad Rates -- race-ethnic'!CG54*100</f>
        <v>33.197910621009868</v>
      </c>
      <c r="O61" s="148">
        <f>('150% Grad Rates -- race-ethnic'!CU54)*100</f>
        <v>20.930232558139537</v>
      </c>
      <c r="P61" s="148">
        <f>('150% Grad Rates -- race-ethnic'!DI54)*100</f>
        <v>15.384615384615385</v>
      </c>
      <c r="Q61" s="148">
        <f>('150% Grad Rates -- race-ethnic'!DW54)*100</f>
        <v>15.384615384615385</v>
      </c>
      <c r="R61" s="148">
        <f>+'150% Grad Rates -- race-ethnic'!EK54*100</f>
        <v>23.333333333333332</v>
      </c>
      <c r="S61" s="149">
        <f>('150% Grad Rates -- race-ethnic'!CG54-'150% Grad Rates -- race-ethnic'!CC54)*100</f>
        <v>10.452419639045941</v>
      </c>
      <c r="T61" s="148">
        <f>('150% Grad Rates -- race-ethnic'!CU54-'150% Grad Rates -- race-ethnic'!CQ54)*100</f>
        <v>13.237924865831843</v>
      </c>
      <c r="U61" s="148">
        <f>('150% Grad Rates -- race-ethnic'!DI54-'150% Grad Rates -- race-ethnic'!DE54)*100</f>
        <v>8.8911088911088925</v>
      </c>
      <c r="V61" s="148">
        <f>('150% Grad Rates -- race-ethnic'!DW54-'150% Grad Rates -- race-ethnic'!DS54)*100</f>
        <v>-8.6578124291736529</v>
      </c>
      <c r="W61" s="148">
        <f>('150% Grad Rates -- race-ethnic'!EK54-'150% Grad Rates -- race-ethnic'!EG54)*100</f>
        <v>2.2807017543859667</v>
      </c>
      <c r="X61" s="150" t="s">
        <v>89</v>
      </c>
    </row>
    <row r="62" spans="1:24">
      <c r="A62" s="144" t="s">
        <v>90</v>
      </c>
      <c r="B62" s="144"/>
      <c r="C62" s="143">
        <f>+'150% Grad Rates -- race-ethnic'!O55*100</f>
        <v>71.646875608331712</v>
      </c>
      <c r="D62" s="143">
        <f>('150% Grad Rates -- race-ethnic'!AC55)*100</f>
        <v>58.718689788053943</v>
      </c>
      <c r="E62" s="143">
        <f>('150% Grad Rates -- race-ethnic'!AQ55)*100</f>
        <v>61.112611396165271</v>
      </c>
      <c r="F62" s="143">
        <f>('150% Grad Rates -- race-ethnic'!BE55)*100</f>
        <v>75.587953602213474</v>
      </c>
      <c r="G62" s="143">
        <f>'150% Grad Rates -- race-ethnic'!BS55*100</f>
        <v>81.91050460171374</v>
      </c>
      <c r="H62" s="145">
        <f>('150% Grad Rates -- race-ethnic'!O55-'150% Grad Rates -- race-ethnic'!K55)*100</f>
        <v>3.3569187186622162</v>
      </c>
      <c r="I62" s="343">
        <f>('150% Grad Rates -- race-ethnic'!AC55-'150% Grad Rates -- race-ethnic'!Y55)*100</f>
        <v>5.1319660193173249</v>
      </c>
      <c r="J62" s="143">
        <f>('150% Grad Rates -- race-ethnic'!AQ55-'150% Grad Rates -- race-ethnic'!AM55)*100</f>
        <v>2.9080734152379439</v>
      </c>
      <c r="K62" s="143">
        <f>('150% Grad Rates -- race-ethnic'!BE55-'150% Grad Rates -- race-ethnic'!BA55)*100</f>
        <v>3.6691421353794107</v>
      </c>
      <c r="L62" s="143">
        <f>('150% Grad Rates -- race-ethnic'!BS55-'150% Grad Rates -- race-ethnic'!BO55)*100</f>
        <v>4.0619288895698098</v>
      </c>
      <c r="M62" s="143"/>
      <c r="N62" s="143">
        <f>+'150% Grad Rates -- race-ethnic'!CG55*100</f>
        <v>26.044062997699523</v>
      </c>
      <c r="O62" s="143">
        <f>('150% Grad Rates -- race-ethnic'!CU55)*100</f>
        <v>14.761904761904763</v>
      </c>
      <c r="P62" s="143">
        <f>('150% Grad Rates -- race-ethnic'!DI55)*100</f>
        <v>19.144981412639407</v>
      </c>
      <c r="Q62" s="143">
        <f>('150% Grad Rates -- race-ethnic'!DW55)*100</f>
        <v>19.144981412639407</v>
      </c>
      <c r="R62" s="143">
        <f>+'150% Grad Rates -- race-ethnic'!EK55*100</f>
        <v>31.201248049921997</v>
      </c>
      <c r="S62" s="145">
        <f>('150% Grad Rates -- race-ethnic'!CG55-'150% Grad Rates -- race-ethnic'!CC55)*100</f>
        <v>4.6484336518786087</v>
      </c>
      <c r="T62" s="143">
        <f>('150% Grad Rates -- race-ethnic'!CU55-'150% Grad Rates -- race-ethnic'!CQ55)*100</f>
        <v>4.3512867610752304</v>
      </c>
      <c r="U62" s="143">
        <f>('150% Grad Rates -- race-ethnic'!DI55-'150% Grad Rates -- race-ethnic'!DE55)*100</f>
        <v>3.3358279576588492</v>
      </c>
      <c r="V62" s="143">
        <f>('150% Grad Rates -- race-ethnic'!DW55-'150% Grad Rates -- race-ethnic'!DS55)*100</f>
        <v>-10.348563771074598</v>
      </c>
      <c r="W62" s="143">
        <f>('150% Grad Rates -- race-ethnic'!EK55-'150% Grad Rates -- race-ethnic'!EG55)*100</f>
        <v>8.020198980548054</v>
      </c>
      <c r="X62" s="59" t="s">
        <v>90</v>
      </c>
    </row>
    <row r="63" spans="1:24">
      <c r="A63" s="144" t="s">
        <v>91</v>
      </c>
      <c r="B63" s="144"/>
      <c r="C63" s="143">
        <f>+'150% Grad Rates -- race-ethnic'!O56*100</f>
        <v>62.827453495830667</v>
      </c>
      <c r="D63" s="143">
        <f>('150% Grad Rates -- race-ethnic'!AC56)*100</f>
        <v>51.708150317227918</v>
      </c>
      <c r="E63" s="143">
        <f>('150% Grad Rates -- race-ethnic'!AQ56)*100</f>
        <v>54.283068374749192</v>
      </c>
      <c r="F63" s="143">
        <f>('150% Grad Rates -- race-ethnic'!BE56)*100</f>
        <v>68.014031300593629</v>
      </c>
      <c r="G63" s="143">
        <f>'150% Grad Rates -- race-ethnic'!BS56*100</f>
        <v>63.161290322580641</v>
      </c>
      <c r="H63" s="145">
        <f>('150% Grad Rates -- race-ethnic'!O56-'150% Grad Rates -- race-ethnic'!K56)*100</f>
        <v>1.1780830793369557</v>
      </c>
      <c r="I63" s="343">
        <f>('150% Grad Rates -- race-ethnic'!AC56-'150% Grad Rates -- race-ethnic'!Y56)*100</f>
        <v>2.4961372336715693</v>
      </c>
      <c r="J63" s="143">
        <f>('150% Grad Rates -- race-ethnic'!AQ56-'150% Grad Rates -- race-ethnic'!AM56)*100</f>
        <v>1.2182697757999739</v>
      </c>
      <c r="K63" s="143">
        <f>('150% Grad Rates -- race-ethnic'!BE56-'150% Grad Rates -- race-ethnic'!BA56)*100</f>
        <v>2.5801536188773344</v>
      </c>
      <c r="L63" s="143">
        <f>('150% Grad Rates -- race-ethnic'!BS56-'150% Grad Rates -- race-ethnic'!BO56)*100</f>
        <v>1.0087178802388297</v>
      </c>
      <c r="M63" s="143"/>
      <c r="N63" s="143">
        <f>+'150% Grad Rates -- race-ethnic'!CG56*100</f>
        <v>27.520825682753824</v>
      </c>
      <c r="O63" s="143">
        <f>('150% Grad Rates -- race-ethnic'!CU56)*100</f>
        <v>17.509433962264151</v>
      </c>
      <c r="P63" s="143">
        <f>('150% Grad Rates -- race-ethnic'!DI56)*100</f>
        <v>24.317776986106164</v>
      </c>
      <c r="Q63" s="143">
        <f>('150% Grad Rates -- race-ethnic'!DW56)*100</f>
        <v>24.317776986106164</v>
      </c>
      <c r="R63" s="143">
        <f>+'150% Grad Rates -- race-ethnic'!EK56*100</f>
        <v>33.321917808219176</v>
      </c>
      <c r="S63" s="145">
        <f>('150% Grad Rates -- race-ethnic'!CG56-'150% Grad Rates -- race-ethnic'!CC56)*100</f>
        <v>3.2254558607839963</v>
      </c>
      <c r="T63" s="143">
        <f>('150% Grad Rates -- race-ethnic'!CU56-'150% Grad Rates -- race-ethnic'!CQ56)*100</f>
        <v>1.593338922995835</v>
      </c>
      <c r="U63" s="143">
        <f>('150% Grad Rates -- race-ethnic'!DI56-'150% Grad Rates -- race-ethnic'!DE56)*100</f>
        <v>4.9481869158791492</v>
      </c>
      <c r="V63" s="143">
        <f>('150% Grad Rates -- race-ethnic'!DW56-'150% Grad Rates -- race-ethnic'!DS56)*100</f>
        <v>-5.1590153512241468</v>
      </c>
      <c r="W63" s="143">
        <f>('150% Grad Rates -- race-ethnic'!EK56-'150% Grad Rates -- race-ethnic'!EG56)*100</f>
        <v>8.1014016370332893</v>
      </c>
      <c r="X63" s="59" t="s">
        <v>91</v>
      </c>
    </row>
    <row r="64" spans="1:24">
      <c r="A64" s="144" t="s">
        <v>92</v>
      </c>
      <c r="B64" s="144"/>
      <c r="C64" s="143">
        <f>+'150% Grad Rates -- race-ethnic'!O57*100</f>
        <v>66.415576406325712</v>
      </c>
      <c r="D64" s="143">
        <f>('150% Grad Rates -- race-ethnic'!AC57)*100</f>
        <v>45.298329355608594</v>
      </c>
      <c r="E64" s="143">
        <f>('150% Grad Rates -- race-ethnic'!AQ57)*100</f>
        <v>54.22616750289464</v>
      </c>
      <c r="F64" s="143">
        <f>('150% Grad Rates -- race-ethnic'!BE57)*100</f>
        <v>69.362325161209924</v>
      </c>
      <c r="G64" s="143">
        <f>'150% Grad Rates -- race-ethnic'!BS57*100</f>
        <v>75.857577073382544</v>
      </c>
      <c r="H64" s="145">
        <f>('150% Grad Rates -- race-ethnic'!O57-'150% Grad Rates -- race-ethnic'!K57)*100</f>
        <v>1.9909539164567946</v>
      </c>
      <c r="I64" s="343">
        <f>('150% Grad Rates -- race-ethnic'!AC57-'150% Grad Rates -- race-ethnic'!Y57)*100</f>
        <v>0.71426300727986392</v>
      </c>
      <c r="J64" s="143">
        <f>('150% Grad Rates -- race-ethnic'!AQ57-'150% Grad Rates -- race-ethnic'!AM57)*100</f>
        <v>-2.2395718067395709</v>
      </c>
      <c r="K64" s="143">
        <f>('150% Grad Rates -- race-ethnic'!BE57-'150% Grad Rates -- race-ethnic'!BA57)*100</f>
        <v>2.3977761138436748</v>
      </c>
      <c r="L64" s="143">
        <f>('150% Grad Rates -- race-ethnic'!BS57-'150% Grad Rates -- race-ethnic'!BO57)*100</f>
        <v>5.2545619980056575</v>
      </c>
      <c r="M64" s="143"/>
      <c r="N64" s="143">
        <f>+'150% Grad Rates -- race-ethnic'!CG57*100</f>
        <v>22.77098502541558</v>
      </c>
      <c r="O64" s="143">
        <f>('150% Grad Rates -- race-ethnic'!CU57)*100</f>
        <v>11.029072450392247</v>
      </c>
      <c r="P64" s="143">
        <f>('150% Grad Rates -- race-ethnic'!DI57)*100</f>
        <v>14.721345951629864</v>
      </c>
      <c r="Q64" s="143">
        <f>('150% Grad Rates -- race-ethnic'!DW57)*100</f>
        <v>14.721345951629864</v>
      </c>
      <c r="R64" s="143">
        <f>+'150% Grad Rates -- race-ethnic'!EK57*100</f>
        <v>22.413793103448278</v>
      </c>
      <c r="S64" s="145">
        <f>('150% Grad Rates -- race-ethnic'!CG57-'150% Grad Rates -- race-ethnic'!CC57)*100</f>
        <v>4.6144126900545643</v>
      </c>
      <c r="T64" s="143">
        <f>('150% Grad Rates -- race-ethnic'!CU57-'150% Grad Rates -- race-ethnic'!CQ57)*100</f>
        <v>0.94861812005623269</v>
      </c>
      <c r="U64" s="143">
        <f>('150% Grad Rates -- race-ethnic'!DI57-'150% Grad Rates -- race-ethnic'!DE57)*100</f>
        <v>0.8957371535151748</v>
      </c>
      <c r="V64" s="143">
        <f>('150% Grad Rates -- race-ethnic'!DW57-'150% Grad Rates -- race-ethnic'!DS57)*100</f>
        <v>-6.3812154481804022</v>
      </c>
      <c r="W64" s="143">
        <f>('150% Grad Rates -- race-ethnic'!EK57-'150% Grad Rates -- race-ethnic'!EG57)*100</f>
        <v>3.61680062224527</v>
      </c>
      <c r="X64" s="59" t="s">
        <v>92</v>
      </c>
    </row>
    <row r="65" spans="1:24">
      <c r="A65" s="144" t="s">
        <v>93</v>
      </c>
      <c r="B65" s="144"/>
      <c r="C65" s="143">
        <f>+'150% Grad Rates -- race-ethnic'!O58*100</f>
        <v>63.341288782816228</v>
      </c>
      <c r="D65" s="143">
        <f>('150% Grad Rates -- race-ethnic'!AC58)*100</f>
        <v>46.564885496183209</v>
      </c>
      <c r="E65" s="143">
        <f>('150% Grad Rates -- race-ethnic'!AQ58)*100</f>
        <v>51.683168316831683</v>
      </c>
      <c r="F65" s="143">
        <f>('150% Grad Rates -- race-ethnic'!BE58)*100</f>
        <v>67.536813922356089</v>
      </c>
      <c r="G65" s="143">
        <f>'150% Grad Rates -- race-ethnic'!BS58*100</f>
        <v>55.862068965517238</v>
      </c>
      <c r="H65" s="145">
        <f>('150% Grad Rates -- race-ethnic'!O58-'150% Grad Rates -- race-ethnic'!K58)*100</f>
        <v>4.9207866907660218</v>
      </c>
      <c r="I65" s="343">
        <f>('150% Grad Rates -- race-ethnic'!AC58-'150% Grad Rates -- race-ethnic'!Y58)*100</f>
        <v>7.3657426007767146E-2</v>
      </c>
      <c r="J65" s="143">
        <f>('150% Grad Rates -- race-ethnic'!AQ58-'150% Grad Rates -- race-ethnic'!AM58)*100</f>
        <v>3.6831683168316864</v>
      </c>
      <c r="K65" s="143">
        <f>('150% Grad Rates -- race-ethnic'!BE58-'150% Grad Rates -- race-ethnic'!BA58)*100</f>
        <v>6.1749462180759274</v>
      </c>
      <c r="L65" s="143">
        <f>('150% Grad Rates -- race-ethnic'!BS58-'150% Grad Rates -- race-ethnic'!BO58)*100</f>
        <v>4.9692118226601023</v>
      </c>
      <c r="M65" s="143"/>
      <c r="N65" s="143">
        <f>+'150% Grad Rates -- race-ethnic'!CG58*100</f>
        <v>30.405814657783161</v>
      </c>
      <c r="O65" s="143">
        <f>('150% Grad Rates -- race-ethnic'!CU58)*100</f>
        <v>15.65217391304348</v>
      </c>
      <c r="P65" s="143">
        <f>('150% Grad Rates -- race-ethnic'!DI58)*100</f>
        <v>21.385542168674696</v>
      </c>
      <c r="Q65" s="143">
        <f>('150% Grad Rates -- race-ethnic'!DW58)*100</f>
        <v>21.385542168674696</v>
      </c>
      <c r="R65" s="143">
        <f>+'150% Grad Rates -- race-ethnic'!EK58*100</f>
        <v>32.432432432432435</v>
      </c>
      <c r="S65" s="145">
        <f>('150% Grad Rates -- race-ethnic'!CG58-'150% Grad Rates -- race-ethnic'!CC58)*100</f>
        <v>13.885248238363065</v>
      </c>
      <c r="T65" s="143">
        <f>('150% Grad Rates -- race-ethnic'!CU58-'150% Grad Rates -- race-ethnic'!CQ58)*100</f>
        <v>8.6521739130434785</v>
      </c>
      <c r="U65" s="143">
        <f>('150% Grad Rates -- race-ethnic'!DI58-'150% Grad Rates -- race-ethnic'!DE58)*100</f>
        <v>12.253122077350497</v>
      </c>
      <c r="V65" s="143">
        <f>('150% Grad Rates -- race-ethnic'!DW58-'150% Grad Rates -- race-ethnic'!DS58)*100</f>
        <v>1.5066319769491687</v>
      </c>
      <c r="W65" s="143">
        <f>('150% Grad Rates -- race-ethnic'!EK58-'150% Grad Rates -- race-ethnic'!EG58)*100</f>
        <v>20.667726550079493</v>
      </c>
      <c r="X65" s="59" t="s">
        <v>93</v>
      </c>
    </row>
    <row r="66" spans="1:24">
      <c r="A66" s="140" t="s">
        <v>94</v>
      </c>
      <c r="B66" s="140"/>
      <c r="C66" s="143">
        <f>+'150% Grad Rates -- race-ethnic'!O59*100</f>
        <v>67.668939863608173</v>
      </c>
      <c r="D66" s="143">
        <f>('150% Grad Rates -- race-ethnic'!AC59)*100</f>
        <v>46.875</v>
      </c>
      <c r="E66" s="143">
        <f>('150% Grad Rates -- race-ethnic'!AQ59)*100</f>
        <v>60</v>
      </c>
      <c r="F66" s="143">
        <f>('150% Grad Rates -- race-ethnic'!BE59)*100</f>
        <v>68.532747896084885</v>
      </c>
      <c r="G66" s="143">
        <f>'150% Grad Rates -- race-ethnic'!BS59*100</f>
        <v>77.5</v>
      </c>
      <c r="H66" s="145">
        <f>('150% Grad Rates -- race-ethnic'!O59-'150% Grad Rates -- race-ethnic'!K59)*100</f>
        <v>3.4915114526031243</v>
      </c>
      <c r="I66" s="143">
        <f>('150% Grad Rates -- race-ethnic'!AC59-'150% Grad Rates -- race-ethnic'!Y59)*100</f>
        <v>-9.9877450980392126</v>
      </c>
      <c r="J66" s="143">
        <f>('150% Grad Rates -- race-ethnic'!AQ59-'150% Grad Rates -- race-ethnic'!AM59)*100</f>
        <v>-4.8437500000000018</v>
      </c>
      <c r="K66" s="143">
        <f>('150% Grad Rates -- race-ethnic'!BE59-'150% Grad Rates -- race-ethnic'!AA59)*100</f>
        <v>14.247033610370607</v>
      </c>
      <c r="L66" s="143">
        <f>('150% Grad Rates -- race-ethnic'!BS59-'150% Grad Rates -- race-ethnic'!BO59)*100</f>
        <v>17.122641509433969</v>
      </c>
      <c r="M66" s="143"/>
      <c r="N66" s="143">
        <f>+'150% Grad Rates -- race-ethnic'!CG59*100</f>
        <v>24.056603773584907</v>
      </c>
      <c r="O66" s="143">
        <f>('150% Grad Rates -- race-ethnic'!CU59)*100</f>
        <v>33.333333333333329</v>
      </c>
      <c r="P66" s="143">
        <f>('150% Grad Rates -- race-ethnic'!DI59)*100</f>
        <v>33.333333333333329</v>
      </c>
      <c r="Q66" s="143">
        <f>('150% Grad Rates -- race-ethnic'!DW59)*100</f>
        <v>33.333333333333329</v>
      </c>
      <c r="R66" s="143">
        <f>+'150% Grad Rates -- race-ethnic'!EK59*100</f>
        <v>42.857142857142854</v>
      </c>
      <c r="S66" s="145">
        <f>('150% Grad Rates -- race-ethnic'!CG59-'150% Grad Rates -- race-ethnic'!CC59)*100</f>
        <v>9.8324658425504232</v>
      </c>
      <c r="T66" s="143">
        <f>('150% Grad Rates -- race-ethnic'!CU59-'150% Grad Rates -- race-ethnic'!CQ59)*100</f>
        <v>33.333333333333329</v>
      </c>
      <c r="U66" s="143">
        <f>('150% Grad Rates -- race-ethnic'!DI59-'150% Grad Rates -- race-ethnic'!DE59)*100</f>
        <v>16.666666666666664</v>
      </c>
      <c r="V66" s="143">
        <f>('150% Grad Rates -- race-ethnic'!DW59-'150% Grad Rates -- race-ethnic'!DS59)*100</f>
        <v>18.612521150592215</v>
      </c>
      <c r="W66" s="143">
        <f>('150% Grad Rates -- race-ethnic'!EK59-'150% Grad Rates -- race-ethnic'!EG59)*100</f>
        <v>42.857142857142854</v>
      </c>
      <c r="X66" s="165" t="s">
        <v>94</v>
      </c>
    </row>
    <row r="67" spans="1:24">
      <c r="A67" s="166" t="s">
        <v>95</v>
      </c>
      <c r="B67" s="166"/>
      <c r="C67" s="167">
        <f>+'150% Grad Rates -- race-ethnic'!O60*100</f>
        <v>42.391304347826086</v>
      </c>
      <c r="D67" s="167">
        <f>('150% Grad Rates -- race-ethnic'!AC60)*100</f>
        <v>38.775510204081634</v>
      </c>
      <c r="E67" s="167">
        <f>('150% Grad Rates -- race-ethnic'!AQ60)*100</f>
        <v>13.333333333333334</v>
      </c>
      <c r="F67" s="167">
        <f>('150% Grad Rates -- race-ethnic'!BE60)*100</f>
        <v>0</v>
      </c>
      <c r="G67" s="167">
        <f>'150% Grad Rates -- race-ethnic'!BS60*100</f>
        <v>50</v>
      </c>
      <c r="H67" s="168">
        <f>('150% Grad Rates -- race-ethnic'!O60-'150% Grad Rates -- race-ethnic'!K60)*100</f>
        <v>9.6989966555183944</v>
      </c>
      <c r="I67" s="167">
        <f>('150% Grad Rates -- race-ethnic'!AC60-'150% Grad Rates -- race-ethnic'!Y60)*100</f>
        <v>10.204081632653061</v>
      </c>
      <c r="J67" s="167">
        <f>('150% Grad Rates -- race-ethnic'!AQ60-'150% Grad Rates -- race-ethnic'!AM60)*100</f>
        <v>-61.666666666666671</v>
      </c>
      <c r="K67" s="167">
        <f>('150% Grad Rates -- race-ethnic'!BE60-'150% Grad Rates -- race-ethnic'!BA60)*100</f>
        <v>-100</v>
      </c>
      <c r="L67" s="167">
        <f>('150% Grad Rates -- race-ethnic'!BS60-'150% Grad Rates -- race-ethnic'!BO60)*100</f>
        <v>50</v>
      </c>
      <c r="M67" s="143"/>
      <c r="N67" s="169" t="str">
        <f>IF('150% Grad Rates -- race-ethnic'!CG60="NA","NA",('150% Grad Rates -- race-ethnic'!CG60*100))</f>
        <v>NA</v>
      </c>
      <c r="O67" s="169" t="str">
        <f>IF('150% Grad Rates -- race-ethnic'!CU60="NA","NA",('150% Grad Rates -- race-ethnic'!CU60*100))</f>
        <v>NA</v>
      </c>
      <c r="P67" s="169" t="str">
        <f>IF('150% Grad Rates -- race-ethnic'!DI60="NA","NA",('150% Grad Rates -- race-ethnic'!DI60*100))</f>
        <v>NA</v>
      </c>
      <c r="Q67" s="169" t="str">
        <f>IF('150% Grad Rates -- race-ethnic'!DW60="NA","NA",('150% Grad Rates -- race-ethnic'!DW60*100))</f>
        <v>NA</v>
      </c>
      <c r="R67" s="169" t="str">
        <f>IF('150% Grad Rates -- race-ethnic'!EK60="NA","NA",('150% Grad Rates -- race-ethnic'!EK60*100))</f>
        <v>NA</v>
      </c>
      <c r="S67" s="170" t="str">
        <f>IF('150% Grad Rates -- race-ethnic'!CG60="NA","NA",(('150% Grad Rates -- race-ethnic'!CG60-'150% Grad Rates -- race-ethnic'!CC60)*100))</f>
        <v>NA</v>
      </c>
      <c r="T67" s="169" t="str">
        <f>IF('150% Grad Rates -- race-ethnic'!CU60="NA","NA",(('150% Grad Rates -- race-ethnic'!CU62-'150% Grad Rates -- race-ethnic'!CQ60)*100))</f>
        <v>NA</v>
      </c>
      <c r="U67" s="169" t="str">
        <f>IF('150% Grad Rates -- race-ethnic'!DI60="NA","NA",(('150% Grad Rates -- race-ethnic'!DI60-'150% Grad Rates -- race-ethnic'!DE60)*100))</f>
        <v>NA</v>
      </c>
      <c r="V67" s="169" t="str">
        <f>IF('150% Grad Rates -- race-ethnic'!DW60="NA","NA",(('150% Grad Rates -- race-ethnic'!DW60-'150% Grad Rates -- race-ethnic'!DS60)*100))</f>
        <v>NA</v>
      </c>
      <c r="W67" s="169" t="str">
        <f>IF('150% Grad Rates -- race-ethnic'!EK60="NA","NA",(('150% Grad Rates -- race-ethnic'!EK60-'150% Grad Rates -- race-ethnic'!EG60)*100))</f>
        <v>NA</v>
      </c>
      <c r="X67" s="171" t="s">
        <v>95</v>
      </c>
    </row>
    <row r="68" spans="1:24" ht="19.5" customHeight="1">
      <c r="A68" s="134" t="s">
        <v>96</v>
      </c>
      <c r="B68" s="34"/>
      <c r="C68" s="34"/>
      <c r="D68" s="34"/>
      <c r="E68" s="34"/>
      <c r="F68" s="34"/>
      <c r="G68" s="34"/>
      <c r="H68" s="34"/>
      <c r="I68" s="34"/>
      <c r="J68" s="32"/>
      <c r="K68" s="9"/>
      <c r="L68" s="9"/>
      <c r="M68" s="9"/>
      <c r="N68" s="32"/>
      <c r="O68" s="32"/>
      <c r="P68" s="32"/>
      <c r="Q68" s="32"/>
      <c r="R68" s="32"/>
      <c r="S68" s="32"/>
      <c r="T68" s="32"/>
      <c r="U68" s="32"/>
      <c r="V68" s="32"/>
      <c r="W68" s="32"/>
      <c r="X68" s="32"/>
    </row>
    <row r="69" spans="1:24" ht="48" customHeight="1">
      <c r="A69" s="366" t="s">
        <v>97</v>
      </c>
      <c r="B69" s="365"/>
      <c r="C69" s="365"/>
      <c r="D69" s="365"/>
      <c r="E69" s="365"/>
      <c r="F69" s="365"/>
      <c r="G69" s="365"/>
      <c r="H69" s="365"/>
      <c r="I69" s="365"/>
      <c r="J69" s="365"/>
      <c r="K69" s="365"/>
      <c r="L69" s="365"/>
      <c r="M69" s="336"/>
      <c r="N69" s="336"/>
      <c r="O69" s="336"/>
      <c r="P69" s="336"/>
      <c r="Q69" s="336"/>
      <c r="R69" s="31"/>
      <c r="S69" s="31"/>
      <c r="T69" s="31"/>
      <c r="U69" s="31"/>
      <c r="V69" s="31"/>
      <c r="W69" s="31"/>
      <c r="X69" s="35"/>
    </row>
    <row r="70" spans="1:24" ht="18.75" customHeight="1">
      <c r="A70" s="364" t="s">
        <v>98</v>
      </c>
      <c r="B70" s="365"/>
      <c r="C70" s="365"/>
      <c r="D70" s="365"/>
      <c r="E70" s="365"/>
      <c r="F70" s="365"/>
      <c r="G70" s="365"/>
      <c r="H70" s="365"/>
      <c r="I70" s="365"/>
      <c r="J70" s="365"/>
      <c r="K70" s="365"/>
      <c r="L70" s="365"/>
      <c r="M70" s="336"/>
      <c r="N70" s="336"/>
      <c r="O70" s="336"/>
      <c r="P70" s="336"/>
      <c r="Q70" s="336"/>
      <c r="R70" s="336"/>
      <c r="S70" s="336"/>
      <c r="T70" s="32"/>
      <c r="U70" s="32"/>
      <c r="V70" s="32"/>
      <c r="W70" s="32"/>
      <c r="X70" s="172"/>
    </row>
    <row r="71" spans="1:24">
      <c r="A71" s="32"/>
      <c r="B71" s="32"/>
      <c r="C71" s="32"/>
      <c r="D71" s="32"/>
      <c r="E71" s="32"/>
      <c r="F71" s="32"/>
      <c r="G71" s="32"/>
      <c r="H71" s="32"/>
      <c r="I71" s="32"/>
      <c r="J71" s="32"/>
      <c r="K71" s="32"/>
      <c r="L71" s="32"/>
      <c r="M71" s="32"/>
      <c r="N71" s="32"/>
      <c r="O71" s="32"/>
      <c r="P71" s="32"/>
      <c r="Q71" s="32"/>
      <c r="R71" s="32"/>
      <c r="S71" s="32"/>
      <c r="T71" s="32"/>
      <c r="U71" s="32"/>
      <c r="V71" s="32"/>
      <c r="W71" s="32"/>
      <c r="X71" s="84">
        <v>45383</v>
      </c>
    </row>
  </sheetData>
  <sortState xmlns:xlrd2="http://schemas.microsoft.com/office/spreadsheetml/2017/richdata2" ref="AA14:AB29">
    <sortCondition descending="1" ref="AB14:AB29"/>
  </sortState>
  <mergeCells count="2">
    <mergeCell ref="A69:L69"/>
    <mergeCell ref="A70:L70"/>
  </mergeCells>
  <phoneticPr fontId="3" type="noConversion"/>
  <pageMargins left="0.75" right="0.75" top="1" bottom="1" header="0.5" footer="0.5"/>
  <pageSetup scale="69" orientation="portrait" r:id="rId1"/>
  <headerFooter alignWithMargins="0">
    <oddFooter>&amp;LSREB Fact Book&amp;R&amp;D</oddFooter>
  </headerFooter>
  <colBreaks count="1" manualBreakCount="1">
    <brk id="13" max="6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R70"/>
  <sheetViews>
    <sheetView showGridLines="0" view="pageBreakPreview" zoomScaleSheetLayoutView="100" workbookViewId="0">
      <selection activeCell="D32" sqref="D32"/>
    </sheetView>
  </sheetViews>
  <sheetFormatPr defaultRowHeight="12.75"/>
  <cols>
    <col min="1" max="1" width="7.5703125" style="2" customWidth="1"/>
    <col min="2" max="2" width="10.5703125" style="2" customWidth="1"/>
    <col min="3" max="4" width="27.5703125" style="2" customWidth="1"/>
  </cols>
  <sheetData>
    <row r="1" spans="1:4">
      <c r="A1" s="32" t="s">
        <v>99</v>
      </c>
      <c r="B1" s="32"/>
      <c r="C1" s="32"/>
      <c r="D1" s="32"/>
    </row>
    <row r="2" spans="1:4" ht="14.25">
      <c r="A2" s="50" t="s">
        <v>100</v>
      </c>
      <c r="B2" s="173"/>
      <c r="C2" s="32"/>
      <c r="D2" s="32"/>
    </row>
    <row r="3" spans="1:4">
      <c r="A3" s="174"/>
      <c r="B3" s="136"/>
      <c r="C3" s="95"/>
      <c r="D3" s="95"/>
    </row>
    <row r="4" spans="1:4" ht="25.5">
      <c r="A4" s="33"/>
      <c r="B4" s="33"/>
      <c r="C4" s="118" t="s">
        <v>3</v>
      </c>
      <c r="D4" s="120" t="s">
        <v>4</v>
      </c>
    </row>
    <row r="5" spans="1:4">
      <c r="A5" s="33"/>
      <c r="B5" s="33"/>
      <c r="C5" s="49" t="s">
        <v>101</v>
      </c>
      <c r="D5" s="51" t="s">
        <v>102</v>
      </c>
    </row>
    <row r="6" spans="1:4">
      <c r="A6" s="318"/>
      <c r="B6" s="318"/>
      <c r="C6" s="319" t="s">
        <v>47</v>
      </c>
      <c r="D6" s="320" t="s">
        <v>49</v>
      </c>
    </row>
    <row r="7" spans="1:4">
      <c r="A7" s="140" t="s">
        <v>56</v>
      </c>
      <c r="B7" s="140"/>
      <c r="C7" s="175">
        <f>'100% Grad Rates'!M5*100</f>
        <v>42.370002025065816</v>
      </c>
      <c r="D7" s="176">
        <f>'100% Grad Rates'!Y5*100</f>
        <v>13.207547169811301</v>
      </c>
    </row>
    <row r="8" spans="1:4">
      <c r="A8" s="144" t="s">
        <v>14</v>
      </c>
      <c r="B8" s="144"/>
      <c r="C8" s="177">
        <f>'100% Grad Rates'!M6*100</f>
        <v>40.95690730956111</v>
      </c>
      <c r="D8" s="178">
        <f>'100% Grad Rates'!Y6*100</f>
        <v>9.9562938765967672</v>
      </c>
    </row>
    <row r="9" spans="1:4">
      <c r="A9" s="144" t="s">
        <v>57</v>
      </c>
      <c r="B9" s="144"/>
      <c r="C9" s="177">
        <f>(C8/C$7)*100</f>
        <v>96.664869841949198</v>
      </c>
      <c r="D9" s="178">
        <f>(D8/D$7)*100</f>
        <v>75.383367922804212</v>
      </c>
    </row>
    <row r="10" spans="1:4">
      <c r="A10" s="147" t="s">
        <v>15</v>
      </c>
      <c r="B10" s="147"/>
      <c r="C10" s="179">
        <f>'100% Grad Rates'!M7*100</f>
        <v>38.464910358129139</v>
      </c>
      <c r="D10" s="180">
        <f>'100% Grad Rates'!Y7*100</f>
        <v>18.012697475269452</v>
      </c>
    </row>
    <row r="11" spans="1:4">
      <c r="A11" s="147" t="s">
        <v>16</v>
      </c>
      <c r="B11" s="147"/>
      <c r="C11" s="179">
        <f>'100% Grad Rates'!M8*100</f>
        <v>35.376672484002327</v>
      </c>
      <c r="D11" s="180">
        <f>'100% Grad Rates'!Y8*100</f>
        <v>21.095847149849991</v>
      </c>
    </row>
    <row r="12" spans="1:4">
      <c r="A12" s="147" t="s">
        <v>17</v>
      </c>
      <c r="B12" s="147"/>
      <c r="C12" s="179">
        <f>'100% Grad Rates'!M9*100</f>
        <v>66.190759468570292</v>
      </c>
      <c r="D12" s="363" t="str">
        <f>IF('100% Grad Rates'!Y9="NA","NA",('100% Grad Rates'!Y9*100))</f>
        <v>NA</v>
      </c>
    </row>
    <row r="13" spans="1:4">
      <c r="A13" s="147" t="s">
        <v>18</v>
      </c>
      <c r="B13" s="147"/>
      <c r="C13" s="179">
        <f>'100% Grad Rates'!M10*100</f>
        <v>50.574224862743023</v>
      </c>
      <c r="D13" s="363">
        <f>'100% Grad Rates'!Y10*100</f>
        <v>12.450815064643058</v>
      </c>
    </row>
    <row r="14" spans="1:4">
      <c r="A14" s="144" t="s">
        <v>19</v>
      </c>
      <c r="B14" s="144"/>
      <c r="C14" s="177">
        <f>'100% Grad Rates'!M11*100</f>
        <v>30.773672055427255</v>
      </c>
      <c r="D14" s="178">
        <f>'100% Grad Rates'!Y11*100</f>
        <v>6.2442607897153346</v>
      </c>
    </row>
    <row r="15" spans="1:4">
      <c r="A15" s="144" t="s">
        <v>20</v>
      </c>
      <c r="B15" s="144"/>
      <c r="C15" s="177">
        <f>'100% Grad Rates'!M12*100</f>
        <v>37.111210561646899</v>
      </c>
      <c r="D15" s="178">
        <f>'100% Grad Rates'!Y12*100</f>
        <v>23.500134517083669</v>
      </c>
    </row>
    <row r="16" spans="1:4">
      <c r="A16" s="144" t="s">
        <v>21</v>
      </c>
      <c r="B16" s="144"/>
      <c r="C16" s="177">
        <f>'100% Grad Rates'!M13*100</f>
        <v>28.744919202934472</v>
      </c>
      <c r="D16" s="178">
        <f>'100% Grad Rates'!Y13*100</f>
        <v>10.673117973530667</v>
      </c>
    </row>
    <row r="17" spans="1:4">
      <c r="A17" s="144" t="s">
        <v>22</v>
      </c>
      <c r="B17" s="144"/>
      <c r="C17" s="177">
        <f>'100% Grad Rates'!M14*100</f>
        <v>46.471428571428568</v>
      </c>
      <c r="D17" s="178">
        <f>'100% Grad Rates'!Y14*100</f>
        <v>13.087384966202459</v>
      </c>
    </row>
    <row r="18" spans="1:4">
      <c r="A18" s="147" t="s">
        <v>23</v>
      </c>
      <c r="B18" s="147"/>
      <c r="C18" s="179">
        <f>'100% Grad Rates'!M15*100</f>
        <v>37.383858626343596</v>
      </c>
      <c r="D18" s="180">
        <f>'100% Grad Rates'!Y15*100</f>
        <v>31.729502540618533</v>
      </c>
    </row>
    <row r="19" spans="1:4">
      <c r="A19" s="147" t="s">
        <v>24</v>
      </c>
      <c r="B19" s="147"/>
      <c r="C19" s="179">
        <f>'100% Grad Rates'!M16*100</f>
        <v>48.804927083000926</v>
      </c>
      <c r="D19" s="180">
        <f>'100% Grad Rates'!Y16*100</f>
        <v>17.942395467184301</v>
      </c>
    </row>
    <row r="20" spans="1:4">
      <c r="A20" s="147" t="s">
        <v>25</v>
      </c>
      <c r="B20" s="147"/>
      <c r="C20" s="179">
        <f>'100% Grad Rates'!M17*100</f>
        <v>32.953307675550072</v>
      </c>
      <c r="D20" s="180">
        <f>'100% Grad Rates'!Y17*100</f>
        <v>15.510044351682756</v>
      </c>
    </row>
    <row r="21" spans="1:4">
      <c r="A21" s="147" t="s">
        <v>26</v>
      </c>
      <c r="B21" s="147"/>
      <c r="C21" s="179">
        <f>'100% Grad Rates'!M18*100</f>
        <v>50.027391256710864</v>
      </c>
      <c r="D21" s="180">
        <f>'100% Grad Rates'!Y18*100</f>
        <v>15.638766519823788</v>
      </c>
    </row>
    <row r="22" spans="1:4">
      <c r="A22" s="144" t="s">
        <v>27</v>
      </c>
      <c r="B22" s="144"/>
      <c r="C22" s="177">
        <f>'100% Grad Rates'!M19*100</f>
        <v>34.864066795641989</v>
      </c>
      <c r="D22" s="178">
        <f>'100% Grad Rates'!Y19*100</f>
        <v>13.495411876384347</v>
      </c>
    </row>
    <row r="23" spans="1:4">
      <c r="A23" s="144" t="s">
        <v>28</v>
      </c>
      <c r="B23" s="144"/>
      <c r="C23" s="177">
        <f>'100% Grad Rates'!M20*100</f>
        <v>36.074503135295991</v>
      </c>
      <c r="D23" s="178">
        <f>'100% Grad Rates'!Y20*100</f>
        <v>13.008955534728731</v>
      </c>
    </row>
    <row r="24" spans="1:4">
      <c r="A24" s="144" t="s">
        <v>29</v>
      </c>
      <c r="B24" s="144"/>
      <c r="C24" s="177">
        <f>'100% Grad Rates'!M21*100</f>
        <v>57.665042091271602</v>
      </c>
      <c r="D24" s="178">
        <f>'100% Grad Rates'!Y21*100</f>
        <v>17.469843722146294</v>
      </c>
    </row>
    <row r="25" spans="1:4">
      <c r="A25" s="140" t="s">
        <v>30</v>
      </c>
      <c r="B25" s="140"/>
      <c r="C25" s="341">
        <f>'100% Grad Rates'!M22*100</f>
        <v>33.957246599161294</v>
      </c>
      <c r="D25" s="176">
        <f>'100% Grad Rates'!Y22*100</f>
        <v>16.053511705685619</v>
      </c>
    </row>
    <row r="26" spans="1:4">
      <c r="A26" s="144" t="s">
        <v>58</v>
      </c>
      <c r="B26" s="144"/>
      <c r="C26" s="177">
        <f>'100% Grad Rates'!M23*100</f>
        <v>39.938002680965148</v>
      </c>
      <c r="D26" s="178">
        <f>'100% Grad Rates'!Y23*100</f>
        <v>15.208511310365621</v>
      </c>
    </row>
    <row r="27" spans="1:4">
      <c r="A27" s="144" t="s">
        <v>57</v>
      </c>
      <c r="B27" s="144"/>
      <c r="C27" s="177">
        <f>(C26/C$7)*100</f>
        <v>94.260091508464143</v>
      </c>
      <c r="D27" s="178">
        <f>(D26/D$7)*100</f>
        <v>115.15015706419702</v>
      </c>
    </row>
    <row r="28" spans="1:4">
      <c r="A28" s="155" t="s">
        <v>59</v>
      </c>
      <c r="B28" s="155"/>
      <c r="C28" s="179">
        <f>'100% Grad Rates'!M24*100</f>
        <v>15.197956577266922</v>
      </c>
      <c r="D28" s="363" t="str">
        <f>IF('100% Grad Rates'!Y24="NA","NA",('100% Grad Rates'!Y24*100))</f>
        <v>NA</v>
      </c>
    </row>
    <row r="29" spans="1:4">
      <c r="A29" s="147" t="s">
        <v>60</v>
      </c>
      <c r="B29" s="147"/>
      <c r="C29" s="179">
        <f>'100% Grad Rates'!M25*100</f>
        <v>48.480857441300692</v>
      </c>
      <c r="D29" s="363">
        <f>'100% Grad Rates'!Y25*100</f>
        <v>10.064935064935066</v>
      </c>
    </row>
    <row r="30" spans="1:4">
      <c r="A30" s="147" t="s">
        <v>61</v>
      </c>
      <c r="B30" s="147"/>
      <c r="C30" s="179">
        <f>'100% Grad Rates'!M26*100</f>
        <v>42.389725335513972</v>
      </c>
      <c r="D30" s="363">
        <f>'100% Grad Rates'!Y26*100</f>
        <v>15.281349655385249</v>
      </c>
    </row>
    <row r="31" spans="1:4">
      <c r="A31" s="147" t="s">
        <v>62</v>
      </c>
      <c r="B31" s="147"/>
      <c r="C31" s="179">
        <f>'100% Grad Rates'!M27*100</f>
        <v>37.333206704971744</v>
      </c>
      <c r="D31" s="363">
        <f>'100% Grad Rates'!Y27*100</f>
        <v>30.53117782909931</v>
      </c>
    </row>
    <row r="32" spans="1:4">
      <c r="A32" s="144" t="s">
        <v>63</v>
      </c>
      <c r="B32" s="144"/>
      <c r="C32" s="177">
        <f>'100% Grad Rates'!M28*100</f>
        <v>30.136986301369863</v>
      </c>
      <c r="D32" s="178">
        <f>'100% Grad Rates'!Y28*100</f>
        <v>9.6523517382413093</v>
      </c>
    </row>
    <row r="33" spans="1:4">
      <c r="A33" s="144" t="s">
        <v>64</v>
      </c>
      <c r="B33" s="144"/>
      <c r="C33" s="177">
        <f>'100% Grad Rates'!M29*100</f>
        <v>27.00398984403337</v>
      </c>
      <c r="D33" s="178">
        <f>'100% Grad Rates'!Y29*100</f>
        <v>18.837068443367656</v>
      </c>
    </row>
    <row r="34" spans="1:4">
      <c r="A34" s="144" t="s">
        <v>65</v>
      </c>
      <c r="B34" s="144"/>
      <c r="C34" s="177">
        <f>'100% Grad Rates'!M30*100</f>
        <v>27.919518772038998</v>
      </c>
      <c r="D34" s="178">
        <f>'100% Grad Rates'!Y30*100</f>
        <v>22.190201729106629</v>
      </c>
    </row>
    <row r="35" spans="1:4">
      <c r="A35" s="144" t="s">
        <v>66</v>
      </c>
      <c r="B35" s="144"/>
      <c r="C35" s="177">
        <f>'100% Grad Rates'!M31*100</f>
        <v>28.962444302991724</v>
      </c>
      <c r="D35" s="178" t="str">
        <f>IFERROR('100% Grad Rates'!Y31*100, "NA")</f>
        <v>NA</v>
      </c>
    </row>
    <row r="36" spans="1:4">
      <c r="A36" s="147" t="s">
        <v>67</v>
      </c>
      <c r="B36" s="147"/>
      <c r="C36" s="179">
        <f>'100% Grad Rates'!M32*100</f>
        <v>26.990049751243784</v>
      </c>
      <c r="D36" s="180">
        <f>'100% Grad Rates'!Y32*100</f>
        <v>15.797522556965896</v>
      </c>
    </row>
    <row r="37" spans="1:4">
      <c r="A37" s="147" t="s">
        <v>68</v>
      </c>
      <c r="B37" s="147"/>
      <c r="C37" s="179">
        <f>'100% Grad Rates'!M33*100</f>
        <v>42.656833287808432</v>
      </c>
      <c r="D37" s="180">
        <f>'100% Grad Rates'!Y33*100</f>
        <v>12.089476359938994</v>
      </c>
    </row>
    <row r="38" spans="1:4">
      <c r="A38" s="147" t="s">
        <v>69</v>
      </c>
      <c r="B38" s="147"/>
      <c r="C38" s="179">
        <f>'100% Grad Rates'!M34*100</f>
        <v>21.755330159387292</v>
      </c>
      <c r="D38" s="180">
        <f>'100% Grad Rates'!Y34*100</f>
        <v>13.561024610748367</v>
      </c>
    </row>
    <row r="39" spans="1:4">
      <c r="A39" s="147" t="s">
        <v>70</v>
      </c>
      <c r="B39" s="147"/>
      <c r="C39" s="179">
        <f>'100% Grad Rates'!M35*100</f>
        <v>46.81830946363381</v>
      </c>
      <c r="D39" s="180">
        <f>'100% Grad Rates'!Y35*100</f>
        <v>27.623762376237625</v>
      </c>
    </row>
    <row r="40" spans="1:4">
      <c r="A40" s="160" t="s">
        <v>71</v>
      </c>
      <c r="B40" s="160"/>
      <c r="C40" s="342">
        <f>'100% Grad Rates'!M36*100</f>
        <v>33.139158576051777</v>
      </c>
      <c r="D40" s="182">
        <f>'100% Grad Rates'!Y36*100</f>
        <v>28.894230769230766</v>
      </c>
    </row>
    <row r="41" spans="1:4">
      <c r="A41" s="144" t="s">
        <v>72</v>
      </c>
      <c r="B41" s="144"/>
      <c r="C41" s="177">
        <f>'100% Grad Rates'!M37*100</f>
        <v>42.705673388360673</v>
      </c>
      <c r="D41" s="178">
        <f>'100% Grad Rates'!Y37*100</f>
        <v>20.617797009554003</v>
      </c>
    </row>
    <row r="42" spans="1:4">
      <c r="A42" s="144" t="s">
        <v>57</v>
      </c>
      <c r="B42" s="144"/>
      <c r="C42" s="177">
        <f>(C41/C$7)*100</f>
        <v>100.79223825171468</v>
      </c>
      <c r="D42" s="178">
        <f>(D41/D$7)*100</f>
        <v>156.10617735805198</v>
      </c>
    </row>
    <row r="43" spans="1:4">
      <c r="A43" s="147" t="s">
        <v>73</v>
      </c>
      <c r="B43" s="147"/>
      <c r="C43" s="179">
        <f>'100% Grad Rates'!M38*100</f>
        <v>91.969596827495053</v>
      </c>
      <c r="D43" s="180">
        <f>'100% Grad Rates'!Y38*100</f>
        <v>16.6877005733242</v>
      </c>
    </row>
    <row r="44" spans="1:4">
      <c r="A44" s="147" t="s">
        <v>74</v>
      </c>
      <c r="B44" s="147"/>
      <c r="C44" s="179">
        <f>'100% Grad Rates'!M39*100</f>
        <v>59.817773139600227</v>
      </c>
      <c r="D44" s="180">
        <f>'100% Grad Rates'!Y39*100</f>
        <v>17.892074198988194</v>
      </c>
    </row>
    <row r="45" spans="1:4">
      <c r="A45" s="147" t="s">
        <v>75</v>
      </c>
      <c r="B45" s="147"/>
      <c r="C45" s="179">
        <f>'100% Grad Rates'!M40*100</f>
        <v>19.02698257046152</v>
      </c>
      <c r="D45" s="180">
        <f>'100% Grad Rates'!Y40*100</f>
        <v>26.142176750749691</v>
      </c>
    </row>
    <row r="46" spans="1:4">
      <c r="A46" s="147" t="s">
        <v>76</v>
      </c>
      <c r="B46" s="147"/>
      <c r="C46" s="179">
        <f>'100% Grad Rates'!M41*100</f>
        <v>36.834914000964474</v>
      </c>
      <c r="D46" s="180">
        <f>'100% Grad Rates'!Y41*100</f>
        <v>29.38592391812319</v>
      </c>
    </row>
    <row r="47" spans="1:4">
      <c r="A47" s="144" t="s">
        <v>77</v>
      </c>
      <c r="B47" s="144"/>
      <c r="C47" s="177">
        <f>'100% Grad Rates'!M42*100</f>
        <v>43.391250387837424</v>
      </c>
      <c r="D47" s="178">
        <f>'100% Grad Rates'!Y42*100</f>
        <v>9.1228070175438596</v>
      </c>
    </row>
    <row r="48" spans="1:4">
      <c r="A48" s="144" t="s">
        <v>78</v>
      </c>
      <c r="B48" s="144"/>
      <c r="C48" s="177">
        <f>'100% Grad Rates'!M43*100</f>
        <v>46.726319037334157</v>
      </c>
      <c r="D48" s="178">
        <f>'100% Grad Rates'!Y43*100</f>
        <v>23.54123064043533</v>
      </c>
    </row>
    <row r="49" spans="1:4">
      <c r="A49" s="144" t="s">
        <v>79</v>
      </c>
      <c r="B49" s="144"/>
      <c r="C49" s="177">
        <f>'100% Grad Rates'!M44*100</f>
        <v>37.360157016683019</v>
      </c>
      <c r="D49" s="178">
        <f>'100% Grad Rates'!Y44*100</f>
        <v>20.771762728482386</v>
      </c>
    </row>
    <row r="50" spans="1:4">
      <c r="A50" s="144" t="s">
        <v>80</v>
      </c>
      <c r="B50" s="144"/>
      <c r="C50" s="177">
        <f>'100% Grad Rates'!M45*100</f>
        <v>35.080172076652325</v>
      </c>
      <c r="D50" s="178">
        <f>'100% Grad Rates'!Y45*100</f>
        <v>35.912847483095419</v>
      </c>
    </row>
    <row r="51" spans="1:4">
      <c r="A51" s="147" t="s">
        <v>81</v>
      </c>
      <c r="B51" s="147"/>
      <c r="C51" s="179">
        <f>'100% Grad Rates'!M46*100</f>
        <v>35.416126523204561</v>
      </c>
      <c r="D51" s="180">
        <f>'100% Grad Rates'!Y46*100</f>
        <v>26.351527814050669</v>
      </c>
    </row>
    <row r="52" spans="1:4">
      <c r="A52" s="147" t="s">
        <v>82</v>
      </c>
      <c r="B52" s="147"/>
      <c r="C52" s="179">
        <f>'100% Grad Rates'!M47*100</f>
        <v>42.973467973467969</v>
      </c>
      <c r="D52" s="180">
        <f>'100% Grad Rates'!Y47*100</f>
        <v>13.043959694386004</v>
      </c>
    </row>
    <row r="53" spans="1:4">
      <c r="A53" s="147" t="s">
        <v>83</v>
      </c>
      <c r="B53" s="147"/>
      <c r="C53" s="179">
        <f>'100% Grad Rates'!M48*100</f>
        <v>35.525764558022622</v>
      </c>
      <c r="D53" s="180">
        <f>'100% Grad Rates'!Y48*100</f>
        <v>55.977011494252871</v>
      </c>
    </row>
    <row r="54" spans="1:4">
      <c r="A54" s="160" t="s">
        <v>84</v>
      </c>
      <c r="B54" s="160"/>
      <c r="C54" s="181">
        <f>'100% Grad Rates'!M49*100</f>
        <v>40.096250250651693</v>
      </c>
      <c r="D54" s="182">
        <f>'100% Grad Rates'!Y49*100</f>
        <v>27.850622406639005</v>
      </c>
    </row>
    <row r="55" spans="1:4">
      <c r="A55" s="144" t="s">
        <v>85</v>
      </c>
      <c r="B55" s="144"/>
      <c r="C55" s="177">
        <f>'100% Grad Rates'!M50*100</f>
        <v>49.01668470602651</v>
      </c>
      <c r="D55" s="178">
        <f>'100% Grad Rates'!Y50*100</f>
        <v>13.14684680600263</v>
      </c>
    </row>
    <row r="56" spans="1:4">
      <c r="A56" s="144" t="s">
        <v>57</v>
      </c>
      <c r="B56" s="144"/>
      <c r="C56" s="177">
        <f>(C55/C$7)*100</f>
        <v>115.68723710947326</v>
      </c>
      <c r="D56" s="178">
        <f>(D55/D$7)*100</f>
        <v>99.540411531162917</v>
      </c>
    </row>
    <row r="57" spans="1:4">
      <c r="A57" s="147" t="s">
        <v>86</v>
      </c>
      <c r="B57" s="147"/>
      <c r="C57" s="179">
        <f>'100% Grad Rates'!M51*100</f>
        <v>49.116258645295865</v>
      </c>
      <c r="D57" s="180">
        <f>'100% Grad Rates'!Y51*100</f>
        <v>6.260326785386451</v>
      </c>
    </row>
    <row r="58" spans="1:4">
      <c r="A58" s="147" t="s">
        <v>87</v>
      </c>
      <c r="B58" s="147"/>
      <c r="C58" s="179">
        <f>'100% Grad Rates'!M52*100</f>
        <v>51.10852523272905</v>
      </c>
      <c r="D58" s="180">
        <f>'100% Grad Rates'!Y52*100</f>
        <v>9.1733067729083668</v>
      </c>
    </row>
    <row r="59" spans="1:4">
      <c r="A59" s="147" t="s">
        <v>88</v>
      </c>
      <c r="B59" s="147"/>
      <c r="C59" s="179">
        <f>'100% Grad Rates'!M53*100</f>
        <v>34.998718934153217</v>
      </c>
      <c r="D59" s="180">
        <f>'100% Grad Rates'!Y53*100</f>
        <v>15.967113803548246</v>
      </c>
    </row>
    <row r="60" spans="1:4">
      <c r="A60" s="147" t="s">
        <v>89</v>
      </c>
      <c r="B60" s="147"/>
      <c r="C60" s="179">
        <f>'100% Grad Rates'!M54*100</f>
        <v>61.340996168582372</v>
      </c>
      <c r="D60" s="180">
        <f>'100% Grad Rates'!Y54*100</f>
        <v>21.18398142774231</v>
      </c>
    </row>
    <row r="61" spans="1:4">
      <c r="A61" s="144" t="s">
        <v>90</v>
      </c>
      <c r="B61" s="144"/>
      <c r="C61" s="177">
        <f>'100% Grad Rates'!M55*100</f>
        <v>51.844461748101999</v>
      </c>
      <c r="D61" s="178">
        <f>'100% Grad Rates'!Y55*100</f>
        <v>11.723588745354805</v>
      </c>
    </row>
    <row r="62" spans="1:4">
      <c r="A62" s="144" t="s">
        <v>91</v>
      </c>
      <c r="B62" s="144"/>
      <c r="C62" s="177">
        <f>'100% Grad Rates'!M56*100</f>
        <v>45.811417575368822</v>
      </c>
      <c r="D62" s="178">
        <f>'100% Grad Rates'!Y56*100</f>
        <v>14.984827692842922</v>
      </c>
    </row>
    <row r="63" spans="1:4">
      <c r="A63" s="144" t="s">
        <v>92</v>
      </c>
      <c r="B63" s="144"/>
      <c r="C63" s="177">
        <f>'100% Grad Rates'!M57*100</f>
        <v>49.41412272587111</v>
      </c>
      <c r="D63" s="178">
        <f>'100% Grad Rates'!Y57*100</f>
        <v>12.151394422310757</v>
      </c>
    </row>
    <row r="64" spans="1:4">
      <c r="A64" s="144" t="s">
        <v>93</v>
      </c>
      <c r="B64" s="144"/>
      <c r="C64" s="177">
        <f>'100% Grad Rates'!M58*100</f>
        <v>44.510739856801912</v>
      </c>
      <c r="D64" s="178">
        <f>'100% Grad Rates'!Y58*100</f>
        <v>18.35251362810418</v>
      </c>
    </row>
    <row r="65" spans="1:18">
      <c r="A65" s="140" t="s">
        <v>94</v>
      </c>
      <c r="B65" s="140"/>
      <c r="C65" s="177">
        <f>'100% Grad Rates'!M59*100</f>
        <v>56.137631742095472</v>
      </c>
      <c r="D65" s="178">
        <f>'100% Grad Rates'!Y59*100</f>
        <v>13.20754716981132</v>
      </c>
    </row>
    <row r="66" spans="1:18">
      <c r="A66" s="166" t="s">
        <v>95</v>
      </c>
      <c r="B66" s="166"/>
      <c r="C66" s="183">
        <f>'100% Grad Rates'!M60*100</f>
        <v>20.652173913043477</v>
      </c>
      <c r="D66" s="184" t="str">
        <f>IF('100% Grad Rates'!X60="NA","NA",('100% Grad Rates'!Y60*100))</f>
        <v>NA</v>
      </c>
    </row>
    <row r="67" spans="1:18" s="2" customFormat="1" ht="28.35" customHeight="1">
      <c r="A67" s="367" t="s">
        <v>96</v>
      </c>
      <c r="B67" s="367"/>
      <c r="C67" s="367"/>
      <c r="D67" s="367"/>
      <c r="E67" s="34"/>
      <c r="F67" s="34"/>
      <c r="G67" s="34"/>
      <c r="H67" s="34"/>
      <c r="I67" s="34"/>
      <c r="J67" s="32"/>
      <c r="K67" s="9"/>
      <c r="L67" s="9"/>
      <c r="M67" s="9"/>
      <c r="N67" s="32"/>
      <c r="O67" s="32"/>
      <c r="P67" s="32"/>
      <c r="Q67" s="32"/>
      <c r="R67" s="32"/>
    </row>
    <row r="68" spans="1:18" ht="54.75" customHeight="1">
      <c r="A68" s="366" t="s">
        <v>103</v>
      </c>
      <c r="B68" s="365"/>
      <c r="C68" s="365"/>
      <c r="D68" s="365"/>
      <c r="E68" s="336"/>
      <c r="F68" s="336"/>
      <c r="G68" s="336"/>
      <c r="H68" s="336"/>
      <c r="I68" s="336"/>
      <c r="J68" s="336"/>
      <c r="K68" s="336"/>
      <c r="L68" s="336"/>
      <c r="M68" s="336"/>
      <c r="N68" s="31"/>
      <c r="O68" s="31"/>
      <c r="P68" s="31"/>
      <c r="Q68" s="31"/>
      <c r="R68" s="31"/>
    </row>
    <row r="69" spans="1:18" ht="38.25" customHeight="1">
      <c r="A69" s="364" t="s">
        <v>98</v>
      </c>
      <c r="B69" s="365"/>
      <c r="C69" s="365"/>
      <c r="D69" s="365"/>
      <c r="E69" s="336"/>
      <c r="F69" s="336"/>
      <c r="G69" s="336"/>
      <c r="H69" s="336"/>
      <c r="I69" s="336"/>
      <c r="J69" s="336"/>
      <c r="K69" s="336"/>
      <c r="L69" s="336"/>
      <c r="M69" s="336"/>
      <c r="N69" s="336"/>
      <c r="O69" s="32"/>
      <c r="P69" s="32"/>
      <c r="Q69" s="32"/>
      <c r="R69" s="32"/>
    </row>
    <row r="70" spans="1:18">
      <c r="A70" s="34"/>
      <c r="B70"/>
      <c r="C70"/>
      <c r="D70" s="54">
        <v>45292</v>
      </c>
    </row>
  </sheetData>
  <mergeCells count="3">
    <mergeCell ref="A68:D68"/>
    <mergeCell ref="A69:D69"/>
    <mergeCell ref="A67:D67"/>
  </mergeCells>
  <pageMargins left="0.7" right="0.7" top="0.75" bottom="0.75" header="0.3" footer="0.3"/>
  <pageSetup scale="7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00FF"/>
  </sheetPr>
  <dimension ref="A1:MC30"/>
  <sheetViews>
    <sheetView showGridLines="0" showZeros="0" zoomScaleNormal="100" workbookViewId="0">
      <pane xSplit="1" ySplit="5" topLeftCell="KX6" activePane="bottomRight" state="frozen"/>
      <selection pane="bottomRight" activeCell="A8" sqref="A8:XFD8"/>
      <selection pane="bottomLeft" activeCell="N35" sqref="N35"/>
      <selection pane="topRight" activeCell="N35" sqref="N35"/>
    </sheetView>
  </sheetViews>
  <sheetFormatPr defaultColWidth="9.140625" defaultRowHeight="12.75"/>
  <cols>
    <col min="1" max="1" width="19.140625" style="16" customWidth="1"/>
    <col min="2" max="3" width="6.5703125" style="12" bestFit="1" customWidth="1"/>
    <col min="4" max="5" width="5.42578125" style="12" bestFit="1" customWidth="1"/>
    <col min="6" max="6" width="5.42578125" style="12" customWidth="1"/>
    <col min="7" max="11" width="5.42578125" style="12" bestFit="1" customWidth="1"/>
    <col min="12" max="25" width="5.42578125" style="12" customWidth="1"/>
    <col min="26" max="29" width="5.42578125" style="12" bestFit="1" customWidth="1"/>
    <col min="30" max="30" width="5.42578125" style="12" customWidth="1"/>
    <col min="31" max="35" width="5.42578125" style="12" bestFit="1" customWidth="1"/>
    <col min="36" max="50" width="5.42578125" style="12" customWidth="1"/>
    <col min="51" max="54" width="5.42578125" style="12" bestFit="1" customWidth="1"/>
    <col min="55" max="55" width="5.42578125" style="12" customWidth="1"/>
    <col min="56" max="60" width="5.42578125" style="12" bestFit="1" customWidth="1"/>
    <col min="61" max="74" width="5.42578125" style="12" customWidth="1"/>
    <col min="75" max="78" width="5.42578125" style="12" bestFit="1" customWidth="1"/>
    <col min="79" max="79" width="5.42578125" style="12" customWidth="1"/>
    <col min="80" max="84" width="5.42578125" style="12" bestFit="1" customWidth="1"/>
    <col min="85" max="98" width="5.42578125" style="12" customWidth="1"/>
    <col min="99" max="102" width="5.42578125" style="12" bestFit="1" customWidth="1"/>
    <col min="103" max="103" width="5.42578125" style="12" customWidth="1"/>
    <col min="104" max="108" width="5.42578125" style="12" bestFit="1" customWidth="1"/>
    <col min="109" max="123" width="5.42578125" style="12" customWidth="1"/>
    <col min="124" max="126" width="5.42578125" style="12" bestFit="1" customWidth="1"/>
    <col min="127" max="127" width="5.42578125" style="12" customWidth="1"/>
    <col min="128" max="132" width="5.42578125" style="12" bestFit="1" customWidth="1"/>
    <col min="133" max="146" width="5.42578125" style="12" customWidth="1"/>
    <col min="147" max="150" width="5.42578125" style="12" bestFit="1" customWidth="1"/>
    <col min="151" max="151" width="5.42578125" style="12" customWidth="1"/>
    <col min="152" max="156" width="5.42578125" style="12" bestFit="1" customWidth="1"/>
    <col min="157" max="170" width="5.42578125" style="12" customWidth="1"/>
    <col min="171" max="171" width="5.42578125" style="351" customWidth="1"/>
    <col min="172" max="174" width="5.42578125" style="12" bestFit="1" customWidth="1"/>
    <col min="175" max="175" width="5.42578125" style="12" customWidth="1"/>
    <col min="176" max="178" width="5.42578125" style="12" bestFit="1" customWidth="1"/>
    <col min="179" max="192" width="5.42578125" style="12" customWidth="1"/>
    <col min="193" max="194" width="5" style="12" bestFit="1" customWidth="1"/>
    <col min="195" max="195" width="5.42578125" style="12" bestFit="1" customWidth="1"/>
    <col min="196" max="196" width="5" style="12" bestFit="1" customWidth="1"/>
    <col min="197" max="199" width="5.42578125" style="12" bestFit="1" customWidth="1"/>
    <col min="200" max="213" width="5.42578125" style="12" customWidth="1"/>
    <col min="214" max="215" width="5" style="12" bestFit="1" customWidth="1"/>
    <col min="216" max="216" width="5.42578125" style="12" bestFit="1" customWidth="1"/>
    <col min="217" max="217" width="5" style="12" bestFit="1" customWidth="1"/>
    <col min="218" max="220" width="5.42578125" style="12" bestFit="1" customWidth="1"/>
    <col min="221" max="234" width="5.42578125" style="12" customWidth="1"/>
    <col min="235" max="236" width="5" style="12" bestFit="1" customWidth="1"/>
    <col min="237" max="237" width="5.42578125" style="12" bestFit="1" customWidth="1"/>
    <col min="238" max="238" width="5" style="12" bestFit="1" customWidth="1"/>
    <col min="239" max="241" width="5.42578125" style="12" bestFit="1" customWidth="1"/>
    <col min="242" max="256" width="5.42578125" style="12" customWidth="1"/>
    <col min="257" max="257" width="5.85546875" style="12" customWidth="1"/>
    <col min="258" max="259" width="6.42578125" style="12" customWidth="1"/>
    <col min="260" max="262" width="5.42578125" style="12" bestFit="1" customWidth="1"/>
    <col min="263" max="277" width="5.42578125" style="12" customWidth="1"/>
    <col min="278" max="279" width="5" style="12" bestFit="1" customWidth="1"/>
    <col min="280" max="280" width="5.42578125" style="12" bestFit="1" customWidth="1"/>
    <col min="281" max="281" width="5" style="12" bestFit="1" customWidth="1"/>
    <col min="282" max="284" width="5.42578125" style="12" bestFit="1" customWidth="1"/>
    <col min="285" max="298" width="5.42578125" style="12" customWidth="1"/>
    <col min="299" max="309" width="5.5703125" style="12" customWidth="1"/>
    <col min="310" max="319" width="5.42578125" style="12" customWidth="1"/>
    <col min="320" max="322" width="5.5703125" style="12" customWidth="1"/>
    <col min="323" max="323" width="6.42578125" style="12" customWidth="1"/>
    <col min="324" max="328" width="5.42578125" style="12" bestFit="1" customWidth="1"/>
    <col min="329" max="340" width="5.42578125" style="12" customWidth="1"/>
    <col min="341" max="341" width="9.140625" style="354"/>
    <col min="342" max="16384" width="9.140625" style="12"/>
  </cols>
  <sheetData>
    <row r="1" spans="1:341">
      <c r="A1" s="185"/>
      <c r="B1" s="186" t="s">
        <v>104</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344"/>
      <c r="FP1" s="187" t="s">
        <v>105</v>
      </c>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c r="IW1" s="186"/>
      <c r="IX1" s="186"/>
      <c r="IY1" s="186"/>
      <c r="IZ1" s="186"/>
      <c r="JA1" s="186"/>
      <c r="JB1" s="186"/>
      <c r="JC1" s="186"/>
      <c r="JD1" s="186"/>
      <c r="JE1" s="186"/>
      <c r="JF1" s="186"/>
      <c r="JG1" s="186"/>
      <c r="JH1" s="186"/>
      <c r="JI1" s="186"/>
      <c r="JJ1" s="186"/>
      <c r="JK1" s="186"/>
      <c r="JL1" s="186"/>
      <c r="JM1" s="186"/>
      <c r="JN1" s="186"/>
      <c r="JO1" s="186"/>
      <c r="JP1" s="186"/>
      <c r="JQ1" s="186"/>
      <c r="JR1" s="187" t="s">
        <v>106</v>
      </c>
      <c r="JS1" s="186"/>
      <c r="JT1" s="186"/>
      <c r="JU1" s="186"/>
      <c r="JV1" s="186"/>
      <c r="JW1" s="186"/>
      <c r="JX1" s="186"/>
      <c r="JY1" s="186"/>
      <c r="JZ1" s="186"/>
      <c r="KA1" s="186"/>
      <c r="KB1" s="186"/>
      <c r="KC1" s="186"/>
      <c r="KD1" s="186"/>
      <c r="KE1" s="186"/>
      <c r="KF1" s="186"/>
      <c r="KG1" s="186"/>
      <c r="KH1" s="186"/>
      <c r="KI1" s="186"/>
      <c r="KJ1" s="186"/>
      <c r="KK1" s="186"/>
      <c r="KL1" s="186"/>
      <c r="KM1" s="186"/>
      <c r="KN1" s="186"/>
      <c r="KO1" s="186"/>
      <c r="KP1" s="186"/>
      <c r="KQ1" s="186"/>
      <c r="KR1" s="186"/>
      <c r="KS1" s="186"/>
      <c r="KT1" s="186"/>
      <c r="KU1" s="186"/>
      <c r="KV1" s="186"/>
      <c r="KW1" s="186"/>
      <c r="KX1" s="186"/>
      <c r="KY1" s="186"/>
      <c r="KZ1" s="186"/>
      <c r="LA1" s="186"/>
      <c r="LB1" s="186"/>
      <c r="LC1" s="186"/>
      <c r="LD1" s="186"/>
      <c r="LE1" s="186"/>
      <c r="LF1" s="186"/>
      <c r="LG1" s="186"/>
      <c r="LH1" s="186"/>
      <c r="LI1" s="186"/>
      <c r="LJ1" s="186"/>
      <c r="LK1" s="186"/>
      <c r="LL1" s="186"/>
      <c r="LM1" s="186"/>
      <c r="LN1" s="186"/>
      <c r="LO1" s="186"/>
      <c r="LP1" s="186"/>
      <c r="LQ1" s="186"/>
      <c r="LR1" s="186"/>
      <c r="LS1" s="186"/>
      <c r="LT1" s="186"/>
      <c r="LU1" s="186"/>
      <c r="LV1" s="188"/>
      <c r="LW1" s="188"/>
      <c r="LX1" s="188"/>
      <c r="LY1" s="188"/>
      <c r="LZ1" s="186"/>
      <c r="MA1" s="186"/>
      <c r="MB1" s="186"/>
      <c r="MC1" s="359"/>
    </row>
    <row r="2" spans="1:341" ht="28.5" customHeight="1">
      <c r="A2" s="185"/>
      <c r="B2" s="186" t="s">
        <v>107</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344"/>
      <c r="FP2" s="187"/>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c r="IN2" s="186"/>
      <c r="IO2" s="186"/>
      <c r="IP2" s="186"/>
      <c r="IQ2" s="186"/>
      <c r="IR2" s="186"/>
      <c r="IS2" s="186"/>
      <c r="IT2" s="186"/>
      <c r="IU2" s="186"/>
      <c r="IV2" s="186"/>
      <c r="IW2" s="186"/>
      <c r="IX2" s="186"/>
      <c r="IY2" s="186"/>
      <c r="IZ2" s="186"/>
      <c r="JA2" s="186"/>
      <c r="JB2" s="186"/>
      <c r="JC2" s="186"/>
      <c r="JD2" s="186"/>
      <c r="JE2" s="186"/>
      <c r="JF2" s="186"/>
      <c r="JG2" s="186"/>
      <c r="JH2" s="186"/>
      <c r="JI2" s="186"/>
      <c r="JJ2" s="186"/>
      <c r="JK2" s="186"/>
      <c r="JL2" s="186"/>
      <c r="JM2" s="186"/>
      <c r="JN2" s="186"/>
      <c r="JO2" s="186"/>
      <c r="JP2" s="186"/>
      <c r="JQ2" s="186"/>
      <c r="JR2" s="187"/>
      <c r="JS2" s="186"/>
      <c r="JT2" s="186"/>
      <c r="JU2" s="186"/>
      <c r="JV2" s="186"/>
      <c r="JW2" s="186"/>
      <c r="JX2" s="186"/>
      <c r="JY2" s="186"/>
      <c r="JZ2" s="186"/>
      <c r="KA2" s="186"/>
      <c r="KB2" s="186"/>
      <c r="KC2" s="186"/>
      <c r="KD2" s="186"/>
      <c r="KE2" s="186"/>
      <c r="KF2" s="186"/>
      <c r="KG2" s="186"/>
      <c r="KH2" s="186"/>
      <c r="KI2" s="186"/>
      <c r="KJ2" s="186"/>
      <c r="KK2" s="186"/>
      <c r="KL2" s="186"/>
      <c r="KM2" s="186"/>
      <c r="KN2" s="186"/>
      <c r="KO2" s="186"/>
      <c r="KP2" s="186"/>
      <c r="KQ2" s="186"/>
      <c r="KR2" s="186"/>
      <c r="KS2" s="186"/>
      <c r="KT2" s="186"/>
      <c r="KU2" s="186"/>
      <c r="KV2" s="186"/>
      <c r="KW2" s="186"/>
      <c r="KX2" s="186"/>
      <c r="KY2" s="186"/>
      <c r="KZ2" s="186"/>
      <c r="LA2" s="186"/>
      <c r="LB2" s="186"/>
      <c r="LC2" s="186"/>
      <c r="LD2" s="186"/>
      <c r="LE2" s="186"/>
      <c r="LF2" s="186"/>
      <c r="LG2" s="186"/>
      <c r="LH2" s="186"/>
      <c r="LI2" s="186"/>
      <c r="LJ2" s="186"/>
      <c r="LK2" s="186"/>
      <c r="LL2" s="186"/>
      <c r="LM2" s="186"/>
      <c r="LN2" s="186"/>
      <c r="LO2" s="186"/>
      <c r="LP2" s="186"/>
      <c r="LQ2" s="186"/>
      <c r="LR2" s="186"/>
      <c r="LS2" s="186"/>
      <c r="LT2" s="186"/>
      <c r="LU2" s="186"/>
      <c r="LV2" s="189"/>
      <c r="LW2" s="189"/>
      <c r="LX2" s="189"/>
      <c r="LY2" s="189"/>
      <c r="LZ2" s="186"/>
      <c r="MA2" s="186"/>
      <c r="MB2" s="186"/>
      <c r="MC2" s="359"/>
    </row>
    <row r="3" spans="1:341" ht="13.5" customHeight="1">
      <c r="A3" s="190"/>
      <c r="B3" s="191">
        <v>1</v>
      </c>
      <c r="C3" s="192"/>
      <c r="D3" s="192"/>
      <c r="E3" s="192"/>
      <c r="F3" s="192"/>
      <c r="G3" s="192"/>
      <c r="H3" s="192"/>
      <c r="I3" s="192"/>
      <c r="J3" s="192"/>
      <c r="K3" s="192"/>
      <c r="L3" s="192"/>
      <c r="M3" s="192"/>
      <c r="N3" s="192"/>
      <c r="O3" s="192"/>
      <c r="P3" s="192"/>
      <c r="Q3" s="192"/>
      <c r="R3" s="192"/>
      <c r="S3" s="192"/>
      <c r="T3" s="192"/>
      <c r="U3" s="192"/>
      <c r="V3" s="192"/>
      <c r="W3" s="192"/>
      <c r="X3" s="192"/>
      <c r="Y3" s="192"/>
      <c r="Z3" s="191">
        <v>2</v>
      </c>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1">
        <v>3</v>
      </c>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1">
        <v>4</v>
      </c>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1">
        <v>5</v>
      </c>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1">
        <v>6</v>
      </c>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1" t="s">
        <v>51</v>
      </c>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345"/>
      <c r="FP3" s="193">
        <v>7</v>
      </c>
      <c r="FQ3" s="192"/>
      <c r="FR3" s="192"/>
      <c r="FS3" s="192"/>
      <c r="FT3" s="192"/>
      <c r="FU3" s="192"/>
      <c r="FV3" s="194"/>
      <c r="FW3" s="192"/>
      <c r="FX3" s="192"/>
      <c r="FY3" s="192"/>
      <c r="FZ3" s="192"/>
      <c r="GA3" s="192"/>
      <c r="GB3" s="192"/>
      <c r="GC3" s="192"/>
      <c r="GD3" s="192"/>
      <c r="GE3" s="192"/>
      <c r="GF3" s="192"/>
      <c r="GG3" s="192"/>
      <c r="GH3" s="192"/>
      <c r="GI3" s="192"/>
      <c r="GJ3" s="192"/>
      <c r="GK3" s="195">
        <v>8</v>
      </c>
      <c r="GL3" s="192"/>
      <c r="GM3" s="192"/>
      <c r="GN3" s="192"/>
      <c r="GO3" s="192"/>
      <c r="GP3" s="192"/>
      <c r="GQ3" s="192"/>
      <c r="GR3" s="192"/>
      <c r="GS3" s="192"/>
      <c r="GT3" s="192"/>
      <c r="GU3" s="192"/>
      <c r="GV3" s="192"/>
      <c r="GW3" s="192"/>
      <c r="GX3" s="192"/>
      <c r="GY3" s="192"/>
      <c r="GZ3" s="192"/>
      <c r="HA3" s="192"/>
      <c r="HB3" s="192"/>
      <c r="HC3" s="192"/>
      <c r="HD3" s="192"/>
      <c r="HE3" s="192"/>
      <c r="HF3" s="195">
        <v>9</v>
      </c>
      <c r="HG3" s="192"/>
      <c r="HH3" s="192"/>
      <c r="HI3" s="192"/>
      <c r="HJ3" s="192"/>
      <c r="HK3" s="192"/>
      <c r="HL3" s="192"/>
      <c r="HM3" s="192"/>
      <c r="HN3" s="192"/>
      <c r="HO3" s="192"/>
      <c r="HP3" s="192"/>
      <c r="HQ3" s="192"/>
      <c r="HR3" s="192"/>
      <c r="HS3" s="192"/>
      <c r="HT3" s="192"/>
      <c r="HU3" s="192"/>
      <c r="HV3" s="192"/>
      <c r="HW3" s="192"/>
      <c r="HX3" s="192"/>
      <c r="HY3" s="192"/>
      <c r="HZ3" s="192"/>
      <c r="IA3" s="195">
        <v>10</v>
      </c>
      <c r="IB3" s="192"/>
      <c r="IC3" s="192"/>
      <c r="ID3" s="192"/>
      <c r="IE3" s="192"/>
      <c r="IF3" s="192"/>
      <c r="IG3" s="192"/>
      <c r="IH3" s="192"/>
      <c r="II3" s="192"/>
      <c r="IJ3" s="192"/>
      <c r="IK3" s="192"/>
      <c r="IL3" s="192"/>
      <c r="IM3" s="192"/>
      <c r="IN3" s="192"/>
      <c r="IO3" s="192"/>
      <c r="IP3" s="192"/>
      <c r="IQ3" s="192"/>
      <c r="IR3" s="192"/>
      <c r="IS3" s="192"/>
      <c r="IT3" s="192"/>
      <c r="IU3" s="192"/>
      <c r="IV3" s="195" t="s">
        <v>51</v>
      </c>
      <c r="IW3" s="192"/>
      <c r="IX3" s="192"/>
      <c r="IY3" s="192"/>
      <c r="IZ3" s="192"/>
      <c r="JA3" s="192"/>
      <c r="JB3" s="192"/>
      <c r="JC3" s="192"/>
      <c r="JD3" s="192"/>
      <c r="JE3" s="192"/>
      <c r="JF3" s="192"/>
      <c r="JG3" s="192"/>
      <c r="JH3" s="192"/>
      <c r="JI3" s="192"/>
      <c r="JJ3" s="192"/>
      <c r="JK3" s="192"/>
      <c r="JL3" s="192"/>
      <c r="JM3" s="192"/>
      <c r="JN3" s="192"/>
      <c r="JO3" s="192"/>
      <c r="JP3" s="192"/>
      <c r="JQ3" s="192"/>
      <c r="JR3" s="193">
        <v>12</v>
      </c>
      <c r="JS3" s="192"/>
      <c r="JT3" s="192"/>
      <c r="JU3" s="192"/>
      <c r="JV3" s="192"/>
      <c r="JW3" s="192"/>
      <c r="JX3" s="192"/>
      <c r="JY3" s="192"/>
      <c r="JZ3" s="192"/>
      <c r="KA3" s="192"/>
      <c r="KB3" s="192"/>
      <c r="KC3" s="192"/>
      <c r="KD3" s="192"/>
      <c r="KE3" s="192"/>
      <c r="KF3" s="192"/>
      <c r="KG3" s="192"/>
      <c r="KH3" s="192"/>
      <c r="KI3" s="192"/>
      <c r="KJ3" s="192"/>
      <c r="KK3" s="192"/>
      <c r="KL3" s="192"/>
      <c r="KM3" s="195">
        <v>13</v>
      </c>
      <c r="KN3" s="192"/>
      <c r="KO3" s="192"/>
      <c r="KP3" s="192"/>
      <c r="KQ3" s="192"/>
      <c r="KR3" s="192"/>
      <c r="KS3" s="192"/>
      <c r="KT3" s="192"/>
      <c r="KU3" s="192"/>
      <c r="KV3" s="192"/>
      <c r="KW3" s="192"/>
      <c r="KX3" s="192"/>
      <c r="KY3" s="192"/>
      <c r="KZ3" s="192"/>
      <c r="LA3" s="192"/>
      <c r="LB3" s="192"/>
      <c r="LC3" s="192"/>
      <c r="LD3" s="192"/>
      <c r="LE3" s="192"/>
      <c r="LF3" s="192"/>
      <c r="LG3" s="192"/>
      <c r="LH3" s="195" t="s">
        <v>51</v>
      </c>
      <c r="LI3" s="192"/>
      <c r="LJ3" s="192"/>
      <c r="LK3" s="192"/>
      <c r="LL3" s="192"/>
      <c r="LM3" s="192"/>
      <c r="LN3" s="192"/>
      <c r="LO3" s="192"/>
      <c r="LP3" s="192"/>
      <c r="LQ3" s="192"/>
      <c r="LR3" s="192"/>
      <c r="LS3" s="192"/>
      <c r="LT3" s="192"/>
      <c r="LU3" s="192"/>
      <c r="LV3" s="196"/>
      <c r="LW3" s="197"/>
      <c r="LX3" s="197"/>
      <c r="LY3" s="197"/>
      <c r="LZ3" s="192"/>
      <c r="MA3" s="192"/>
      <c r="MB3" s="192"/>
      <c r="MC3" s="359"/>
    </row>
    <row r="4" spans="1:341" s="314" customFormat="1" ht="13.5" customHeight="1">
      <c r="A4" s="35" t="s">
        <v>108</v>
      </c>
      <c r="B4" s="310">
        <v>1996</v>
      </c>
      <c r="C4" s="198">
        <v>1997</v>
      </c>
      <c r="D4" s="198">
        <v>1998</v>
      </c>
      <c r="E4" s="198">
        <v>1999</v>
      </c>
      <c r="F4" s="198">
        <v>2000</v>
      </c>
      <c r="G4" s="198">
        <v>2001</v>
      </c>
      <c r="H4" s="198">
        <v>2002</v>
      </c>
      <c r="I4" s="198">
        <v>2003</v>
      </c>
      <c r="J4" s="198">
        <v>2004</v>
      </c>
      <c r="K4" s="198">
        <v>2005</v>
      </c>
      <c r="L4" s="198">
        <v>2006</v>
      </c>
      <c r="M4" s="198">
        <v>2007</v>
      </c>
      <c r="N4" s="198">
        <v>2008</v>
      </c>
      <c r="O4" s="198">
        <v>2009</v>
      </c>
      <c r="P4" s="198">
        <v>2010</v>
      </c>
      <c r="Q4" s="198">
        <v>2011</v>
      </c>
      <c r="R4" s="198">
        <v>2012</v>
      </c>
      <c r="S4" s="198">
        <v>2013</v>
      </c>
      <c r="T4" s="198">
        <v>2014</v>
      </c>
      <c r="U4" s="198">
        <v>2015</v>
      </c>
      <c r="V4" s="198">
        <v>2016</v>
      </c>
      <c r="W4" s="198">
        <v>2017</v>
      </c>
      <c r="X4" s="198">
        <v>2018</v>
      </c>
      <c r="Y4" s="198">
        <v>2019</v>
      </c>
      <c r="Z4" s="310">
        <v>1996</v>
      </c>
      <c r="AA4" s="198">
        <v>1997</v>
      </c>
      <c r="AB4" s="198">
        <v>1998</v>
      </c>
      <c r="AC4" s="198">
        <v>1999</v>
      </c>
      <c r="AD4" s="198">
        <v>2000</v>
      </c>
      <c r="AE4" s="198">
        <v>2001</v>
      </c>
      <c r="AF4" s="198">
        <v>2002</v>
      </c>
      <c r="AG4" s="198">
        <v>2003</v>
      </c>
      <c r="AH4" s="198">
        <v>2004</v>
      </c>
      <c r="AI4" s="198">
        <v>2005</v>
      </c>
      <c r="AJ4" s="198">
        <v>2006</v>
      </c>
      <c r="AK4" s="198">
        <v>2007</v>
      </c>
      <c r="AL4" s="198">
        <v>2008</v>
      </c>
      <c r="AM4" s="198">
        <v>2009</v>
      </c>
      <c r="AN4" s="198">
        <v>2010</v>
      </c>
      <c r="AO4" s="198">
        <v>2011</v>
      </c>
      <c r="AP4" s="311">
        <v>2012</v>
      </c>
      <c r="AQ4" s="198">
        <v>2013</v>
      </c>
      <c r="AR4" s="198">
        <v>2014</v>
      </c>
      <c r="AS4" s="198">
        <v>2015</v>
      </c>
      <c r="AT4" s="198">
        <v>2016</v>
      </c>
      <c r="AU4" s="198">
        <v>2017</v>
      </c>
      <c r="AV4" s="198">
        <v>2018</v>
      </c>
      <c r="AW4" s="321">
        <v>2019</v>
      </c>
      <c r="AX4" s="321">
        <v>2019</v>
      </c>
      <c r="AY4" s="310">
        <v>1996</v>
      </c>
      <c r="AZ4" s="198">
        <v>1997</v>
      </c>
      <c r="BA4" s="198">
        <v>1998</v>
      </c>
      <c r="BB4" s="198">
        <v>1999</v>
      </c>
      <c r="BC4" s="198">
        <v>2000</v>
      </c>
      <c r="BD4" s="198">
        <v>2001</v>
      </c>
      <c r="BE4" s="198">
        <v>2002</v>
      </c>
      <c r="BF4" s="198">
        <v>2003</v>
      </c>
      <c r="BG4" s="198">
        <v>2004</v>
      </c>
      <c r="BH4" s="198">
        <v>2005</v>
      </c>
      <c r="BI4" s="198">
        <v>2006</v>
      </c>
      <c r="BJ4" s="198">
        <v>2007</v>
      </c>
      <c r="BK4" s="198">
        <v>2008</v>
      </c>
      <c r="BL4" s="198">
        <v>2009</v>
      </c>
      <c r="BM4" s="198">
        <v>2010</v>
      </c>
      <c r="BN4" s="198">
        <v>2011</v>
      </c>
      <c r="BO4" s="198">
        <v>2012</v>
      </c>
      <c r="BP4" s="198">
        <v>2013</v>
      </c>
      <c r="BQ4" s="198">
        <v>2014</v>
      </c>
      <c r="BR4" s="198">
        <v>2015</v>
      </c>
      <c r="BS4" s="198">
        <v>2016</v>
      </c>
      <c r="BT4" s="198">
        <v>2017</v>
      </c>
      <c r="BU4" s="198">
        <v>2018</v>
      </c>
      <c r="BV4" s="321">
        <v>2019</v>
      </c>
      <c r="BW4" s="310">
        <v>1996</v>
      </c>
      <c r="BX4" s="198">
        <v>1997</v>
      </c>
      <c r="BY4" s="198">
        <v>1998</v>
      </c>
      <c r="BZ4" s="198">
        <v>1999</v>
      </c>
      <c r="CA4" s="198">
        <v>2000</v>
      </c>
      <c r="CB4" s="198">
        <v>2001</v>
      </c>
      <c r="CC4" s="198">
        <v>2002</v>
      </c>
      <c r="CD4" s="198">
        <v>2003</v>
      </c>
      <c r="CE4" s="198">
        <v>2004</v>
      </c>
      <c r="CF4" s="198">
        <v>2005</v>
      </c>
      <c r="CG4" s="198">
        <v>2006</v>
      </c>
      <c r="CH4" s="198">
        <v>2007</v>
      </c>
      <c r="CI4" s="198">
        <v>2008</v>
      </c>
      <c r="CJ4" s="198">
        <v>2009</v>
      </c>
      <c r="CK4" s="311">
        <v>2010</v>
      </c>
      <c r="CL4" s="198">
        <v>2011</v>
      </c>
      <c r="CM4" s="198">
        <v>2012</v>
      </c>
      <c r="CN4" s="198">
        <v>2013</v>
      </c>
      <c r="CO4" s="198">
        <v>2014</v>
      </c>
      <c r="CP4" s="198">
        <v>2015</v>
      </c>
      <c r="CQ4" s="198">
        <v>2016</v>
      </c>
      <c r="CR4" s="198">
        <v>2017</v>
      </c>
      <c r="CS4" s="198">
        <v>2018</v>
      </c>
      <c r="CT4" s="321">
        <v>2019</v>
      </c>
      <c r="CU4" s="310">
        <v>1996</v>
      </c>
      <c r="CV4" s="198">
        <v>1997</v>
      </c>
      <c r="CW4" s="198">
        <v>1998</v>
      </c>
      <c r="CX4" s="198">
        <v>1999</v>
      </c>
      <c r="CY4" s="198">
        <v>2000</v>
      </c>
      <c r="CZ4" s="198">
        <v>2001</v>
      </c>
      <c r="DA4" s="198">
        <v>2002</v>
      </c>
      <c r="DB4" s="198">
        <v>2003</v>
      </c>
      <c r="DC4" s="198">
        <v>2004</v>
      </c>
      <c r="DD4" s="198">
        <v>2005</v>
      </c>
      <c r="DE4" s="198">
        <v>2006</v>
      </c>
      <c r="DF4" s="198">
        <v>2007</v>
      </c>
      <c r="DG4" s="198">
        <v>2008</v>
      </c>
      <c r="DH4" s="198">
        <v>2009</v>
      </c>
      <c r="DI4" s="311">
        <v>2010</v>
      </c>
      <c r="DJ4" s="198">
        <v>2011</v>
      </c>
      <c r="DK4" s="198">
        <v>2012</v>
      </c>
      <c r="DL4" s="198">
        <v>2013</v>
      </c>
      <c r="DM4" s="198">
        <v>2014</v>
      </c>
      <c r="DN4" s="198">
        <v>2015</v>
      </c>
      <c r="DO4" s="198">
        <v>2016</v>
      </c>
      <c r="DP4" s="198">
        <v>2017</v>
      </c>
      <c r="DQ4" s="198">
        <v>2018</v>
      </c>
      <c r="DR4" s="321">
        <v>2019</v>
      </c>
      <c r="DS4" s="310">
        <v>1996</v>
      </c>
      <c r="DT4" s="198">
        <v>1997</v>
      </c>
      <c r="DU4" s="198">
        <v>1998</v>
      </c>
      <c r="DV4" s="198">
        <v>1999</v>
      </c>
      <c r="DW4" s="198">
        <v>2000</v>
      </c>
      <c r="DX4" s="198">
        <v>2001</v>
      </c>
      <c r="DY4" s="198">
        <v>2002</v>
      </c>
      <c r="DZ4" s="198">
        <v>2003</v>
      </c>
      <c r="EA4" s="198">
        <v>2004</v>
      </c>
      <c r="EB4" s="198">
        <v>2005</v>
      </c>
      <c r="EC4" s="198">
        <v>2006</v>
      </c>
      <c r="ED4" s="198">
        <v>2007</v>
      </c>
      <c r="EE4" s="198">
        <v>2008</v>
      </c>
      <c r="EF4" s="198">
        <v>2009</v>
      </c>
      <c r="EG4" s="311">
        <v>2010</v>
      </c>
      <c r="EH4" s="198">
        <v>2011</v>
      </c>
      <c r="EI4" s="198">
        <v>2012</v>
      </c>
      <c r="EJ4" s="198">
        <v>2013</v>
      </c>
      <c r="EK4" s="198">
        <v>2014</v>
      </c>
      <c r="EL4" s="198">
        <v>2015</v>
      </c>
      <c r="EM4" s="198">
        <v>2016</v>
      </c>
      <c r="EN4" s="198">
        <v>2017</v>
      </c>
      <c r="EO4" s="198">
        <v>2018</v>
      </c>
      <c r="EP4" s="321">
        <v>2019</v>
      </c>
      <c r="EQ4" s="310">
        <v>1996</v>
      </c>
      <c r="ER4" s="198">
        <v>1997</v>
      </c>
      <c r="ES4" s="198">
        <v>1998</v>
      </c>
      <c r="ET4" s="198">
        <v>1999</v>
      </c>
      <c r="EU4" s="198">
        <v>2000</v>
      </c>
      <c r="EV4" s="198">
        <v>2001</v>
      </c>
      <c r="EW4" s="198">
        <v>2002</v>
      </c>
      <c r="EX4" s="198">
        <v>2003</v>
      </c>
      <c r="EY4" s="198">
        <v>2004</v>
      </c>
      <c r="EZ4" s="198">
        <v>2005</v>
      </c>
      <c r="FA4" s="198">
        <v>2006</v>
      </c>
      <c r="FB4" s="198">
        <v>2007</v>
      </c>
      <c r="FC4" s="198">
        <v>2008</v>
      </c>
      <c r="FD4" s="198">
        <v>2009</v>
      </c>
      <c r="FE4" s="198">
        <v>2010</v>
      </c>
      <c r="FF4" s="198">
        <v>2011</v>
      </c>
      <c r="FG4" s="199">
        <v>2012</v>
      </c>
      <c r="FH4" s="198">
        <v>2013</v>
      </c>
      <c r="FI4" s="199">
        <v>2014</v>
      </c>
      <c r="FJ4" s="199">
        <v>2015</v>
      </c>
      <c r="FK4" s="199">
        <v>2016</v>
      </c>
      <c r="FL4" s="198">
        <v>2017</v>
      </c>
      <c r="FM4" s="199">
        <v>2018</v>
      </c>
      <c r="FN4" s="321">
        <v>2019</v>
      </c>
      <c r="FO4" s="346">
        <v>2020</v>
      </c>
      <c r="FP4" s="312">
        <v>1996</v>
      </c>
      <c r="FQ4" s="198">
        <v>2000</v>
      </c>
      <c r="FR4" s="198">
        <v>2001</v>
      </c>
      <c r="FS4" s="198">
        <v>2002</v>
      </c>
      <c r="FT4" s="198">
        <v>2003</v>
      </c>
      <c r="FU4" s="198">
        <v>2004</v>
      </c>
      <c r="FV4" s="198">
        <v>2005</v>
      </c>
      <c r="FW4" s="198">
        <v>2006</v>
      </c>
      <c r="FX4" s="198">
        <v>2007</v>
      </c>
      <c r="FY4" s="198">
        <v>2008</v>
      </c>
      <c r="FZ4" s="198">
        <v>2009</v>
      </c>
      <c r="GA4" s="198">
        <v>2010</v>
      </c>
      <c r="GB4" s="198">
        <v>2011</v>
      </c>
      <c r="GC4" s="198">
        <v>2012</v>
      </c>
      <c r="GD4" s="198">
        <v>2013</v>
      </c>
      <c r="GE4" s="198">
        <v>2014</v>
      </c>
      <c r="GF4" s="198">
        <v>2015</v>
      </c>
      <c r="GG4" s="198">
        <v>2016</v>
      </c>
      <c r="GH4" s="198">
        <v>2017</v>
      </c>
      <c r="GI4" s="198">
        <v>2018</v>
      </c>
      <c r="GJ4" s="321">
        <v>2019</v>
      </c>
      <c r="GK4" s="310">
        <v>1999</v>
      </c>
      <c r="GL4" s="198">
        <v>2000</v>
      </c>
      <c r="GM4" s="198">
        <v>2001</v>
      </c>
      <c r="GN4" s="198">
        <v>2002</v>
      </c>
      <c r="GO4" s="198">
        <v>2003</v>
      </c>
      <c r="GP4" s="198">
        <v>2004</v>
      </c>
      <c r="GQ4" s="198">
        <v>2005</v>
      </c>
      <c r="GR4" s="198">
        <v>2006</v>
      </c>
      <c r="GS4" s="198">
        <v>2007</v>
      </c>
      <c r="GT4" s="198">
        <v>2008</v>
      </c>
      <c r="GU4" s="198">
        <v>2009</v>
      </c>
      <c r="GV4" s="198">
        <v>2010</v>
      </c>
      <c r="GW4" s="198">
        <v>2011</v>
      </c>
      <c r="GX4" s="198">
        <v>2012</v>
      </c>
      <c r="GY4" s="198">
        <v>2013</v>
      </c>
      <c r="GZ4" s="198">
        <v>2014</v>
      </c>
      <c r="HA4" s="198">
        <v>2015</v>
      </c>
      <c r="HB4" s="198">
        <v>2016</v>
      </c>
      <c r="HC4" s="198">
        <v>2017</v>
      </c>
      <c r="HD4" s="198">
        <v>2018</v>
      </c>
      <c r="HE4" s="321">
        <v>2019</v>
      </c>
      <c r="HF4" s="310">
        <v>1999</v>
      </c>
      <c r="HG4" s="198">
        <v>2000</v>
      </c>
      <c r="HH4" s="198">
        <v>2001</v>
      </c>
      <c r="HI4" s="198">
        <v>2002</v>
      </c>
      <c r="HJ4" s="198">
        <v>2003</v>
      </c>
      <c r="HK4" s="198">
        <v>2004</v>
      </c>
      <c r="HL4" s="198">
        <v>2005</v>
      </c>
      <c r="HM4" s="198">
        <v>2006</v>
      </c>
      <c r="HN4" s="198">
        <v>2007</v>
      </c>
      <c r="HO4" s="198">
        <v>2008</v>
      </c>
      <c r="HP4" s="198">
        <v>2009</v>
      </c>
      <c r="HQ4" s="311">
        <v>2010</v>
      </c>
      <c r="HR4" s="198">
        <v>2011</v>
      </c>
      <c r="HS4" s="198">
        <v>2012</v>
      </c>
      <c r="HT4" s="198">
        <v>2013</v>
      </c>
      <c r="HU4" s="198">
        <v>2014</v>
      </c>
      <c r="HV4" s="198">
        <v>2015</v>
      </c>
      <c r="HW4" s="198">
        <v>2016</v>
      </c>
      <c r="HX4" s="198">
        <v>2017</v>
      </c>
      <c r="HY4" s="198">
        <v>2018</v>
      </c>
      <c r="HZ4" s="321">
        <v>2019</v>
      </c>
      <c r="IA4" s="310">
        <v>1999</v>
      </c>
      <c r="IB4" s="198">
        <v>2000</v>
      </c>
      <c r="IC4" s="198">
        <v>2001</v>
      </c>
      <c r="ID4" s="198">
        <v>2002</v>
      </c>
      <c r="IE4" s="198">
        <v>2003</v>
      </c>
      <c r="IF4" s="198">
        <v>2004</v>
      </c>
      <c r="IG4" s="198">
        <v>2005</v>
      </c>
      <c r="IH4" s="198">
        <v>2006</v>
      </c>
      <c r="II4" s="198">
        <v>2007</v>
      </c>
      <c r="IJ4" s="198">
        <v>2008</v>
      </c>
      <c r="IK4" s="199">
        <v>2009</v>
      </c>
      <c r="IL4" s="199">
        <v>2010</v>
      </c>
      <c r="IM4" s="198">
        <v>2011</v>
      </c>
      <c r="IN4" s="198">
        <v>2012</v>
      </c>
      <c r="IO4" s="198">
        <v>2013</v>
      </c>
      <c r="IP4" s="198">
        <v>2014</v>
      </c>
      <c r="IQ4" s="198">
        <v>2015</v>
      </c>
      <c r="IR4" s="198">
        <v>2016</v>
      </c>
      <c r="IS4" s="198">
        <v>2017</v>
      </c>
      <c r="IT4" s="198">
        <v>2018</v>
      </c>
      <c r="IU4" s="321">
        <v>2019</v>
      </c>
      <c r="IV4" s="310">
        <v>1999</v>
      </c>
      <c r="IW4" s="198">
        <v>2000</v>
      </c>
      <c r="IX4" s="198">
        <v>2001</v>
      </c>
      <c r="IY4" s="198">
        <v>2002</v>
      </c>
      <c r="IZ4" s="198">
        <v>2003</v>
      </c>
      <c r="JA4" s="198">
        <v>2004</v>
      </c>
      <c r="JB4" s="198">
        <v>2005</v>
      </c>
      <c r="JC4" s="198">
        <v>2006</v>
      </c>
      <c r="JD4" s="198">
        <v>2007</v>
      </c>
      <c r="JE4" s="198">
        <v>2008</v>
      </c>
      <c r="JF4" s="199">
        <v>2009</v>
      </c>
      <c r="JG4" s="199">
        <v>2010</v>
      </c>
      <c r="JH4" s="198">
        <v>2011</v>
      </c>
      <c r="JI4" s="198">
        <v>2012</v>
      </c>
      <c r="JJ4" s="198">
        <v>2013</v>
      </c>
      <c r="JK4" s="198">
        <v>2014</v>
      </c>
      <c r="JL4" s="198">
        <v>2015</v>
      </c>
      <c r="JM4" s="198">
        <v>2016</v>
      </c>
      <c r="JN4" s="198">
        <v>2017</v>
      </c>
      <c r="JO4" s="198">
        <v>2018</v>
      </c>
      <c r="JP4" s="321">
        <v>2019</v>
      </c>
      <c r="JQ4" s="321">
        <v>2020</v>
      </c>
      <c r="JR4" s="313">
        <v>1999</v>
      </c>
      <c r="JS4" s="198">
        <v>2000</v>
      </c>
      <c r="JT4" s="198">
        <v>2001</v>
      </c>
      <c r="JU4" s="198">
        <v>2002</v>
      </c>
      <c r="JV4" s="198">
        <v>2003</v>
      </c>
      <c r="JW4" s="198">
        <v>2004</v>
      </c>
      <c r="JX4" s="198">
        <v>2005</v>
      </c>
      <c r="JY4" s="198">
        <v>2006</v>
      </c>
      <c r="JZ4" s="198">
        <v>2007</v>
      </c>
      <c r="KA4" s="198">
        <v>2008</v>
      </c>
      <c r="KB4" s="198">
        <v>2009</v>
      </c>
      <c r="KC4" s="198">
        <v>2010</v>
      </c>
      <c r="KD4" s="198">
        <v>2011</v>
      </c>
      <c r="KE4" s="198">
        <v>2012</v>
      </c>
      <c r="KF4" s="198">
        <v>2013</v>
      </c>
      <c r="KG4" s="198">
        <v>2014</v>
      </c>
      <c r="KH4" s="198">
        <v>2015</v>
      </c>
      <c r="KI4" s="198">
        <v>2016</v>
      </c>
      <c r="KJ4" s="198">
        <v>2017</v>
      </c>
      <c r="KK4" s="198">
        <v>2018</v>
      </c>
      <c r="KL4" s="321">
        <v>2019</v>
      </c>
      <c r="KM4" s="310">
        <v>1999</v>
      </c>
      <c r="KN4" s="198">
        <v>2000</v>
      </c>
      <c r="KO4" s="198">
        <v>2001</v>
      </c>
      <c r="KP4" s="198">
        <v>2002</v>
      </c>
      <c r="KQ4" s="198">
        <v>2003</v>
      </c>
      <c r="KR4" s="198">
        <v>2004</v>
      </c>
      <c r="KS4" s="198">
        <v>2005</v>
      </c>
      <c r="KT4" s="198">
        <v>2006</v>
      </c>
      <c r="KU4" s="198">
        <v>2007</v>
      </c>
      <c r="KV4" s="198">
        <v>2008</v>
      </c>
      <c r="KW4" s="199">
        <v>2009</v>
      </c>
      <c r="KX4" s="199">
        <v>2010</v>
      </c>
      <c r="KY4" s="198">
        <v>2011</v>
      </c>
      <c r="KZ4" s="198">
        <v>2012</v>
      </c>
      <c r="LA4" s="198">
        <v>2013</v>
      </c>
      <c r="LB4" s="198">
        <v>2014</v>
      </c>
      <c r="LC4" s="198">
        <v>2015</v>
      </c>
      <c r="LD4" s="198">
        <v>2016</v>
      </c>
      <c r="LE4" s="198">
        <v>2017</v>
      </c>
      <c r="LF4" s="198">
        <v>2018</v>
      </c>
      <c r="LG4" s="321">
        <v>2019</v>
      </c>
      <c r="LH4" s="310">
        <v>1999</v>
      </c>
      <c r="LI4" s="198">
        <v>2000</v>
      </c>
      <c r="LJ4" s="198">
        <v>2001</v>
      </c>
      <c r="LK4" s="198">
        <v>2002</v>
      </c>
      <c r="LL4" s="198">
        <v>2003</v>
      </c>
      <c r="LM4" s="198">
        <v>2004</v>
      </c>
      <c r="LN4" s="198">
        <v>2005</v>
      </c>
      <c r="LO4" s="198">
        <v>2006</v>
      </c>
      <c r="LP4" s="198">
        <v>2007</v>
      </c>
      <c r="LQ4" s="198">
        <v>2008</v>
      </c>
      <c r="LR4" s="198">
        <v>2009</v>
      </c>
      <c r="LS4" s="198">
        <v>2010</v>
      </c>
      <c r="LT4" s="198">
        <v>2011</v>
      </c>
      <c r="LU4" s="198">
        <v>2012</v>
      </c>
      <c r="LV4" s="198">
        <v>2013</v>
      </c>
      <c r="LW4" s="199">
        <v>2014</v>
      </c>
      <c r="LX4" s="199">
        <v>2015</v>
      </c>
      <c r="LY4" s="199">
        <v>2016</v>
      </c>
      <c r="LZ4" s="198">
        <v>2017</v>
      </c>
      <c r="MA4" s="198">
        <v>2018</v>
      </c>
      <c r="MB4" s="321">
        <v>2019</v>
      </c>
      <c r="MC4" s="360">
        <v>2020</v>
      </c>
    </row>
    <row r="5" spans="1:341" s="317" customFormat="1" ht="15.75" customHeight="1">
      <c r="A5" s="38" t="s">
        <v>109</v>
      </c>
      <c r="B5" s="315">
        <v>1995</v>
      </c>
      <c r="C5" s="199">
        <v>1996</v>
      </c>
      <c r="D5" s="199">
        <v>1997</v>
      </c>
      <c r="E5" s="199">
        <v>1998</v>
      </c>
      <c r="F5" s="199">
        <v>1999</v>
      </c>
      <c r="G5" s="199">
        <v>2000</v>
      </c>
      <c r="H5" s="199">
        <v>2001</v>
      </c>
      <c r="I5" s="199">
        <v>2002</v>
      </c>
      <c r="J5" s="199">
        <v>2003</v>
      </c>
      <c r="K5" s="199">
        <v>2004</v>
      </c>
      <c r="L5" s="199">
        <v>2005</v>
      </c>
      <c r="M5" s="199">
        <v>2006</v>
      </c>
      <c r="N5" s="199">
        <v>2007</v>
      </c>
      <c r="O5" s="199">
        <v>2008</v>
      </c>
      <c r="P5" s="199">
        <v>2009</v>
      </c>
      <c r="Q5" s="199">
        <v>2010</v>
      </c>
      <c r="R5" s="199">
        <v>2011</v>
      </c>
      <c r="S5" s="199">
        <v>2012</v>
      </c>
      <c r="T5" s="199">
        <v>2013</v>
      </c>
      <c r="U5" s="199">
        <v>2014</v>
      </c>
      <c r="V5" s="199">
        <v>2015</v>
      </c>
      <c r="W5" s="199">
        <v>2016</v>
      </c>
      <c r="X5" s="199">
        <v>2017</v>
      </c>
      <c r="Y5" s="199">
        <v>2018</v>
      </c>
      <c r="Z5" s="315">
        <v>1995</v>
      </c>
      <c r="AA5" s="199">
        <v>1996</v>
      </c>
      <c r="AB5" s="199">
        <v>1997</v>
      </c>
      <c r="AC5" s="199">
        <v>1998</v>
      </c>
      <c r="AD5" s="199">
        <v>1999</v>
      </c>
      <c r="AE5" s="199">
        <v>2000</v>
      </c>
      <c r="AF5" s="199">
        <v>2001</v>
      </c>
      <c r="AG5" s="199">
        <v>2002</v>
      </c>
      <c r="AH5" s="199">
        <v>2003</v>
      </c>
      <c r="AI5" s="199">
        <v>2004</v>
      </c>
      <c r="AJ5" s="199">
        <v>2005</v>
      </c>
      <c r="AK5" s="199">
        <v>2006</v>
      </c>
      <c r="AL5" s="199">
        <v>2007</v>
      </c>
      <c r="AM5" s="199">
        <v>2008</v>
      </c>
      <c r="AN5" s="199">
        <v>2009</v>
      </c>
      <c r="AO5" s="199">
        <v>2010</v>
      </c>
      <c r="AP5" s="199">
        <v>2011</v>
      </c>
      <c r="AQ5" s="199">
        <v>2012</v>
      </c>
      <c r="AR5" s="199">
        <v>2013</v>
      </c>
      <c r="AS5" s="199">
        <v>2014</v>
      </c>
      <c r="AT5" s="199">
        <v>2015</v>
      </c>
      <c r="AU5" s="199">
        <v>2016</v>
      </c>
      <c r="AV5" s="199">
        <v>2017</v>
      </c>
      <c r="AW5" s="322">
        <v>2018</v>
      </c>
      <c r="AX5" s="322">
        <v>2020</v>
      </c>
      <c r="AY5" s="315">
        <v>1995</v>
      </c>
      <c r="AZ5" s="199">
        <v>1996</v>
      </c>
      <c r="BA5" s="199">
        <v>1997</v>
      </c>
      <c r="BB5" s="199">
        <v>1998</v>
      </c>
      <c r="BC5" s="199">
        <v>1999</v>
      </c>
      <c r="BD5" s="199">
        <v>2000</v>
      </c>
      <c r="BE5" s="199">
        <v>2001</v>
      </c>
      <c r="BF5" s="199">
        <v>2002</v>
      </c>
      <c r="BG5" s="199">
        <v>2003</v>
      </c>
      <c r="BH5" s="199">
        <v>2004</v>
      </c>
      <c r="BI5" s="199">
        <v>2005</v>
      </c>
      <c r="BJ5" s="199">
        <v>2006</v>
      </c>
      <c r="BK5" s="199">
        <v>2007</v>
      </c>
      <c r="BL5" s="199">
        <v>2008</v>
      </c>
      <c r="BM5" s="199">
        <v>2009</v>
      </c>
      <c r="BN5" s="199">
        <v>2010</v>
      </c>
      <c r="BO5" s="199">
        <v>2011</v>
      </c>
      <c r="BP5" s="199">
        <v>2012</v>
      </c>
      <c r="BQ5" s="199">
        <v>2013</v>
      </c>
      <c r="BR5" s="199">
        <v>2014</v>
      </c>
      <c r="BS5" s="199">
        <v>2015</v>
      </c>
      <c r="BT5" s="199">
        <v>2016</v>
      </c>
      <c r="BU5" s="199">
        <v>2017</v>
      </c>
      <c r="BV5" s="322">
        <v>2018</v>
      </c>
      <c r="BW5" s="315">
        <v>1995</v>
      </c>
      <c r="BX5" s="199">
        <v>1996</v>
      </c>
      <c r="BY5" s="199">
        <v>1997</v>
      </c>
      <c r="BZ5" s="199">
        <v>1998</v>
      </c>
      <c r="CA5" s="199">
        <v>1999</v>
      </c>
      <c r="CB5" s="199">
        <v>2000</v>
      </c>
      <c r="CC5" s="199">
        <v>2001</v>
      </c>
      <c r="CD5" s="199">
        <v>2002</v>
      </c>
      <c r="CE5" s="199">
        <v>2003</v>
      </c>
      <c r="CF5" s="199">
        <v>2004</v>
      </c>
      <c r="CG5" s="199">
        <v>2005</v>
      </c>
      <c r="CH5" s="199">
        <v>2006</v>
      </c>
      <c r="CI5" s="199">
        <v>2007</v>
      </c>
      <c r="CJ5" s="199">
        <v>2008</v>
      </c>
      <c r="CK5" s="199">
        <v>2009</v>
      </c>
      <c r="CL5" s="199">
        <v>2010</v>
      </c>
      <c r="CM5" s="199">
        <v>2011</v>
      </c>
      <c r="CN5" s="199">
        <v>2012</v>
      </c>
      <c r="CO5" s="199">
        <v>2013</v>
      </c>
      <c r="CP5" s="199">
        <v>2014</v>
      </c>
      <c r="CQ5" s="199">
        <v>2015</v>
      </c>
      <c r="CR5" s="199">
        <v>2016</v>
      </c>
      <c r="CS5" s="199">
        <v>2017</v>
      </c>
      <c r="CT5" s="322">
        <v>2018</v>
      </c>
      <c r="CU5" s="315">
        <v>1995</v>
      </c>
      <c r="CV5" s="199">
        <v>1996</v>
      </c>
      <c r="CW5" s="199">
        <v>1997</v>
      </c>
      <c r="CX5" s="199">
        <v>1998</v>
      </c>
      <c r="CY5" s="199">
        <v>1999</v>
      </c>
      <c r="CZ5" s="199">
        <v>2000</v>
      </c>
      <c r="DA5" s="199">
        <v>2001</v>
      </c>
      <c r="DB5" s="199">
        <v>2002</v>
      </c>
      <c r="DC5" s="199">
        <v>2003</v>
      </c>
      <c r="DD5" s="199">
        <v>2004</v>
      </c>
      <c r="DE5" s="199">
        <v>2005</v>
      </c>
      <c r="DF5" s="199">
        <v>2006</v>
      </c>
      <c r="DG5" s="199">
        <v>2007</v>
      </c>
      <c r="DH5" s="199">
        <v>2008</v>
      </c>
      <c r="DI5" s="199">
        <v>2009</v>
      </c>
      <c r="DJ5" s="199">
        <v>2010</v>
      </c>
      <c r="DK5" s="199">
        <v>2011</v>
      </c>
      <c r="DL5" s="199">
        <v>2012</v>
      </c>
      <c r="DM5" s="199">
        <v>2013</v>
      </c>
      <c r="DN5" s="199">
        <v>2014</v>
      </c>
      <c r="DO5" s="199">
        <v>2015</v>
      </c>
      <c r="DP5" s="199">
        <v>2016</v>
      </c>
      <c r="DQ5" s="199">
        <v>2017</v>
      </c>
      <c r="DR5" s="322">
        <v>2018</v>
      </c>
      <c r="DS5" s="315">
        <v>1995</v>
      </c>
      <c r="DT5" s="199">
        <v>1996</v>
      </c>
      <c r="DU5" s="199">
        <v>1997</v>
      </c>
      <c r="DV5" s="199">
        <v>1998</v>
      </c>
      <c r="DW5" s="199">
        <v>1999</v>
      </c>
      <c r="DX5" s="199">
        <v>2000</v>
      </c>
      <c r="DY5" s="199">
        <v>2001</v>
      </c>
      <c r="DZ5" s="199">
        <v>2002</v>
      </c>
      <c r="EA5" s="199">
        <v>2003</v>
      </c>
      <c r="EB5" s="199">
        <v>2004</v>
      </c>
      <c r="EC5" s="199">
        <v>2005</v>
      </c>
      <c r="ED5" s="199">
        <v>2006</v>
      </c>
      <c r="EE5" s="199">
        <v>2007</v>
      </c>
      <c r="EF5" s="199">
        <v>2008</v>
      </c>
      <c r="EG5" s="199">
        <v>2009</v>
      </c>
      <c r="EH5" s="199">
        <v>2010</v>
      </c>
      <c r="EI5" s="199">
        <v>2011</v>
      </c>
      <c r="EJ5" s="199">
        <v>2012</v>
      </c>
      <c r="EK5" s="199">
        <v>2013</v>
      </c>
      <c r="EL5" s="199">
        <v>2014</v>
      </c>
      <c r="EM5" s="199">
        <v>2015</v>
      </c>
      <c r="EN5" s="199">
        <v>2016</v>
      </c>
      <c r="EO5" s="199">
        <v>2017</v>
      </c>
      <c r="EP5" s="322">
        <v>2018</v>
      </c>
      <c r="EQ5" s="315">
        <v>1995</v>
      </c>
      <c r="ER5" s="199">
        <v>1996</v>
      </c>
      <c r="ES5" s="199">
        <v>1997</v>
      </c>
      <c r="ET5" s="199">
        <v>1998</v>
      </c>
      <c r="EU5" s="199">
        <v>1999</v>
      </c>
      <c r="EV5" s="199">
        <v>2000</v>
      </c>
      <c r="EW5" s="199">
        <v>2001</v>
      </c>
      <c r="EX5" s="199">
        <v>2002</v>
      </c>
      <c r="EY5" s="199">
        <v>2003</v>
      </c>
      <c r="EZ5" s="199">
        <v>2004</v>
      </c>
      <c r="FA5" s="199">
        <v>2005</v>
      </c>
      <c r="FB5" s="199">
        <v>2006</v>
      </c>
      <c r="FC5" s="199">
        <v>2007</v>
      </c>
      <c r="FD5" s="199">
        <v>2008</v>
      </c>
      <c r="FE5" s="199">
        <v>2009</v>
      </c>
      <c r="FF5" s="199">
        <v>2010</v>
      </c>
      <c r="FG5" s="199">
        <v>2011</v>
      </c>
      <c r="FH5" s="199">
        <v>2012</v>
      </c>
      <c r="FI5" s="199">
        <v>2013</v>
      </c>
      <c r="FJ5" s="199">
        <v>2014</v>
      </c>
      <c r="FK5" s="199">
        <v>2015</v>
      </c>
      <c r="FL5" s="199">
        <v>2016</v>
      </c>
      <c r="FM5" s="199">
        <v>2017</v>
      </c>
      <c r="FN5" s="322">
        <v>2018</v>
      </c>
      <c r="FO5" s="346">
        <v>2019</v>
      </c>
      <c r="FP5" s="312">
        <v>1998</v>
      </c>
      <c r="FQ5" s="199">
        <v>1999</v>
      </c>
      <c r="FR5" s="199">
        <v>2000</v>
      </c>
      <c r="FS5" s="199">
        <v>2001</v>
      </c>
      <c r="FT5" s="199">
        <v>2002</v>
      </c>
      <c r="FU5" s="199">
        <v>2003</v>
      </c>
      <c r="FV5" s="198">
        <v>2004</v>
      </c>
      <c r="FW5" s="199">
        <v>2005</v>
      </c>
      <c r="FX5" s="199">
        <v>2006</v>
      </c>
      <c r="FY5" s="199">
        <v>2007</v>
      </c>
      <c r="FZ5" s="199">
        <v>2008</v>
      </c>
      <c r="GA5" s="199">
        <v>2009</v>
      </c>
      <c r="GB5" s="199">
        <v>2010</v>
      </c>
      <c r="GC5" s="199">
        <v>2011</v>
      </c>
      <c r="GD5" s="199">
        <v>2012</v>
      </c>
      <c r="GE5" s="199">
        <v>2013</v>
      </c>
      <c r="GF5" s="199">
        <v>2014</v>
      </c>
      <c r="GG5" s="199">
        <v>2015</v>
      </c>
      <c r="GH5" s="199">
        <v>2016</v>
      </c>
      <c r="GI5" s="199">
        <v>2017</v>
      </c>
      <c r="GJ5" s="322">
        <v>2018</v>
      </c>
      <c r="GK5" s="310">
        <v>1998</v>
      </c>
      <c r="GL5" s="198">
        <v>1999</v>
      </c>
      <c r="GM5" s="198">
        <v>2000</v>
      </c>
      <c r="GN5" s="198">
        <v>2001</v>
      </c>
      <c r="GO5" s="198">
        <v>2002</v>
      </c>
      <c r="GP5" s="198">
        <v>2003</v>
      </c>
      <c r="GQ5" s="198">
        <v>2004</v>
      </c>
      <c r="GR5" s="198">
        <v>2005</v>
      </c>
      <c r="GS5" s="199">
        <v>2006</v>
      </c>
      <c r="GT5" s="199">
        <v>2007</v>
      </c>
      <c r="GU5" s="199">
        <v>2008</v>
      </c>
      <c r="GV5" s="199">
        <v>2009</v>
      </c>
      <c r="GW5" s="199">
        <v>2010</v>
      </c>
      <c r="GX5" s="199">
        <v>2011</v>
      </c>
      <c r="GY5" s="199">
        <v>2012</v>
      </c>
      <c r="GZ5" s="199">
        <v>2013</v>
      </c>
      <c r="HA5" s="199">
        <v>2014</v>
      </c>
      <c r="HB5" s="199">
        <v>2015</v>
      </c>
      <c r="HC5" s="199">
        <v>2016</v>
      </c>
      <c r="HD5" s="199">
        <v>2017</v>
      </c>
      <c r="HE5" s="322">
        <v>2018</v>
      </c>
      <c r="HF5" s="310">
        <v>1998</v>
      </c>
      <c r="HG5" s="198">
        <v>1999</v>
      </c>
      <c r="HH5" s="198">
        <v>2000</v>
      </c>
      <c r="HI5" s="198">
        <v>2001</v>
      </c>
      <c r="HJ5" s="198">
        <v>2002</v>
      </c>
      <c r="HK5" s="198">
        <v>2003</v>
      </c>
      <c r="HL5" s="198">
        <v>2004</v>
      </c>
      <c r="HM5" s="198">
        <v>2005</v>
      </c>
      <c r="HN5" s="199">
        <v>2006</v>
      </c>
      <c r="HO5" s="199">
        <v>2007</v>
      </c>
      <c r="HP5" s="199">
        <v>2008</v>
      </c>
      <c r="HQ5" s="199">
        <v>2009</v>
      </c>
      <c r="HR5" s="199">
        <v>2010</v>
      </c>
      <c r="HS5" s="199">
        <v>2011</v>
      </c>
      <c r="HT5" s="199">
        <v>2012</v>
      </c>
      <c r="HU5" s="199">
        <v>2013</v>
      </c>
      <c r="HV5" s="199">
        <v>2014</v>
      </c>
      <c r="HW5" s="199">
        <v>2015</v>
      </c>
      <c r="HX5" s="199">
        <v>2016</v>
      </c>
      <c r="HY5" s="199">
        <v>2017</v>
      </c>
      <c r="HZ5" s="322">
        <v>2018</v>
      </c>
      <c r="IA5" s="310">
        <v>1998</v>
      </c>
      <c r="IB5" s="198">
        <v>1999</v>
      </c>
      <c r="IC5" s="198">
        <v>2000</v>
      </c>
      <c r="ID5" s="198">
        <v>2001</v>
      </c>
      <c r="IE5" s="198">
        <v>2002</v>
      </c>
      <c r="IF5" s="198">
        <v>2003</v>
      </c>
      <c r="IG5" s="198">
        <v>2004</v>
      </c>
      <c r="IH5" s="198">
        <v>2005</v>
      </c>
      <c r="II5" s="199">
        <v>2006</v>
      </c>
      <c r="IJ5" s="199">
        <v>2007</v>
      </c>
      <c r="IK5" s="199">
        <v>2008</v>
      </c>
      <c r="IL5" s="199">
        <v>2009</v>
      </c>
      <c r="IM5" s="199">
        <v>2010</v>
      </c>
      <c r="IN5" s="199">
        <v>2011</v>
      </c>
      <c r="IO5" s="199">
        <v>2012</v>
      </c>
      <c r="IP5" s="199">
        <v>2013</v>
      </c>
      <c r="IQ5" s="199">
        <v>2014</v>
      </c>
      <c r="IR5" s="199">
        <v>2015</v>
      </c>
      <c r="IS5" s="199">
        <v>2016</v>
      </c>
      <c r="IT5" s="199">
        <v>2017</v>
      </c>
      <c r="IU5" s="322">
        <v>2018</v>
      </c>
      <c r="IV5" s="310">
        <v>1998</v>
      </c>
      <c r="IW5" s="198">
        <v>1999</v>
      </c>
      <c r="IX5" s="198">
        <v>2000</v>
      </c>
      <c r="IY5" s="198">
        <v>2001</v>
      </c>
      <c r="IZ5" s="198">
        <v>2002</v>
      </c>
      <c r="JA5" s="198">
        <v>2003</v>
      </c>
      <c r="JB5" s="198">
        <v>2004</v>
      </c>
      <c r="JC5" s="198">
        <v>2005</v>
      </c>
      <c r="JD5" s="199">
        <v>2006</v>
      </c>
      <c r="JE5" s="199">
        <v>2007</v>
      </c>
      <c r="JF5" s="199">
        <v>2008</v>
      </c>
      <c r="JG5" s="199">
        <v>2009</v>
      </c>
      <c r="JH5" s="199">
        <v>2010</v>
      </c>
      <c r="JI5" s="199">
        <v>2011</v>
      </c>
      <c r="JJ5" s="199">
        <v>2012</v>
      </c>
      <c r="JK5" s="199">
        <v>2013</v>
      </c>
      <c r="JL5" s="199">
        <v>2014</v>
      </c>
      <c r="JM5" s="199">
        <v>2015</v>
      </c>
      <c r="JN5" s="199">
        <v>2016</v>
      </c>
      <c r="JO5" s="199">
        <v>2017</v>
      </c>
      <c r="JP5" s="322">
        <v>2018</v>
      </c>
      <c r="JQ5" s="322">
        <v>2019</v>
      </c>
      <c r="JR5" s="313">
        <v>1998</v>
      </c>
      <c r="JS5" s="198">
        <v>1999</v>
      </c>
      <c r="JT5" s="198">
        <v>2000</v>
      </c>
      <c r="JU5" s="198">
        <v>2001</v>
      </c>
      <c r="JV5" s="198">
        <v>2002</v>
      </c>
      <c r="JW5" s="198">
        <v>2003</v>
      </c>
      <c r="JX5" s="198">
        <v>2004</v>
      </c>
      <c r="JY5" s="198">
        <v>2005</v>
      </c>
      <c r="JZ5" s="199">
        <v>2006</v>
      </c>
      <c r="KA5" s="199">
        <v>2007</v>
      </c>
      <c r="KB5" s="199">
        <v>2008</v>
      </c>
      <c r="KC5" s="199">
        <v>2009</v>
      </c>
      <c r="KD5" s="199">
        <v>2010</v>
      </c>
      <c r="KE5" s="199">
        <v>2011</v>
      </c>
      <c r="KF5" s="199">
        <v>2012</v>
      </c>
      <c r="KG5" s="199">
        <v>2013</v>
      </c>
      <c r="KH5" s="199">
        <v>2014</v>
      </c>
      <c r="KI5" s="199">
        <v>2015</v>
      </c>
      <c r="KJ5" s="199">
        <v>2016</v>
      </c>
      <c r="KK5" s="199">
        <v>2017</v>
      </c>
      <c r="KL5" s="322">
        <v>2018</v>
      </c>
      <c r="KM5" s="310">
        <v>1998</v>
      </c>
      <c r="KN5" s="198">
        <v>1999</v>
      </c>
      <c r="KO5" s="198">
        <v>2000</v>
      </c>
      <c r="KP5" s="198">
        <v>2001</v>
      </c>
      <c r="KQ5" s="198">
        <v>2002</v>
      </c>
      <c r="KR5" s="198">
        <v>2003</v>
      </c>
      <c r="KS5" s="198">
        <v>2004</v>
      </c>
      <c r="KT5" s="198">
        <v>2005</v>
      </c>
      <c r="KU5" s="199">
        <v>2006</v>
      </c>
      <c r="KV5" s="199">
        <v>2007</v>
      </c>
      <c r="KW5" s="199">
        <v>2008</v>
      </c>
      <c r="KX5" s="199">
        <v>2009</v>
      </c>
      <c r="KY5" s="199">
        <v>2010</v>
      </c>
      <c r="KZ5" s="199">
        <v>2011</v>
      </c>
      <c r="LA5" s="199">
        <v>2012</v>
      </c>
      <c r="LB5" s="199">
        <v>2013</v>
      </c>
      <c r="LC5" s="199">
        <v>2014</v>
      </c>
      <c r="LD5" s="199">
        <v>2015</v>
      </c>
      <c r="LE5" s="199">
        <v>2016</v>
      </c>
      <c r="LF5" s="199">
        <v>2017</v>
      </c>
      <c r="LG5" s="322">
        <v>2018</v>
      </c>
      <c r="LH5" s="310">
        <v>1998</v>
      </c>
      <c r="LI5" s="198">
        <v>1999</v>
      </c>
      <c r="LJ5" s="198">
        <v>2000</v>
      </c>
      <c r="LK5" s="198">
        <v>2001</v>
      </c>
      <c r="LL5" s="198">
        <v>2002</v>
      </c>
      <c r="LM5" s="198">
        <v>2003</v>
      </c>
      <c r="LN5" s="198">
        <v>2004</v>
      </c>
      <c r="LO5" s="198">
        <v>2005</v>
      </c>
      <c r="LP5" s="198">
        <v>2006</v>
      </c>
      <c r="LQ5" s="199">
        <v>2007</v>
      </c>
      <c r="LR5" s="199">
        <v>2008</v>
      </c>
      <c r="LS5" s="199">
        <v>2009</v>
      </c>
      <c r="LT5" s="199">
        <v>2010</v>
      </c>
      <c r="LU5" s="199">
        <v>2011</v>
      </c>
      <c r="LV5" s="199">
        <v>2012</v>
      </c>
      <c r="LW5" s="316">
        <v>2013</v>
      </c>
      <c r="LX5" s="316">
        <v>2014</v>
      </c>
      <c r="LY5" s="316">
        <v>2015</v>
      </c>
      <c r="LZ5" s="199">
        <v>2016</v>
      </c>
      <c r="MA5" s="199">
        <v>2017</v>
      </c>
      <c r="MB5" s="322">
        <v>2018</v>
      </c>
      <c r="MC5" s="360">
        <v>2019</v>
      </c>
    </row>
    <row r="6" spans="1:341" s="10" customFormat="1">
      <c r="A6" s="185" t="s">
        <v>14</v>
      </c>
      <c r="B6" s="200">
        <v>82.706211527700063</v>
      </c>
      <c r="C6" s="73">
        <v>83.163927573537507</v>
      </c>
      <c r="D6" s="73">
        <v>82.783814162607712</v>
      </c>
      <c r="E6" s="73">
        <v>89.707290793726813</v>
      </c>
      <c r="F6" s="73">
        <v>89.370327523016059</v>
      </c>
      <c r="G6" s="73">
        <v>91.109260713643636</v>
      </c>
      <c r="H6" s="73">
        <v>90.621765488688439</v>
      </c>
      <c r="I6" s="73">
        <v>90.79275430961296</v>
      </c>
      <c r="J6" s="73">
        <v>90.571531938549498</v>
      </c>
      <c r="K6" s="73">
        <v>90.861659803168834</v>
      </c>
      <c r="L6" s="73">
        <v>91.031733732803005</v>
      </c>
      <c r="M6" s="73">
        <v>91.342042197265158</v>
      </c>
      <c r="N6" s="73">
        <v>91.249706538326095</v>
      </c>
      <c r="O6" s="73">
        <v>90.665661586939393</v>
      </c>
      <c r="P6" s="73">
        <v>90.157431898734174</v>
      </c>
      <c r="Q6" s="73">
        <v>90.208483018867923</v>
      </c>
      <c r="R6" s="73">
        <v>90.25576339216795</v>
      </c>
      <c r="S6" s="77">
        <v>89.390333466381207</v>
      </c>
      <c r="T6" s="73">
        <v>89.972098452748199</v>
      </c>
      <c r="U6" s="73">
        <v>90.272448413641655</v>
      </c>
      <c r="V6" s="73">
        <v>89.96888117337862</v>
      </c>
      <c r="W6" s="73">
        <v>89.883528939265474</v>
      </c>
      <c r="X6" s="73">
        <v>89.830352316839466</v>
      </c>
      <c r="Y6" s="73">
        <v>89.634233564112833</v>
      </c>
      <c r="Z6" s="200">
        <v>79.895403801669516</v>
      </c>
      <c r="AA6" s="73">
        <v>78.934206057612158</v>
      </c>
      <c r="AB6" s="73">
        <v>79.785888650333817</v>
      </c>
      <c r="AC6" s="73">
        <v>81.630998702983135</v>
      </c>
      <c r="AD6" s="73">
        <v>82.312695109261185</v>
      </c>
      <c r="AE6" s="73">
        <v>83.590138674884429</v>
      </c>
      <c r="AF6" s="73">
        <v>83.588742711194641</v>
      </c>
      <c r="AG6" s="73">
        <v>84.499446577019995</v>
      </c>
      <c r="AH6" s="73">
        <v>84.390341426572178</v>
      </c>
      <c r="AI6" s="73">
        <v>85.725322668605713</v>
      </c>
      <c r="AJ6" s="73">
        <v>84.006387819390966</v>
      </c>
      <c r="AK6" s="73">
        <v>84.006387819390966</v>
      </c>
      <c r="AL6" s="73">
        <v>85</v>
      </c>
      <c r="AM6" s="73">
        <v>85</v>
      </c>
      <c r="AN6" s="73">
        <v>84.927723524940063</v>
      </c>
      <c r="AO6" s="73">
        <v>85.239304878048785</v>
      </c>
      <c r="AP6" s="77">
        <v>84.835641261426943</v>
      </c>
      <c r="AQ6" s="77">
        <v>86.014326170248211</v>
      </c>
      <c r="AR6" s="77">
        <v>84.635234422569511</v>
      </c>
      <c r="AS6" s="73">
        <v>84.500161934578429</v>
      </c>
      <c r="AT6" s="201">
        <v>84</v>
      </c>
      <c r="AU6" s="73">
        <v>83.975739116735809</v>
      </c>
      <c r="AV6" s="73">
        <v>83.301531638388951</v>
      </c>
      <c r="AW6" s="73">
        <v>83.313563845560765</v>
      </c>
      <c r="AX6" s="202"/>
      <c r="AY6" s="200">
        <v>77.878401421468183</v>
      </c>
      <c r="AZ6" s="73">
        <v>76.498864296656279</v>
      </c>
      <c r="BA6" s="73">
        <v>75.200020614040753</v>
      </c>
      <c r="BB6" s="73">
        <v>79.435069792208111</v>
      </c>
      <c r="BC6" s="73">
        <v>78.418613139834548</v>
      </c>
      <c r="BD6" s="73">
        <v>81.598912521254192</v>
      </c>
      <c r="BE6" s="73">
        <v>80.979552444068531</v>
      </c>
      <c r="BF6" s="73">
        <v>83.306705670567055</v>
      </c>
      <c r="BG6" s="73">
        <v>82.01895090186747</v>
      </c>
      <c r="BH6" s="73">
        <v>81.754382216905057</v>
      </c>
      <c r="BI6" s="73">
        <v>82.182900821385587</v>
      </c>
      <c r="BJ6" s="73">
        <v>81.175323353229246</v>
      </c>
      <c r="BK6" s="73">
        <v>82.052843574046179</v>
      </c>
      <c r="BL6" s="73">
        <v>82.947861941938598</v>
      </c>
      <c r="BM6" s="73">
        <v>82.702108674735399</v>
      </c>
      <c r="BN6" s="73">
        <v>81.942065601038593</v>
      </c>
      <c r="BO6" s="73">
        <v>81.74277684300057</v>
      </c>
      <c r="BP6" s="73">
        <v>81.916772212452273</v>
      </c>
      <c r="BQ6" s="73">
        <v>82.378427350427359</v>
      </c>
      <c r="BR6" s="86">
        <v>81.981719905408966</v>
      </c>
      <c r="BS6" s="73">
        <v>82.079514121767644</v>
      </c>
      <c r="BT6" s="73">
        <v>82.325209748302029</v>
      </c>
      <c r="BU6" s="73">
        <v>81.856631816115595</v>
      </c>
      <c r="BV6" s="73">
        <v>81.229688884848755</v>
      </c>
      <c r="BW6" s="200">
        <v>67.584899155318041</v>
      </c>
      <c r="BX6" s="73">
        <v>67.854150875653261</v>
      </c>
      <c r="BY6" s="73">
        <v>68.302158849681589</v>
      </c>
      <c r="BZ6" s="73">
        <v>74.841504233116751</v>
      </c>
      <c r="CA6" s="73">
        <v>75.890128361858189</v>
      </c>
      <c r="CB6" s="73">
        <v>77.277720814413357</v>
      </c>
      <c r="CC6" s="73">
        <v>77.866164259298017</v>
      </c>
      <c r="CD6" s="73">
        <v>76.991969331438582</v>
      </c>
      <c r="CE6" s="73">
        <v>77.433148254515288</v>
      </c>
      <c r="CF6" s="73">
        <v>76.389686642414958</v>
      </c>
      <c r="CG6" s="73">
        <v>77.549296689731349</v>
      </c>
      <c r="CH6" s="73">
        <v>77.034213519412262</v>
      </c>
      <c r="CI6" s="73">
        <v>76.70715886307346</v>
      </c>
      <c r="CJ6" s="73">
        <v>77.785047284839109</v>
      </c>
      <c r="CK6" s="73">
        <v>77.044503503261652</v>
      </c>
      <c r="CL6" s="73">
        <v>78.740953069897813</v>
      </c>
      <c r="CM6" s="77">
        <v>76.730754857997013</v>
      </c>
      <c r="CN6" s="77">
        <v>76.747065965196271</v>
      </c>
      <c r="CO6" s="73">
        <v>78.231796502384739</v>
      </c>
      <c r="CP6" s="73">
        <v>79.106985340446101</v>
      </c>
      <c r="CQ6" s="201">
        <v>79</v>
      </c>
      <c r="CR6" s="201">
        <v>78.398133063273292</v>
      </c>
      <c r="CS6" s="73">
        <v>77.461521302699083</v>
      </c>
      <c r="CT6" s="73">
        <v>77.525646480404674</v>
      </c>
      <c r="CU6" s="200">
        <v>69.847746650426316</v>
      </c>
      <c r="CV6" s="73">
        <v>72.38782749393242</v>
      </c>
      <c r="CW6" s="73">
        <v>70.913642052565706</v>
      </c>
      <c r="CX6" s="73">
        <v>76.969659897235132</v>
      </c>
      <c r="CY6" s="73">
        <v>75.720545577979394</v>
      </c>
      <c r="CZ6" s="73">
        <v>77.607057311444748</v>
      </c>
      <c r="DA6" s="73">
        <v>76.705107084019758</v>
      </c>
      <c r="DB6" s="73">
        <v>77.191654956220958</v>
      </c>
      <c r="DC6" s="73">
        <v>76.526775734173356</v>
      </c>
      <c r="DD6" s="73">
        <v>76.204253591188277</v>
      </c>
      <c r="DE6" s="73">
        <v>75.58173640985531</v>
      </c>
      <c r="DF6" s="73">
        <v>76.761884904086742</v>
      </c>
      <c r="DG6" s="73">
        <v>76.914725621792343</v>
      </c>
      <c r="DH6" s="73">
        <v>75.906546605013389</v>
      </c>
      <c r="DI6" s="73">
        <v>74.930253906250002</v>
      </c>
      <c r="DJ6" s="73">
        <v>75.176969325836438</v>
      </c>
      <c r="DK6" s="73">
        <v>73.947071872227156</v>
      </c>
      <c r="DL6" s="73">
        <v>74.915952556608602</v>
      </c>
      <c r="DM6" s="73">
        <v>75.769618577788478</v>
      </c>
      <c r="DN6" s="73">
        <v>75.679074446680076</v>
      </c>
      <c r="DO6" s="201">
        <v>76</v>
      </c>
      <c r="DP6" s="201">
        <v>76.635000392557117</v>
      </c>
      <c r="DQ6" s="73">
        <v>77.232612743907382</v>
      </c>
      <c r="DR6" s="73">
        <v>76.072572038420489</v>
      </c>
      <c r="DS6" s="200">
        <v>76.743002544529261</v>
      </c>
      <c r="DT6" s="73">
        <v>76.701500535905694</v>
      </c>
      <c r="DU6" s="73">
        <v>75.354330708661422</v>
      </c>
      <c r="DV6" s="73">
        <v>74.240322784012108</v>
      </c>
      <c r="DW6" s="73">
        <v>72.469181920059768</v>
      </c>
      <c r="DX6" s="73">
        <v>74.961156926018887</v>
      </c>
      <c r="DY6" s="73">
        <v>75.354957866789789</v>
      </c>
      <c r="DZ6" s="73">
        <v>75.45535317636606</v>
      </c>
      <c r="EA6" s="73">
        <v>74.700750659362953</v>
      </c>
      <c r="EB6" s="73">
        <v>74.584184417858182</v>
      </c>
      <c r="EC6" s="73">
        <v>74.431213089360057</v>
      </c>
      <c r="ED6" s="73">
        <v>75.477118817976617</v>
      </c>
      <c r="EE6" s="73">
        <v>75.022292678093734</v>
      </c>
      <c r="EF6" s="73">
        <v>76.571663751414746</v>
      </c>
      <c r="EG6" s="73">
        <v>75.885060890582878</v>
      </c>
      <c r="EH6" s="73">
        <v>75.684461484223519</v>
      </c>
      <c r="EI6" s="73">
        <v>75.95383017613824</v>
      </c>
      <c r="EJ6" s="77">
        <v>76.958998309758925</v>
      </c>
      <c r="EK6" s="73">
        <v>75.150486563699673</v>
      </c>
      <c r="EL6" s="73">
        <v>76.712208793133641</v>
      </c>
      <c r="EM6" s="73">
        <v>74.55707762557077</v>
      </c>
      <c r="EN6" s="73">
        <v>74.806543246155343</v>
      </c>
      <c r="EO6" s="73">
        <v>72.826510721247558</v>
      </c>
      <c r="EP6" s="73">
        <v>71.902401829965697</v>
      </c>
      <c r="EQ6" s="200">
        <v>78.082926589576431</v>
      </c>
      <c r="ER6" s="73">
        <v>78.128495793941497</v>
      </c>
      <c r="ES6" s="73">
        <v>77.717164385860173</v>
      </c>
      <c r="ET6" s="73">
        <v>82.869128463665604</v>
      </c>
      <c r="EU6" s="73">
        <v>82.543569394338633</v>
      </c>
      <c r="EV6" s="73">
        <v>84.607838874152776</v>
      </c>
      <c r="EW6" s="73">
        <v>84.215863689859276</v>
      </c>
      <c r="EX6" s="73">
        <v>85.012408266862451</v>
      </c>
      <c r="EY6" s="73">
        <v>84.418879244319626</v>
      </c>
      <c r="EZ6" s="73">
        <v>84.520715267523713</v>
      </c>
      <c r="FA6" s="73">
        <v>84.551095074052654</v>
      </c>
      <c r="FB6" s="73">
        <v>84.782555901620427</v>
      </c>
      <c r="FC6" s="73">
        <v>85.036449635801318</v>
      </c>
      <c r="FD6" s="73">
        <v>85.521744885502926</v>
      </c>
      <c r="FE6" s="73">
        <v>84.904143469663666</v>
      </c>
      <c r="FF6" s="73">
        <v>85.034284553556574</v>
      </c>
      <c r="FG6" s="73">
        <v>84.710495583336566</v>
      </c>
      <c r="FH6" s="73">
        <v>84.717465693510462</v>
      </c>
      <c r="FI6" s="73">
        <v>85.365170431592617</v>
      </c>
      <c r="FJ6" s="73">
        <v>85.795524128493611</v>
      </c>
      <c r="FK6" s="201">
        <v>86</v>
      </c>
      <c r="FL6" s="73">
        <v>85.657251565513775</v>
      </c>
      <c r="FM6" s="73">
        <v>85.036370432132486</v>
      </c>
      <c r="FN6" s="73">
        <v>84.603664078741673</v>
      </c>
      <c r="FO6" s="346">
        <v>84</v>
      </c>
      <c r="FP6" s="76">
        <v>59.646017699115049</v>
      </c>
      <c r="FQ6" s="202">
        <v>63.859180035650624</v>
      </c>
      <c r="FR6" s="202">
        <v>68.499276601341577</v>
      </c>
      <c r="FS6" s="202">
        <v>68.079178885630498</v>
      </c>
      <c r="FT6" s="202">
        <v>70.136552543043734</v>
      </c>
      <c r="FU6" s="202">
        <v>70.402850095916691</v>
      </c>
      <c r="FV6" s="202">
        <v>69.096823574435518</v>
      </c>
      <c r="FW6" s="202">
        <v>67.298988926336065</v>
      </c>
      <c r="FX6" s="73">
        <v>68.427735063835783</v>
      </c>
      <c r="FY6" s="73">
        <v>69.290877124438367</v>
      </c>
      <c r="FZ6" s="73">
        <v>71.246034160545875</v>
      </c>
      <c r="GA6" s="73">
        <v>69.286631212176786</v>
      </c>
      <c r="GB6" s="73">
        <v>66.225853850840409</v>
      </c>
      <c r="GC6" s="77">
        <v>69.051849081303487</v>
      </c>
      <c r="GD6" s="73">
        <v>70.039421813403422</v>
      </c>
      <c r="GE6" s="77">
        <v>69.700036607162076</v>
      </c>
      <c r="GF6" s="86">
        <v>70.497758704935094</v>
      </c>
      <c r="GG6" s="201">
        <v>74</v>
      </c>
      <c r="GH6" s="73">
        <v>72.727665550394292</v>
      </c>
      <c r="GI6" s="73">
        <v>72.361260040059079</v>
      </c>
      <c r="GJ6" s="73">
        <v>74.76202894771157</v>
      </c>
      <c r="GK6" s="200">
        <v>62.490351511290264</v>
      </c>
      <c r="GL6" s="73">
        <v>62.197080552482241</v>
      </c>
      <c r="GM6" s="73">
        <v>64.562554387843889</v>
      </c>
      <c r="GN6" s="73">
        <v>62.750187055742607</v>
      </c>
      <c r="GO6" s="73">
        <v>62.231614354673141</v>
      </c>
      <c r="GP6" s="73">
        <v>68.615951886589812</v>
      </c>
      <c r="GQ6" s="73">
        <v>65.123397451911075</v>
      </c>
      <c r="GR6" s="73">
        <v>66.163110719651826</v>
      </c>
      <c r="GS6" s="73">
        <v>64.76871913735765</v>
      </c>
      <c r="GT6" s="73">
        <v>67.43149526387009</v>
      </c>
      <c r="GU6" s="73">
        <v>68.406907463906904</v>
      </c>
      <c r="GV6" s="73">
        <v>66.486490071495837</v>
      </c>
      <c r="GW6" s="73">
        <v>66.417112299465245</v>
      </c>
      <c r="GX6" s="73">
        <v>63.68059227921735</v>
      </c>
      <c r="GY6" s="73">
        <v>65.148032258808513</v>
      </c>
      <c r="GZ6" s="203">
        <v>64.420754559840091</v>
      </c>
      <c r="HA6" s="204">
        <v>66.106506387229047</v>
      </c>
      <c r="HB6" s="205">
        <v>67</v>
      </c>
      <c r="HC6" s="73">
        <v>65.982578789522705</v>
      </c>
      <c r="HD6" s="73">
        <v>67.005287048289759</v>
      </c>
      <c r="HE6" s="73">
        <v>64.609997765030172</v>
      </c>
      <c r="HF6" s="200">
        <v>47.558846793770286</v>
      </c>
      <c r="HG6" s="73">
        <v>47.862181752664476</v>
      </c>
      <c r="HH6" s="73">
        <v>60.808050465605291</v>
      </c>
      <c r="HI6" s="73">
        <v>58.071311650416334</v>
      </c>
      <c r="HJ6" s="73">
        <v>57.286618432433173</v>
      </c>
      <c r="HK6" s="73">
        <v>62.89625599170877</v>
      </c>
      <c r="HL6" s="73">
        <v>61.240183857899645</v>
      </c>
      <c r="HM6" s="73">
        <v>62.573144555986609</v>
      </c>
      <c r="HN6" s="73">
        <v>54.146491869175961</v>
      </c>
      <c r="HO6" s="73">
        <v>62.769517748395245</v>
      </c>
      <c r="HP6" s="73">
        <v>64.340027047026112</v>
      </c>
      <c r="HQ6" s="73">
        <v>61.159925939403017</v>
      </c>
      <c r="HR6" s="73">
        <v>60.758987572328159</v>
      </c>
      <c r="HS6" s="73">
        <v>59.251433041082457</v>
      </c>
      <c r="HT6" s="73">
        <v>60.743811973924124</v>
      </c>
      <c r="HU6" s="73">
        <v>62.700255398189</v>
      </c>
      <c r="HV6" s="86">
        <v>63.554371366693267</v>
      </c>
      <c r="HW6" s="201">
        <v>63</v>
      </c>
      <c r="HX6" s="201">
        <v>64.761560352824645</v>
      </c>
      <c r="HY6" s="73">
        <v>62.895022484106065</v>
      </c>
      <c r="HZ6" s="73">
        <v>62.970496200268222</v>
      </c>
      <c r="IA6" s="200">
        <v>54.728231786560663</v>
      </c>
      <c r="IB6" s="73">
        <v>53.83900353225507</v>
      </c>
      <c r="IC6" s="73">
        <v>61.398061511349809</v>
      </c>
      <c r="ID6" s="73">
        <v>60.012368105747299</v>
      </c>
      <c r="IE6" s="73">
        <v>58.336658082768118</v>
      </c>
      <c r="IF6" s="73">
        <v>60.173488066866994</v>
      </c>
      <c r="IG6" s="73">
        <v>56.47116890513027</v>
      </c>
      <c r="IH6" s="73">
        <v>59.925994383819713</v>
      </c>
      <c r="II6" s="73">
        <v>55.032119914346893</v>
      </c>
      <c r="IJ6" s="73">
        <v>60.157399705675346</v>
      </c>
      <c r="IK6" s="73">
        <v>59.075092602985741</v>
      </c>
      <c r="IL6" s="73">
        <v>56.491274899069097</v>
      </c>
      <c r="IM6" s="73">
        <v>55.465657945430983</v>
      </c>
      <c r="IN6" s="73">
        <v>56.760380271390261</v>
      </c>
      <c r="IO6" s="73">
        <v>57.454025337147527</v>
      </c>
      <c r="IP6" s="77">
        <v>57.909559698532334</v>
      </c>
      <c r="IQ6" s="73">
        <v>59.673248224621325</v>
      </c>
      <c r="IR6" s="201">
        <v>63</v>
      </c>
      <c r="IS6" s="201">
        <v>60.757142326410822</v>
      </c>
      <c r="IT6" s="73">
        <v>61.95863602080108</v>
      </c>
      <c r="IU6" s="73">
        <v>60.145951035781543</v>
      </c>
      <c r="IV6" s="200">
        <v>55.350450237877055</v>
      </c>
      <c r="IW6" s="73">
        <v>55.424091848350955</v>
      </c>
      <c r="IX6" s="73">
        <v>62.851816039511085</v>
      </c>
      <c r="IY6" s="73">
        <v>60.823199847201884</v>
      </c>
      <c r="IZ6" s="73">
        <v>60.313140210409635</v>
      </c>
      <c r="JA6" s="73">
        <v>65.514490898682382</v>
      </c>
      <c r="JB6" s="73">
        <v>62.700366644687755</v>
      </c>
      <c r="JC6" s="73">
        <v>64.101746400548478</v>
      </c>
      <c r="JD6" s="73">
        <v>59.941099066357538</v>
      </c>
      <c r="JE6" s="73">
        <v>64.995116996757673</v>
      </c>
      <c r="JF6" s="73">
        <v>66.474383855930085</v>
      </c>
      <c r="JG6" s="73">
        <v>64.094993879602328</v>
      </c>
      <c r="JH6" s="73">
        <v>63.665924128071282</v>
      </c>
      <c r="JI6" s="73">
        <v>62.307875507816135</v>
      </c>
      <c r="JJ6" s="73">
        <v>63.863978817092615</v>
      </c>
      <c r="JK6" s="73">
        <v>64.217392911261413</v>
      </c>
      <c r="JL6" s="86">
        <v>65.579895310660959</v>
      </c>
      <c r="JM6" s="201">
        <v>67</v>
      </c>
      <c r="JN6" s="201">
        <v>66.440927930295047</v>
      </c>
      <c r="JO6" s="73">
        <v>66.463733266491346</v>
      </c>
      <c r="JP6" s="73">
        <v>66.42819153499066</v>
      </c>
      <c r="JQ6" s="73">
        <v>67</v>
      </c>
      <c r="JR6" s="76">
        <v>46.666666666666664</v>
      </c>
      <c r="JS6" s="73">
        <v>59.003543433909591</v>
      </c>
      <c r="JT6" s="73">
        <v>61.360406091370564</v>
      </c>
      <c r="JU6" s="73">
        <v>61.573865174623222</v>
      </c>
      <c r="JV6" s="73">
        <v>57.492698270051676</v>
      </c>
      <c r="JW6" s="73">
        <v>55.752116344692858</v>
      </c>
      <c r="JX6" s="73">
        <v>51.336101352070692</v>
      </c>
      <c r="JY6" s="73">
        <v>51.110109320410231</v>
      </c>
      <c r="JZ6" s="73">
        <v>55.74630945872061</v>
      </c>
      <c r="KA6" s="73">
        <v>55.043754207135301</v>
      </c>
      <c r="KB6" s="73">
        <v>54.011186242591201</v>
      </c>
      <c r="KC6" s="73">
        <v>55.962007444487227</v>
      </c>
      <c r="KD6" s="73">
        <v>53.350019252984211</v>
      </c>
      <c r="KE6" s="73">
        <v>51.256633623710826</v>
      </c>
      <c r="KF6" s="73">
        <v>53.817321489872953</v>
      </c>
      <c r="KG6" s="77">
        <v>52.674616695059626</v>
      </c>
      <c r="KH6" s="86">
        <v>54.736102749347779</v>
      </c>
      <c r="KI6" s="73">
        <v>56.989641261887414</v>
      </c>
      <c r="KJ6" s="201">
        <v>56.325805102467591</v>
      </c>
      <c r="KK6" s="73">
        <v>57.070195172215428</v>
      </c>
      <c r="KL6" s="73">
        <v>57.672721838432288</v>
      </c>
      <c r="KM6" s="200">
        <v>40.64039408866995</v>
      </c>
      <c r="KN6" s="73">
        <v>40.062111801242231</v>
      </c>
      <c r="KO6" s="73">
        <v>55.8139534883721</v>
      </c>
      <c r="KP6" s="73">
        <v>56.994328922495278</v>
      </c>
      <c r="KQ6" s="73">
        <v>60.593654042988746</v>
      </c>
      <c r="KR6" s="73">
        <v>56.016597510373444</v>
      </c>
      <c r="KS6" s="73">
        <v>52.405322415557819</v>
      </c>
      <c r="KT6" s="73">
        <v>55.674518201284798</v>
      </c>
      <c r="KU6" s="73">
        <v>59.4559585492228</v>
      </c>
      <c r="KV6" s="73">
        <v>62.234636871508378</v>
      </c>
      <c r="KW6" s="73">
        <v>57.913669064748206</v>
      </c>
      <c r="KX6" s="73">
        <v>61.596009975062351</v>
      </c>
      <c r="KY6" s="73">
        <v>53.869047619047628</v>
      </c>
      <c r="KZ6" s="73">
        <v>50</v>
      </c>
      <c r="LA6" s="73">
        <v>57.004830917874401</v>
      </c>
      <c r="LB6" s="73">
        <v>60.952380952380956</v>
      </c>
      <c r="LC6" s="73">
        <v>55.769230769230766</v>
      </c>
      <c r="LD6" s="73">
        <v>57.534246575342465</v>
      </c>
      <c r="LE6" s="73">
        <v>62.028301886792455</v>
      </c>
      <c r="LF6" s="73">
        <v>59.365994236311245</v>
      </c>
      <c r="LG6" s="73">
        <v>59.365994236311245</v>
      </c>
      <c r="LH6" s="200">
        <v>43.857634902411021</v>
      </c>
      <c r="LI6" s="73">
        <v>57.223465317637903</v>
      </c>
      <c r="LJ6" s="73">
        <v>60.915032679738559</v>
      </c>
      <c r="LK6" s="73">
        <v>61.174726089463711</v>
      </c>
      <c r="LL6" s="73">
        <v>57.799372406113982</v>
      </c>
      <c r="LM6" s="73">
        <v>55.777166437414024</v>
      </c>
      <c r="LN6" s="73">
        <v>51.43683702989393</v>
      </c>
      <c r="LO6" s="73">
        <v>51.544814928112572</v>
      </c>
      <c r="LP6" s="73">
        <v>55.908736349453974</v>
      </c>
      <c r="LQ6" s="73">
        <v>55.613600141668144</v>
      </c>
      <c r="LR6" s="73">
        <v>54.099698131679858</v>
      </c>
      <c r="LS6" s="73">
        <v>56.103359819808546</v>
      </c>
      <c r="LT6" s="73">
        <v>53.360974996858907</v>
      </c>
      <c r="LU6" s="73">
        <v>51.222601071602533</v>
      </c>
      <c r="LV6" s="73">
        <v>53.846153846153854</v>
      </c>
      <c r="LW6" s="77">
        <v>52.820083682008374</v>
      </c>
      <c r="LX6" s="73">
        <v>54.757224297228227</v>
      </c>
      <c r="LY6" s="201">
        <v>58</v>
      </c>
      <c r="LZ6" s="201">
        <v>56.567881457749294</v>
      </c>
      <c r="MA6" s="73">
        <v>57.340153452685428</v>
      </c>
      <c r="MB6" s="73">
        <v>57.340153452685428</v>
      </c>
      <c r="MC6" s="361">
        <v>57</v>
      </c>
    </row>
    <row r="7" spans="1:341" s="10" customFormat="1">
      <c r="A7" s="185"/>
      <c r="B7" s="200"/>
      <c r="C7" s="73"/>
      <c r="D7" s="73"/>
      <c r="E7" s="73"/>
      <c r="F7" s="73"/>
      <c r="G7" s="73"/>
      <c r="H7" s="73"/>
      <c r="I7" s="73"/>
      <c r="J7" s="73"/>
      <c r="K7" s="73"/>
      <c r="L7" s="73"/>
      <c r="M7" s="73"/>
      <c r="N7" s="73"/>
      <c r="O7" s="73"/>
      <c r="P7" s="73"/>
      <c r="Q7" s="73"/>
      <c r="R7" s="73"/>
      <c r="S7" s="73"/>
      <c r="T7" s="73"/>
      <c r="U7" s="73"/>
      <c r="V7" s="73"/>
      <c r="W7" s="73"/>
      <c r="X7" s="73"/>
      <c r="Y7" s="73"/>
      <c r="Z7" s="200"/>
      <c r="AA7" s="73"/>
      <c r="AB7" s="73"/>
      <c r="AC7" s="73"/>
      <c r="AD7" s="73"/>
      <c r="AE7" s="73"/>
      <c r="AF7" s="73"/>
      <c r="AG7" s="73"/>
      <c r="AH7" s="73"/>
      <c r="AI7" s="73"/>
      <c r="AJ7" s="73"/>
      <c r="AK7" s="73"/>
      <c r="AL7" s="73"/>
      <c r="AM7" s="73"/>
      <c r="AN7" s="73"/>
      <c r="AO7" s="73"/>
      <c r="AP7" s="73"/>
      <c r="AQ7" s="73"/>
      <c r="AR7" s="73"/>
      <c r="AS7" s="73"/>
      <c r="AT7" s="73"/>
      <c r="AU7" s="73"/>
      <c r="AV7" s="73"/>
      <c r="AW7" s="73"/>
      <c r="AX7" s="202"/>
      <c r="AY7" s="200"/>
      <c r="AZ7" s="73"/>
      <c r="BA7" s="73"/>
      <c r="BB7" s="73"/>
      <c r="BC7" s="73"/>
      <c r="BD7" s="73"/>
      <c r="BE7" s="73"/>
      <c r="BF7" s="73"/>
      <c r="BG7" s="73"/>
      <c r="BH7" s="73"/>
      <c r="BI7" s="73"/>
      <c r="BJ7" s="73"/>
      <c r="BK7" s="73"/>
      <c r="BL7" s="73"/>
      <c r="BM7" s="73"/>
      <c r="BN7" s="73"/>
      <c r="BO7" s="73"/>
      <c r="BP7" s="73"/>
      <c r="BQ7" s="73"/>
      <c r="BR7" s="73"/>
      <c r="BS7" s="73"/>
      <c r="BT7" s="73"/>
      <c r="BU7" s="73"/>
      <c r="BV7" s="73"/>
      <c r="BW7" s="200"/>
      <c r="BX7" s="73"/>
      <c r="BY7" s="73"/>
      <c r="BZ7" s="73"/>
      <c r="CA7" s="73"/>
      <c r="CB7" s="73"/>
      <c r="CC7" s="73"/>
      <c r="CD7" s="73"/>
      <c r="CE7" s="73"/>
      <c r="CF7" s="73"/>
      <c r="CG7" s="73"/>
      <c r="CH7" s="73"/>
      <c r="CI7" s="73"/>
      <c r="CJ7" s="73"/>
      <c r="CK7" s="73"/>
      <c r="CL7" s="73"/>
      <c r="CM7" s="73"/>
      <c r="CN7" s="73"/>
      <c r="CO7" s="73"/>
      <c r="CP7" s="73"/>
      <c r="CQ7" s="73"/>
      <c r="CR7" s="73"/>
      <c r="CS7" s="73"/>
      <c r="CT7" s="73"/>
      <c r="CU7" s="200"/>
      <c r="CV7" s="73"/>
      <c r="CW7" s="73"/>
      <c r="CX7" s="73"/>
      <c r="CY7" s="73"/>
      <c r="CZ7" s="73"/>
      <c r="DA7" s="73"/>
      <c r="DB7" s="73"/>
      <c r="DC7" s="73"/>
      <c r="DD7" s="73"/>
      <c r="DE7" s="73"/>
      <c r="DF7" s="73"/>
      <c r="DG7" s="73"/>
      <c r="DH7" s="73"/>
      <c r="DI7" s="73"/>
      <c r="DJ7" s="73"/>
      <c r="DK7" s="73"/>
      <c r="DL7" s="73"/>
      <c r="DM7" s="73"/>
      <c r="DN7" s="73"/>
      <c r="DO7" s="73"/>
      <c r="DP7" s="73"/>
      <c r="DQ7" s="73"/>
      <c r="DR7" s="73"/>
      <c r="DS7" s="200"/>
      <c r="DT7" s="73"/>
      <c r="DU7" s="73"/>
      <c r="DV7" s="73"/>
      <c r="DW7" s="73"/>
      <c r="DX7" s="73"/>
      <c r="DY7" s="73"/>
      <c r="DZ7" s="73"/>
      <c r="EA7" s="73"/>
      <c r="EB7" s="73"/>
      <c r="EC7" s="73"/>
      <c r="ED7" s="73"/>
      <c r="EE7" s="73"/>
      <c r="EF7" s="73"/>
      <c r="EG7" s="73"/>
      <c r="EH7" s="73"/>
      <c r="EI7" s="73"/>
      <c r="EJ7" s="73"/>
      <c r="EK7" s="73"/>
      <c r="EL7" s="73"/>
      <c r="EM7" s="73"/>
      <c r="EN7" s="73"/>
      <c r="EO7" s="73"/>
      <c r="EP7" s="73"/>
      <c r="EQ7" s="200"/>
      <c r="ER7" s="73"/>
      <c r="ES7" s="73"/>
      <c r="ET7" s="73"/>
      <c r="EU7" s="73"/>
      <c r="EV7" s="73"/>
      <c r="EW7" s="73"/>
      <c r="EX7" s="73"/>
      <c r="EY7" s="73"/>
      <c r="EZ7" s="73"/>
      <c r="FA7" s="73"/>
      <c r="FB7" s="73"/>
      <c r="FC7" s="73"/>
      <c r="FD7" s="73"/>
      <c r="FE7" s="73"/>
      <c r="FF7" s="73"/>
      <c r="FG7" s="73"/>
      <c r="FH7" s="73"/>
      <c r="FI7" s="73"/>
      <c r="FJ7" s="73"/>
      <c r="FK7" s="73"/>
      <c r="FL7" s="73"/>
      <c r="FM7" s="73"/>
      <c r="FN7" s="73"/>
      <c r="FO7" s="347"/>
      <c r="FP7" s="76"/>
      <c r="FQ7" s="202"/>
      <c r="FR7" s="202"/>
      <c r="FS7" s="202"/>
      <c r="FT7" s="202"/>
      <c r="FU7" s="202"/>
      <c r="FV7" s="202"/>
      <c r="FW7" s="202"/>
      <c r="FX7" s="73"/>
      <c r="FY7" s="73"/>
      <c r="FZ7" s="73"/>
      <c r="GA7" s="73"/>
      <c r="GB7" s="73"/>
      <c r="GC7" s="73"/>
      <c r="GD7" s="73"/>
      <c r="GE7" s="73"/>
      <c r="GF7" s="73"/>
      <c r="GG7" s="73"/>
      <c r="GH7" s="73"/>
      <c r="GI7" s="73"/>
      <c r="GJ7" s="73"/>
      <c r="GK7" s="200"/>
      <c r="GL7" s="73"/>
      <c r="GM7" s="73"/>
      <c r="GN7" s="73"/>
      <c r="GO7" s="73"/>
      <c r="GP7" s="73"/>
      <c r="GQ7" s="73"/>
      <c r="GR7" s="73"/>
      <c r="GS7" s="73"/>
      <c r="GT7" s="73"/>
      <c r="GU7" s="73"/>
      <c r="GV7" s="73"/>
      <c r="GW7" s="73"/>
      <c r="GX7" s="73"/>
      <c r="GY7" s="73"/>
      <c r="GZ7" s="202"/>
      <c r="HA7" s="202"/>
      <c r="HB7" s="202"/>
      <c r="HC7" s="73"/>
      <c r="HD7" s="73"/>
      <c r="HE7" s="73"/>
      <c r="HF7" s="200"/>
      <c r="HG7" s="73"/>
      <c r="HH7" s="73"/>
      <c r="HI7" s="73"/>
      <c r="HJ7" s="73"/>
      <c r="HK7" s="73"/>
      <c r="HL7" s="73"/>
      <c r="HM7" s="73"/>
      <c r="HN7" s="73"/>
      <c r="HO7" s="73"/>
      <c r="HP7" s="73"/>
      <c r="HQ7" s="73"/>
      <c r="HR7" s="73"/>
      <c r="HS7" s="73"/>
      <c r="HT7" s="73"/>
      <c r="HU7" s="73"/>
      <c r="HV7" s="73"/>
      <c r="HW7" s="73"/>
      <c r="HX7" s="73"/>
      <c r="HY7" s="73"/>
      <c r="HZ7" s="73"/>
      <c r="IA7" s="200"/>
      <c r="IB7" s="73"/>
      <c r="IC7" s="73"/>
      <c r="ID7" s="73"/>
      <c r="IE7" s="73"/>
      <c r="IF7" s="73"/>
      <c r="IG7" s="73"/>
      <c r="IH7" s="73"/>
      <c r="II7" s="73"/>
      <c r="IJ7" s="73"/>
      <c r="IK7" s="73"/>
      <c r="IL7" s="73"/>
      <c r="IM7" s="73"/>
      <c r="IN7" s="73"/>
      <c r="IO7" s="73"/>
      <c r="IP7" s="73"/>
      <c r="IQ7" s="73"/>
      <c r="IR7" s="73"/>
      <c r="IS7" s="73"/>
      <c r="IT7" s="73"/>
      <c r="IU7" s="73"/>
      <c r="IV7" s="200"/>
      <c r="IW7" s="73"/>
      <c r="IX7" s="73"/>
      <c r="IY7" s="73"/>
      <c r="IZ7" s="73"/>
      <c r="JA7" s="73"/>
      <c r="JB7" s="73"/>
      <c r="JC7" s="73"/>
      <c r="JD7" s="73"/>
      <c r="JE7" s="73"/>
      <c r="JF7" s="73"/>
      <c r="JG7" s="73"/>
      <c r="JH7" s="73"/>
      <c r="JI7" s="73"/>
      <c r="JJ7" s="73"/>
      <c r="JK7" s="73"/>
      <c r="JL7" s="73"/>
      <c r="JM7" s="73"/>
      <c r="JN7" s="73"/>
      <c r="JO7" s="73"/>
      <c r="JP7" s="73"/>
      <c r="JQ7" s="73"/>
      <c r="JR7" s="76"/>
      <c r="JS7" s="73"/>
      <c r="JT7" s="73"/>
      <c r="JU7" s="73"/>
      <c r="JV7" s="73"/>
      <c r="JW7" s="73"/>
      <c r="JX7" s="73"/>
      <c r="JY7" s="73"/>
      <c r="JZ7" s="73"/>
      <c r="KA7" s="73"/>
      <c r="KB7" s="73"/>
      <c r="KC7" s="73"/>
      <c r="KD7" s="73"/>
      <c r="KE7" s="73"/>
      <c r="KF7" s="73"/>
      <c r="KG7" s="73"/>
      <c r="KH7" s="73"/>
      <c r="KI7" s="73"/>
      <c r="KJ7" s="73"/>
      <c r="KK7" s="73"/>
      <c r="KL7" s="73"/>
      <c r="KM7" s="200"/>
      <c r="KN7" s="73"/>
      <c r="KO7" s="73"/>
      <c r="KP7" s="73"/>
      <c r="KQ7" s="73"/>
      <c r="KR7" s="73"/>
      <c r="KS7" s="73"/>
      <c r="KT7" s="73"/>
      <c r="KU7" s="73"/>
      <c r="KV7" s="73"/>
      <c r="KW7" s="73"/>
      <c r="KX7" s="73"/>
      <c r="KY7" s="73"/>
      <c r="KZ7" s="73"/>
      <c r="LA7" s="73"/>
      <c r="LB7" s="73"/>
      <c r="LC7" s="73"/>
      <c r="LD7" s="73"/>
      <c r="LE7" s="73"/>
      <c r="LF7" s="73"/>
      <c r="LG7" s="73"/>
      <c r="LH7" s="200"/>
      <c r="LI7" s="73"/>
      <c r="LJ7" s="73"/>
      <c r="LK7" s="73"/>
      <c r="LL7" s="73"/>
      <c r="LM7" s="73"/>
      <c r="LN7" s="73"/>
      <c r="LO7" s="73"/>
      <c r="LP7" s="73"/>
      <c r="LQ7" s="73"/>
      <c r="LR7" s="73"/>
      <c r="LS7" s="73"/>
      <c r="LT7" s="73"/>
      <c r="LU7" s="73"/>
      <c r="LV7" s="73"/>
      <c r="LW7" s="73"/>
      <c r="LX7" s="73"/>
      <c r="LY7" s="73"/>
      <c r="LZ7" s="73"/>
      <c r="MA7" s="73"/>
      <c r="MB7" s="73"/>
      <c r="MC7" s="361"/>
    </row>
    <row r="8" spans="1:341" s="10" customFormat="1">
      <c r="A8" s="185" t="s">
        <v>15</v>
      </c>
      <c r="B8" s="200" t="s">
        <v>110</v>
      </c>
      <c r="C8" s="73" t="s">
        <v>110</v>
      </c>
      <c r="D8" s="73" t="s">
        <v>110</v>
      </c>
      <c r="E8" s="73">
        <v>87.320574162679421</v>
      </c>
      <c r="F8" s="73">
        <v>87.724063009234115</v>
      </c>
      <c r="G8" s="73">
        <v>92.836201402166978</v>
      </c>
      <c r="H8" s="73">
        <v>89.241549876339661</v>
      </c>
      <c r="I8" s="73">
        <v>89.082862060486846</v>
      </c>
      <c r="J8" s="73">
        <v>88.809096349491327</v>
      </c>
      <c r="K8" s="73">
        <v>90.120681495504016</v>
      </c>
      <c r="L8" s="73">
        <v>89.415397721222448</v>
      </c>
      <c r="M8" s="73">
        <v>90.324537458295424</v>
      </c>
      <c r="N8" s="73">
        <v>90.044798407167733</v>
      </c>
      <c r="O8" s="73">
        <v>89.585971748660512</v>
      </c>
      <c r="P8" s="73">
        <v>89.801160688802199</v>
      </c>
      <c r="Q8" s="73">
        <v>90.630816959669076</v>
      </c>
      <c r="R8" s="73">
        <v>90.133711507293356</v>
      </c>
      <c r="S8" s="73">
        <v>90.485570767260896</v>
      </c>
      <c r="T8" s="73">
        <v>90.260766495456338</v>
      </c>
      <c r="U8" s="73">
        <v>90.243257535695406</v>
      </c>
      <c r="V8" s="201">
        <v>90</v>
      </c>
      <c r="W8" s="73">
        <v>90.530465949820794</v>
      </c>
      <c r="X8" s="73">
        <v>90.14359403317998</v>
      </c>
      <c r="Y8" s="73">
        <v>90.262364959212164</v>
      </c>
      <c r="Z8" s="200" t="s">
        <v>110</v>
      </c>
      <c r="AA8" s="73" t="s">
        <v>110</v>
      </c>
      <c r="AB8" s="73" t="s">
        <v>110</v>
      </c>
      <c r="AC8" s="73">
        <v>84.82905982905983</v>
      </c>
      <c r="AD8" s="73">
        <v>88.416988416988417</v>
      </c>
      <c r="AE8" s="73">
        <v>88.966725043782844</v>
      </c>
      <c r="AF8" s="73">
        <v>85.077186963979415</v>
      </c>
      <c r="AG8" s="73">
        <v>85.641025641025635</v>
      </c>
      <c r="AH8" s="73">
        <v>86.563307493540051</v>
      </c>
      <c r="AI8" s="73">
        <v>89.739663093415004</v>
      </c>
      <c r="AJ8" s="73">
        <v>89.331210191082803</v>
      </c>
      <c r="AK8" s="73">
        <v>86.58385093167702</v>
      </c>
      <c r="AL8" s="73">
        <v>90.777338603425562</v>
      </c>
      <c r="AM8" s="73">
        <v>88</v>
      </c>
      <c r="AN8" s="73">
        <v>87.984496124030997</v>
      </c>
      <c r="AO8" s="73">
        <v>87.5</v>
      </c>
      <c r="AP8" s="73">
        <v>87.668161434977577</v>
      </c>
      <c r="AQ8" s="73">
        <v>87.527545174085503</v>
      </c>
      <c r="AR8" s="73">
        <v>87.637130801687775</v>
      </c>
      <c r="AS8" s="73">
        <v>85.73777229757502</v>
      </c>
      <c r="AT8" s="201">
        <v>88</v>
      </c>
      <c r="AU8" s="201">
        <v>84.529860228716657</v>
      </c>
      <c r="AV8" s="73">
        <v>82.87585776668746</v>
      </c>
      <c r="AW8" s="73">
        <v>83.448899608079586</v>
      </c>
      <c r="AX8" s="202"/>
      <c r="AY8" s="200" t="s">
        <v>110</v>
      </c>
      <c r="AZ8" s="73" t="s">
        <v>110</v>
      </c>
      <c r="BA8" s="73" t="s">
        <v>110</v>
      </c>
      <c r="BB8" s="73">
        <v>36.701030927835049</v>
      </c>
      <c r="BC8" s="73">
        <v>35.981540646077384</v>
      </c>
      <c r="BD8" s="73">
        <v>67.51410939395538</v>
      </c>
      <c r="BE8" s="73">
        <v>61.418125895915232</v>
      </c>
      <c r="BF8" s="73">
        <v>85.17612524461839</v>
      </c>
      <c r="BG8" s="73">
        <v>80.582524271844662</v>
      </c>
      <c r="BH8" s="73">
        <v>80.336464933362478</v>
      </c>
      <c r="BI8" s="73">
        <v>88.576627577840668</v>
      </c>
      <c r="BJ8" s="73">
        <v>79.568321973385267</v>
      </c>
      <c r="BK8" s="73">
        <v>86.873547958845009</v>
      </c>
      <c r="BL8" s="73">
        <v>86</v>
      </c>
      <c r="BM8" s="73">
        <v>87.621573828470375</v>
      </c>
      <c r="BN8" s="73">
        <v>86.28519527702089</v>
      </c>
      <c r="BO8" s="73">
        <v>83.22147651006712</v>
      </c>
      <c r="BP8" s="73">
        <v>83.693843594009991</v>
      </c>
      <c r="BQ8" s="73">
        <v>82.414053645636571</v>
      </c>
      <c r="BR8" s="73">
        <v>80.939426913311564</v>
      </c>
      <c r="BS8" s="201">
        <v>79</v>
      </c>
      <c r="BT8" s="201">
        <v>76.379066478076382</v>
      </c>
      <c r="BU8" s="73">
        <v>77.912395153774469</v>
      </c>
      <c r="BV8" s="73">
        <v>76.554836178144015</v>
      </c>
      <c r="BW8" s="200" t="s">
        <v>110</v>
      </c>
      <c r="BX8" s="73" t="s">
        <v>110</v>
      </c>
      <c r="BY8" s="73" t="s">
        <v>110</v>
      </c>
      <c r="BZ8" s="73">
        <v>67.518587360594807</v>
      </c>
      <c r="CA8" s="73">
        <v>76.544943820224717</v>
      </c>
      <c r="CB8" s="73">
        <v>80.930034129692828</v>
      </c>
      <c r="CC8" s="73">
        <v>71.537581075925218</v>
      </c>
      <c r="CD8" s="73">
        <v>71.360759493670884</v>
      </c>
      <c r="CE8" s="73">
        <v>72.406639004149369</v>
      </c>
      <c r="CF8" s="73">
        <v>72.620016273393006</v>
      </c>
      <c r="CG8" s="73">
        <v>71.834319526627226</v>
      </c>
      <c r="CH8" s="73">
        <v>69.653392330383468</v>
      </c>
      <c r="CI8" s="73">
        <v>67.880317231434745</v>
      </c>
      <c r="CJ8" s="73">
        <v>73</v>
      </c>
      <c r="CK8" s="73">
        <v>74.524982406755811</v>
      </c>
      <c r="CL8" s="73">
        <v>72.019556224144424</v>
      </c>
      <c r="CM8" s="73">
        <v>73.28794553464158</v>
      </c>
      <c r="CN8" s="73">
        <v>75.172867961804414</v>
      </c>
      <c r="CO8" s="73">
        <v>72.287581699346404</v>
      </c>
      <c r="CP8" s="73">
        <v>74.9704375246354</v>
      </c>
      <c r="CQ8" s="201">
        <v>71</v>
      </c>
      <c r="CR8" s="73">
        <v>68.430335097001773</v>
      </c>
      <c r="CS8" s="73">
        <v>67.553865652724966</v>
      </c>
      <c r="CT8" s="73">
        <v>68.433048433048441</v>
      </c>
      <c r="CU8" s="200" t="s">
        <v>110</v>
      </c>
      <c r="CV8" s="73" t="s">
        <v>110</v>
      </c>
      <c r="CW8" s="73" t="s">
        <v>110</v>
      </c>
      <c r="CX8" s="73">
        <v>92.408066429418753</v>
      </c>
      <c r="CY8" s="73">
        <v>84.650630011454751</v>
      </c>
      <c r="CZ8" s="73">
        <v>86.509635974304061</v>
      </c>
      <c r="DA8" s="73">
        <v>79.804878048780495</v>
      </c>
      <c r="DB8" s="73">
        <v>81.595881595881593</v>
      </c>
      <c r="DC8" s="73">
        <v>85.273159144893114</v>
      </c>
      <c r="DD8" s="73">
        <v>82.352941176470594</v>
      </c>
      <c r="DE8" s="73">
        <v>79.951980792316917</v>
      </c>
      <c r="DF8" s="73">
        <v>80.097680097680097</v>
      </c>
      <c r="DG8" s="73">
        <v>85.175552665799742</v>
      </c>
      <c r="DH8" s="73">
        <v>88.549618320610691</v>
      </c>
      <c r="DI8" s="73">
        <v>81.776416539050544</v>
      </c>
      <c r="DJ8" s="73">
        <v>80.979020979020987</v>
      </c>
      <c r="DK8" s="73">
        <v>82.078853046594972</v>
      </c>
      <c r="DL8" s="73">
        <v>78.807947019867555</v>
      </c>
      <c r="DM8" s="73">
        <v>82.326621923937367</v>
      </c>
      <c r="DN8" s="73">
        <v>81.321184510250561</v>
      </c>
      <c r="DO8" s="73">
        <v>78.758169934640534</v>
      </c>
      <c r="DP8" s="73">
        <v>79.196217494089851</v>
      </c>
      <c r="DQ8" s="73">
        <v>76.85774946921444</v>
      </c>
      <c r="DR8" s="73">
        <v>78.024417314095459</v>
      </c>
      <c r="DS8" s="200" t="s">
        <v>110</v>
      </c>
      <c r="DT8" s="73" t="s">
        <v>110</v>
      </c>
      <c r="DU8" s="73" t="s">
        <v>110</v>
      </c>
      <c r="DV8" s="73" t="s">
        <v>110</v>
      </c>
      <c r="DW8" s="73" t="s">
        <v>110</v>
      </c>
      <c r="DX8" s="73" t="s">
        <v>110</v>
      </c>
      <c r="DY8" s="73" t="s">
        <v>110</v>
      </c>
      <c r="DZ8" s="73" t="s">
        <v>110</v>
      </c>
      <c r="EA8" s="73" t="s">
        <v>110</v>
      </c>
      <c r="EB8" s="73" t="s">
        <v>110</v>
      </c>
      <c r="EC8" s="73" t="s">
        <v>110</v>
      </c>
      <c r="ED8" s="73" t="s">
        <v>110</v>
      </c>
      <c r="EE8" s="73" t="s">
        <v>110</v>
      </c>
      <c r="EF8" s="73" t="s">
        <v>110</v>
      </c>
      <c r="EG8" s="73" t="s">
        <v>110</v>
      </c>
      <c r="EH8" s="73" t="s">
        <v>110</v>
      </c>
      <c r="EI8" s="73" t="s">
        <v>110</v>
      </c>
      <c r="EJ8" s="73" t="s">
        <v>110</v>
      </c>
      <c r="EK8" s="73" t="s">
        <v>110</v>
      </c>
      <c r="EL8" s="73" t="s">
        <v>110</v>
      </c>
      <c r="EM8" s="73" t="s">
        <v>110</v>
      </c>
      <c r="EN8" s="73" t="s">
        <v>110</v>
      </c>
      <c r="EO8" s="73" t="s">
        <v>111</v>
      </c>
      <c r="EP8" s="73" t="s">
        <v>111</v>
      </c>
      <c r="EQ8" s="200" t="s">
        <v>110</v>
      </c>
      <c r="ER8" s="73" t="s">
        <v>110</v>
      </c>
      <c r="ES8" s="73" t="s">
        <v>110</v>
      </c>
      <c r="ET8" s="73">
        <v>72.185620166141504</v>
      </c>
      <c r="EU8" s="73">
        <v>73.264063557043471</v>
      </c>
      <c r="EV8" s="73">
        <v>84.570519835560972</v>
      </c>
      <c r="EW8" s="73">
        <v>78.410950841962659</v>
      </c>
      <c r="EX8" s="73">
        <v>84.824975173783514</v>
      </c>
      <c r="EY8" s="73">
        <v>84.030645837074275</v>
      </c>
      <c r="EZ8" s="73">
        <v>84.563003315963996</v>
      </c>
      <c r="FA8" s="73">
        <v>86.32520591283479</v>
      </c>
      <c r="FB8" s="73">
        <v>83.765756044926192</v>
      </c>
      <c r="FC8" s="73">
        <v>85.932361458793508</v>
      </c>
      <c r="FD8" s="73">
        <v>86.109622411693053</v>
      </c>
      <c r="FE8" s="73">
        <v>86.748226082701251</v>
      </c>
      <c r="FF8" s="73">
        <v>86.421609039328828</v>
      </c>
      <c r="FG8" s="73">
        <v>85.722468852928529</v>
      </c>
      <c r="FH8" s="73">
        <v>85.868466978965742</v>
      </c>
      <c r="FI8" s="73">
        <v>85.208352497470329</v>
      </c>
      <c r="FJ8" s="73">
        <v>85.450061652281136</v>
      </c>
      <c r="FK8" s="201">
        <v>85</v>
      </c>
      <c r="FL8" s="73">
        <v>84.755543259159708</v>
      </c>
      <c r="FM8" s="73">
        <v>84.754491488776182</v>
      </c>
      <c r="FN8" s="73">
        <v>84.515946022612155</v>
      </c>
      <c r="FO8" s="346">
        <v>84</v>
      </c>
      <c r="FP8" s="76" t="s">
        <v>111</v>
      </c>
      <c r="FQ8" s="202" t="s">
        <v>111</v>
      </c>
      <c r="FR8" s="202" t="s">
        <v>111</v>
      </c>
      <c r="FS8" s="202" t="s">
        <v>111</v>
      </c>
      <c r="FT8" s="202" t="s">
        <v>111</v>
      </c>
      <c r="FU8" s="202" t="s">
        <v>111</v>
      </c>
      <c r="FV8" s="202" t="s">
        <v>111</v>
      </c>
      <c r="FW8" s="202" t="s">
        <v>111</v>
      </c>
      <c r="FX8" s="202" t="s">
        <v>111</v>
      </c>
      <c r="FY8" s="202" t="s">
        <v>111</v>
      </c>
      <c r="FZ8" s="202" t="s">
        <v>111</v>
      </c>
      <c r="GA8" s="202" t="s">
        <v>111</v>
      </c>
      <c r="GB8" s="202" t="s">
        <v>111</v>
      </c>
      <c r="GC8" s="202" t="s">
        <v>111</v>
      </c>
      <c r="GD8" s="202" t="s">
        <v>111</v>
      </c>
      <c r="GE8" s="202" t="s">
        <v>111</v>
      </c>
      <c r="GF8" s="202" t="s">
        <v>111</v>
      </c>
      <c r="GG8" s="202" t="s">
        <v>111</v>
      </c>
      <c r="GH8" s="202" t="s">
        <v>111</v>
      </c>
      <c r="GI8" s="202" t="s">
        <v>111</v>
      </c>
      <c r="GJ8" s="202" t="s">
        <v>111</v>
      </c>
      <c r="GK8" s="200">
        <v>53.398058252427184</v>
      </c>
      <c r="GL8" s="73">
        <v>78.019586507072901</v>
      </c>
      <c r="GM8" s="22">
        <f>(GN8-GL8)/2+GL8</f>
        <v>85.431811602160309</v>
      </c>
      <c r="GN8" s="73">
        <v>92.844036697247702</v>
      </c>
      <c r="GO8" s="73">
        <v>94.776589049716804</v>
      </c>
      <c r="GP8" s="73">
        <v>89.421487603305792</v>
      </c>
      <c r="GQ8" s="73">
        <v>90.350373348650194</v>
      </c>
      <c r="GR8" s="73">
        <v>84.207424867413081</v>
      </c>
      <c r="GS8" s="73">
        <v>81.923890063424949</v>
      </c>
      <c r="GT8" s="73">
        <v>87.772116720704034</v>
      </c>
      <c r="GU8" s="73">
        <v>81.415929203539818</v>
      </c>
      <c r="GV8" s="73">
        <v>78.507229386479096</v>
      </c>
      <c r="GW8" s="73">
        <v>73.166635566336993</v>
      </c>
      <c r="GX8" s="73">
        <v>74.454508027995061</v>
      </c>
      <c r="GY8" s="73">
        <v>83.299270072992712</v>
      </c>
      <c r="GZ8" s="203">
        <v>94.82001755926251</v>
      </c>
      <c r="HA8" s="202">
        <v>90.280135823429532</v>
      </c>
      <c r="HB8" s="205">
        <v>66</v>
      </c>
      <c r="HC8" s="73">
        <v>66.741674167416747</v>
      </c>
      <c r="HD8" s="73">
        <v>65.15815085158151</v>
      </c>
      <c r="HE8" s="73">
        <v>67.645729778581114</v>
      </c>
      <c r="HF8" s="200">
        <v>58.78103244450282</v>
      </c>
      <c r="HG8" s="73">
        <v>66.057858952139711</v>
      </c>
      <c r="HH8" s="73">
        <v>79.58296164139162</v>
      </c>
      <c r="HI8" s="73">
        <v>73.288908967698205</v>
      </c>
      <c r="HJ8" s="73">
        <v>74.503386004514681</v>
      </c>
      <c r="HK8" s="73">
        <v>70.739436619718305</v>
      </c>
      <c r="HL8" s="73">
        <v>69.024508614413975</v>
      </c>
      <c r="HM8" s="73">
        <v>69.665775401069524</v>
      </c>
      <c r="HN8" s="73">
        <v>72.148021075848533</v>
      </c>
      <c r="HO8" s="73">
        <v>70.825242718446603</v>
      </c>
      <c r="HP8" s="73">
        <v>72.094820922442679</v>
      </c>
      <c r="HQ8" s="73">
        <v>68.251821019771072</v>
      </c>
      <c r="HR8" s="73">
        <v>64.545752705805185</v>
      </c>
      <c r="HS8" s="73">
        <v>63.850367090082742</v>
      </c>
      <c r="HT8" s="73">
        <v>69.497932663910206</v>
      </c>
      <c r="HU8" s="77">
        <v>70.465307803170688</v>
      </c>
      <c r="HV8" s="86">
        <v>71.494641849971799</v>
      </c>
      <c r="HW8" s="201">
        <v>67</v>
      </c>
      <c r="HX8" s="73">
        <v>61.196736174070715</v>
      </c>
      <c r="HY8" s="73">
        <v>62.234662934452999</v>
      </c>
      <c r="HZ8" s="73">
        <v>64.326421729113619</v>
      </c>
      <c r="IA8" s="200">
        <v>61.789969520642842</v>
      </c>
      <c r="IB8" s="73">
        <v>55.258177885915117</v>
      </c>
      <c r="IC8" s="73">
        <v>77.366911061523751</v>
      </c>
      <c r="ID8" s="73">
        <v>70.369230769230768</v>
      </c>
      <c r="IE8" s="73">
        <v>70.668356034209694</v>
      </c>
      <c r="IF8" s="73">
        <v>71.131571131571135</v>
      </c>
      <c r="IG8" s="73">
        <v>62.407467009977474</v>
      </c>
      <c r="IH8" s="73">
        <v>68.145695364238406</v>
      </c>
      <c r="II8" s="73">
        <v>72.632639355271991</v>
      </c>
      <c r="IJ8" s="73">
        <v>71.212553495007128</v>
      </c>
      <c r="IK8" s="73">
        <v>72.673085740486016</v>
      </c>
      <c r="IL8" s="73">
        <v>65.257048092868985</v>
      </c>
      <c r="IM8" s="73">
        <v>66.721785861926406</v>
      </c>
      <c r="IN8" s="73">
        <v>66.496815286624198</v>
      </c>
      <c r="IO8" s="73">
        <v>65.99788806758184</v>
      </c>
      <c r="IP8" s="73">
        <v>68.528275377590447</v>
      </c>
      <c r="IQ8" s="73">
        <v>67.702702702702709</v>
      </c>
      <c r="IR8" s="201">
        <v>66</v>
      </c>
      <c r="IS8" s="73">
        <v>63.728109231225886</v>
      </c>
      <c r="IT8" s="73">
        <v>65.130336229693995</v>
      </c>
      <c r="IU8" s="73">
        <v>65.905511811023615</v>
      </c>
      <c r="IV8" s="200">
        <v>59.166329421286925</v>
      </c>
      <c r="IW8" s="73">
        <v>63.668619523062965</v>
      </c>
      <c r="IX8" s="73">
        <v>81.355164868331684</v>
      </c>
      <c r="IY8" s="73">
        <v>74.925394861343619</v>
      </c>
      <c r="IZ8" s="73">
        <v>75.981184771424381</v>
      </c>
      <c r="JA8" s="73">
        <v>73.310465625456132</v>
      </c>
      <c r="JB8" s="73">
        <v>70.290297937356769</v>
      </c>
      <c r="JC8" s="73">
        <v>71.312617856850039</v>
      </c>
      <c r="JD8" s="73">
        <v>73.678152098841224</v>
      </c>
      <c r="JE8" s="73">
        <v>73.554372842347533</v>
      </c>
      <c r="JF8" s="73">
        <v>75.144072447859486</v>
      </c>
      <c r="JG8" s="73">
        <v>70.892648774795788</v>
      </c>
      <c r="JH8" s="73">
        <v>67.586410635155104</v>
      </c>
      <c r="JI8" s="73">
        <v>67.506648094212991</v>
      </c>
      <c r="JJ8" s="73">
        <v>72.031769737288698</v>
      </c>
      <c r="JK8" s="73">
        <v>73.832468495181615</v>
      </c>
      <c r="JL8" s="73">
        <v>73.821989528795825</v>
      </c>
      <c r="JM8" s="201">
        <v>66</v>
      </c>
      <c r="JN8" s="73">
        <v>62.76292067307692</v>
      </c>
      <c r="JO8" s="73">
        <v>63.264537511298577</v>
      </c>
      <c r="JP8" s="73">
        <v>65.2</v>
      </c>
      <c r="JQ8" s="73">
        <v>69</v>
      </c>
      <c r="JR8" s="76">
        <v>46.666666666666664</v>
      </c>
      <c r="JS8" s="73">
        <v>50.96153846153846</v>
      </c>
      <c r="JT8" s="73">
        <v>57.794676806083643</v>
      </c>
      <c r="JU8" s="73">
        <v>66.390041493775925</v>
      </c>
      <c r="JV8" s="73">
        <v>64.013840830449823</v>
      </c>
      <c r="JW8" s="73">
        <v>69.056603773584897</v>
      </c>
      <c r="JX8" s="73">
        <v>60.833333333333329</v>
      </c>
      <c r="JY8" s="73">
        <v>54.181818181818187</v>
      </c>
      <c r="JZ8" s="73">
        <v>73.05936073059361</v>
      </c>
      <c r="KA8" s="73">
        <v>81.040892193308551</v>
      </c>
      <c r="KB8" s="73">
        <v>86.192468619246853</v>
      </c>
      <c r="KC8" s="73">
        <v>76.50130548302873</v>
      </c>
      <c r="KD8" s="73">
        <v>79.496402877697847</v>
      </c>
      <c r="KE8" s="73">
        <v>66.107382550335572</v>
      </c>
      <c r="KF8" s="73">
        <v>70.124481327800822</v>
      </c>
      <c r="KG8" s="73">
        <v>68.159203980099505</v>
      </c>
      <c r="KH8" s="73">
        <v>64.62882096069869</v>
      </c>
      <c r="KI8" s="201">
        <v>64</v>
      </c>
      <c r="KJ8" s="73">
        <v>63.404255319148938</v>
      </c>
      <c r="KK8" s="73">
        <v>57.093425605536332</v>
      </c>
      <c r="KL8" s="73">
        <v>58.113207547169814</v>
      </c>
      <c r="KM8" s="200">
        <v>40.64039408866995</v>
      </c>
      <c r="KN8" s="73">
        <v>22.736418511066397</v>
      </c>
      <c r="KO8" s="73">
        <v>61.86770428015565</v>
      </c>
      <c r="KP8" s="73">
        <v>62.295081967213122</v>
      </c>
      <c r="KQ8" s="73">
        <v>54.885057471264375</v>
      </c>
      <c r="KR8" s="73">
        <v>52.786885245901637</v>
      </c>
      <c r="KS8" s="73">
        <v>49.137931034482762</v>
      </c>
      <c r="KT8" s="73">
        <v>52.868852459016395</v>
      </c>
      <c r="KU8" s="73">
        <v>53.153153153153156</v>
      </c>
      <c r="KV8" s="73">
        <v>63.052208835341361</v>
      </c>
      <c r="KW8" s="73">
        <v>57.913669064748206</v>
      </c>
      <c r="KX8" s="73">
        <v>61.596009975062351</v>
      </c>
      <c r="KY8" s="73">
        <v>53.869047619047628</v>
      </c>
      <c r="KZ8" s="73">
        <v>50</v>
      </c>
      <c r="LA8" s="73">
        <v>57.004830917874401</v>
      </c>
      <c r="LB8" s="73">
        <v>60.952380952380956</v>
      </c>
      <c r="LC8" s="73">
        <v>55.769230769230766</v>
      </c>
      <c r="LD8" s="73">
        <v>57.534246575342465</v>
      </c>
      <c r="LE8" s="73">
        <v>62.028301886792455</v>
      </c>
      <c r="LF8" s="73">
        <v>59.365994236311245</v>
      </c>
      <c r="LG8" s="73">
        <v>59.365994236311245</v>
      </c>
      <c r="LH8" s="200">
        <v>43.857634902411021</v>
      </c>
      <c r="LI8" s="73">
        <v>37.168141592920357</v>
      </c>
      <c r="LJ8" s="73">
        <v>59.807692307692307</v>
      </c>
      <c r="LK8" s="73">
        <v>64.102564102564102</v>
      </c>
      <c r="LL8" s="73">
        <v>59.026687598116162</v>
      </c>
      <c r="LM8" s="73">
        <v>60.350877192982452</v>
      </c>
      <c r="LN8" s="73">
        <v>55.084745762711862</v>
      </c>
      <c r="LO8" s="73">
        <v>53.564547206165699</v>
      </c>
      <c r="LP8" s="73">
        <v>63.038548752834473</v>
      </c>
      <c r="LQ8" s="73">
        <v>72.393822393822404</v>
      </c>
      <c r="LR8" s="73">
        <v>70.986460348162481</v>
      </c>
      <c r="LS8" s="73">
        <v>68.877551020408163</v>
      </c>
      <c r="LT8" s="73">
        <v>65.472312703583071</v>
      </c>
      <c r="LU8" s="73">
        <v>58.333333333333329</v>
      </c>
      <c r="LV8" s="73">
        <v>64.0625</v>
      </c>
      <c r="LW8" s="73">
        <v>64.476885644768871</v>
      </c>
      <c r="LX8" s="73">
        <v>60.411899313501145</v>
      </c>
      <c r="LY8" s="201">
        <v>88</v>
      </c>
      <c r="LZ8" s="201">
        <v>62.518968133535658</v>
      </c>
      <c r="MA8" s="73">
        <v>58.333333333333336</v>
      </c>
      <c r="MB8" s="73">
        <v>58.333333333333336</v>
      </c>
      <c r="MC8" s="361">
        <v>58</v>
      </c>
    </row>
    <row r="9" spans="1:341" s="10" customFormat="1">
      <c r="A9" s="185" t="s">
        <v>16</v>
      </c>
      <c r="B9" s="200">
        <v>79.670818505338076</v>
      </c>
      <c r="C9" s="73">
        <v>80.137931034482762</v>
      </c>
      <c r="D9" s="73">
        <v>82.899099952629086</v>
      </c>
      <c r="E9" s="73">
        <v>84.790565270435138</v>
      </c>
      <c r="F9" s="73">
        <v>86.954545454545453</v>
      </c>
      <c r="G9" s="73">
        <v>88.330258302583019</v>
      </c>
      <c r="H9" s="73">
        <v>88.340192043895755</v>
      </c>
      <c r="I9" s="73">
        <v>87.343532684283744</v>
      </c>
      <c r="J9" s="73">
        <v>87.307861220904712</v>
      </c>
      <c r="K9" s="73">
        <v>87.082129591415594</v>
      </c>
      <c r="L9" s="73">
        <v>88.133683815245959</v>
      </c>
      <c r="M9" s="73">
        <v>86.757153338224498</v>
      </c>
      <c r="N9" s="73">
        <v>86.418895449808957</v>
      </c>
      <c r="O9" s="73">
        <v>86.169855656260495</v>
      </c>
      <c r="P9" s="73">
        <v>85.041551246537395</v>
      </c>
      <c r="Q9" s="73">
        <v>89.734748010610076</v>
      </c>
      <c r="R9" s="73">
        <v>89.397371998187594</v>
      </c>
      <c r="S9" s="73">
        <v>89.736263736263723</v>
      </c>
      <c r="T9" s="73">
        <v>87</v>
      </c>
      <c r="U9" s="73">
        <v>86.852589641434264</v>
      </c>
      <c r="V9" s="73">
        <v>87.559022787928555</v>
      </c>
      <c r="W9" s="73">
        <v>86.553260429323615</v>
      </c>
      <c r="X9" s="73">
        <v>88.195548489666137</v>
      </c>
      <c r="Y9" s="73">
        <v>88.446855535463129</v>
      </c>
      <c r="Z9" s="200" t="s">
        <v>111</v>
      </c>
      <c r="AA9" s="73" t="s">
        <v>111</v>
      </c>
      <c r="AB9" s="73" t="s">
        <v>111</v>
      </c>
      <c r="AC9" s="73" t="s">
        <v>111</v>
      </c>
      <c r="AD9" s="73" t="s">
        <v>111</v>
      </c>
      <c r="AE9" s="73" t="s">
        <v>111</v>
      </c>
      <c r="AF9" s="73" t="s">
        <v>111</v>
      </c>
      <c r="AG9" s="73" t="s">
        <v>111</v>
      </c>
      <c r="AH9" s="73" t="s">
        <v>111</v>
      </c>
      <c r="AI9" s="73" t="s">
        <v>111</v>
      </c>
      <c r="AJ9" s="73" t="s">
        <v>111</v>
      </c>
      <c r="AK9" s="73" t="s">
        <v>111</v>
      </c>
      <c r="AL9" s="73" t="s">
        <v>111</v>
      </c>
      <c r="AM9" s="73" t="s">
        <v>111</v>
      </c>
      <c r="AN9" s="73" t="s">
        <v>111</v>
      </c>
      <c r="AO9" s="73" t="s">
        <v>111</v>
      </c>
      <c r="AP9" s="77">
        <v>76.349024110218139</v>
      </c>
      <c r="AQ9" s="77">
        <v>77.51552795031057</v>
      </c>
      <c r="AR9" s="73">
        <v>79.36</v>
      </c>
      <c r="AS9" s="73">
        <v>78.581765557163521</v>
      </c>
      <c r="AT9" s="73">
        <v>75.505050505050505</v>
      </c>
      <c r="AU9" s="73">
        <v>74.837027379400254</v>
      </c>
      <c r="AV9" s="73">
        <v>74.326241134751768</v>
      </c>
      <c r="AW9" s="73">
        <v>71.220400728597454</v>
      </c>
      <c r="AX9" s="202"/>
      <c r="AY9" s="200">
        <v>76.893628657369419</v>
      </c>
      <c r="AZ9" s="73">
        <v>78.080082135523611</v>
      </c>
      <c r="BA9" s="73">
        <v>76.226323457989324</v>
      </c>
      <c r="BB9" s="73">
        <v>77.256944444444457</v>
      </c>
      <c r="BC9" s="73">
        <v>76.639733840304174</v>
      </c>
      <c r="BD9" s="73">
        <v>79.708353929807217</v>
      </c>
      <c r="BE9" s="73">
        <v>78.840361445783145</v>
      </c>
      <c r="BF9" s="73">
        <v>78.943470747963474</v>
      </c>
      <c r="BG9" s="73">
        <v>78.052005288673428</v>
      </c>
      <c r="BH9" s="73">
        <v>77.664854644292134</v>
      </c>
      <c r="BI9" s="73">
        <v>79.43092962641181</v>
      </c>
      <c r="BJ9" s="73">
        <v>78.927708196000879</v>
      </c>
      <c r="BK9" s="73">
        <v>78.057977845863775</v>
      </c>
      <c r="BL9" s="73">
        <v>74</v>
      </c>
      <c r="BM9" s="73">
        <v>75.627151992129853</v>
      </c>
      <c r="BN9" s="73">
        <v>77.08754208754209</v>
      </c>
      <c r="BO9" s="73">
        <v>80.880897393599469</v>
      </c>
      <c r="BP9" s="77">
        <v>85.744680851063833</v>
      </c>
      <c r="BQ9" s="73">
        <v>81.971720345640222</v>
      </c>
      <c r="BR9" s="73">
        <v>83.314876338132152</v>
      </c>
      <c r="BS9" s="73">
        <v>82.806132350087339</v>
      </c>
      <c r="BT9" s="73">
        <v>81.021021021021028</v>
      </c>
      <c r="BU9" s="73">
        <v>83.160299003322251</v>
      </c>
      <c r="BV9" s="73">
        <v>82.346917878353466</v>
      </c>
      <c r="BW9" s="200" t="s">
        <v>111</v>
      </c>
      <c r="BX9" s="73" t="s">
        <v>111</v>
      </c>
      <c r="BY9" s="73" t="s">
        <v>111</v>
      </c>
      <c r="BZ9" s="73" t="s">
        <v>111</v>
      </c>
      <c r="CA9" s="73" t="s">
        <v>111</v>
      </c>
      <c r="CB9" s="73" t="s">
        <v>111</v>
      </c>
      <c r="CC9" s="73" t="s">
        <v>111</v>
      </c>
      <c r="CD9" s="73" t="s">
        <v>111</v>
      </c>
      <c r="CE9" s="73" t="s">
        <v>111</v>
      </c>
      <c r="CF9" s="73" t="s">
        <v>111</v>
      </c>
      <c r="CG9" s="73" t="s">
        <v>111</v>
      </c>
      <c r="CH9" s="73">
        <v>77.115486961149543</v>
      </c>
      <c r="CI9" s="73">
        <v>72.112917023096657</v>
      </c>
      <c r="CJ9" s="73">
        <v>70.26447462473196</v>
      </c>
      <c r="CK9" s="73">
        <v>71.0077000334784</v>
      </c>
      <c r="CL9" s="73">
        <v>68.399168399168403</v>
      </c>
      <c r="CM9" s="73">
        <v>70.753424657534254</v>
      </c>
      <c r="CN9" s="73">
        <v>70.375829034635231</v>
      </c>
      <c r="CO9" s="73">
        <v>70.18450184501846</v>
      </c>
      <c r="CP9" s="73">
        <v>69.870483980913434</v>
      </c>
      <c r="CQ9" s="73">
        <v>72.34455958549222</v>
      </c>
      <c r="CR9" s="73">
        <v>72.795969773299745</v>
      </c>
      <c r="CS9" s="73">
        <v>73.183978275627979</v>
      </c>
      <c r="CT9" s="73">
        <v>73.787359137677598</v>
      </c>
      <c r="CU9" s="200">
        <v>71.483305966064592</v>
      </c>
      <c r="CV9" s="73">
        <v>74.971558589306042</v>
      </c>
      <c r="CW9" s="73">
        <v>71.104972375690608</v>
      </c>
      <c r="CX9" s="73">
        <v>74.472465259907366</v>
      </c>
      <c r="CY9" s="73">
        <v>72.940635066728021</v>
      </c>
      <c r="CZ9" s="73">
        <v>75.114631096290111</v>
      </c>
      <c r="DA9" s="73">
        <v>75.474814203137896</v>
      </c>
      <c r="DB9" s="73">
        <v>73.72201098436841</v>
      </c>
      <c r="DC9" s="73">
        <v>73.02215189873418</v>
      </c>
      <c r="DD9" s="73">
        <v>74.762282091917584</v>
      </c>
      <c r="DE9" s="73">
        <v>75.564681724845997</v>
      </c>
      <c r="DF9" s="73">
        <v>63.92572944297082</v>
      </c>
      <c r="DG9" s="73">
        <v>57.454228421970356</v>
      </c>
      <c r="DH9" s="73">
        <v>53.003003003003002</v>
      </c>
      <c r="DI9" s="73">
        <v>45.087483176312247</v>
      </c>
      <c r="DJ9" s="73">
        <v>47.467438494934882</v>
      </c>
      <c r="DK9" s="73">
        <v>52.503382949932337</v>
      </c>
      <c r="DL9" s="206">
        <v>50.550964187327821</v>
      </c>
      <c r="DM9" s="73">
        <v>55.179282868525895</v>
      </c>
      <c r="DN9" s="73">
        <v>54.830917874396135</v>
      </c>
      <c r="DO9" s="73">
        <v>58.87096774193548</v>
      </c>
      <c r="DP9" s="73">
        <v>60.614525139664806</v>
      </c>
      <c r="DQ9" s="73">
        <v>69.801980198019805</v>
      </c>
      <c r="DR9" s="73" t="s">
        <v>111</v>
      </c>
      <c r="DS9" s="200">
        <v>62.571976967370446</v>
      </c>
      <c r="DT9" s="73">
        <v>66.147859922178995</v>
      </c>
      <c r="DU9" s="73">
        <v>68.909952606635073</v>
      </c>
      <c r="DV9" s="73">
        <v>65.534804753820026</v>
      </c>
      <c r="DW9" s="73">
        <v>65.955631399317411</v>
      </c>
      <c r="DX9" s="73">
        <v>61.909090909090907</v>
      </c>
      <c r="DY9" s="73">
        <v>64.922813036020585</v>
      </c>
      <c r="DZ9" s="73">
        <v>67.897271268057793</v>
      </c>
      <c r="EA9" s="73">
        <v>60.056657223796037</v>
      </c>
      <c r="EB9" s="73">
        <v>59.375</v>
      </c>
      <c r="EC9" s="73">
        <v>59.147869674185458</v>
      </c>
      <c r="ED9" s="73">
        <v>66.510381781647681</v>
      </c>
      <c r="EE9" s="73">
        <v>66.179159049360152</v>
      </c>
      <c r="EF9" s="73">
        <v>69.080338266384771</v>
      </c>
      <c r="EG9" s="73">
        <v>61.815629386991112</v>
      </c>
      <c r="EH9" s="73">
        <v>62.636320531057365</v>
      </c>
      <c r="EI9" s="73">
        <v>64.386422976501308</v>
      </c>
      <c r="EJ9" s="206">
        <v>65.484234234234236</v>
      </c>
      <c r="EK9" s="73">
        <v>69.045884923525122</v>
      </c>
      <c r="EL9" s="73">
        <v>72.369477911646584</v>
      </c>
      <c r="EM9" s="73">
        <v>71.337126600284492</v>
      </c>
      <c r="EN9" s="73">
        <v>73.029045643153523</v>
      </c>
      <c r="EO9" s="73">
        <v>71.394611727416802</v>
      </c>
      <c r="EP9" s="73">
        <v>72.015503875968989</v>
      </c>
      <c r="EQ9" s="200">
        <v>74.777752450421701</v>
      </c>
      <c r="ER9" s="73">
        <v>76.583493282149703</v>
      </c>
      <c r="ES9" s="73">
        <v>75.907191554871346</v>
      </c>
      <c r="ET9" s="73">
        <v>77.184769038701617</v>
      </c>
      <c r="EU9" s="73">
        <v>76.85840254280734</v>
      </c>
      <c r="EV9" s="73">
        <v>78.482446206115512</v>
      </c>
      <c r="EW9" s="73">
        <v>78.471154831437644</v>
      </c>
      <c r="EX9" s="73">
        <v>78.128500152733935</v>
      </c>
      <c r="EY9" s="73">
        <v>76.466759646675968</v>
      </c>
      <c r="EZ9" s="73">
        <v>77.015585914950933</v>
      </c>
      <c r="FA9" s="73">
        <v>78.465914304064597</v>
      </c>
      <c r="FB9" s="73">
        <v>77.436332767402376</v>
      </c>
      <c r="FC9" s="73">
        <v>75.367406923579367</v>
      </c>
      <c r="FD9" s="73">
        <v>74.078710586026133</v>
      </c>
      <c r="FE9" s="73">
        <v>72.599641213633888</v>
      </c>
      <c r="FF9" s="73">
        <v>75.954991758044869</v>
      </c>
      <c r="FG9" s="73">
        <v>78.841672378341329</v>
      </c>
      <c r="FH9" s="73">
        <v>79.237952423147703</v>
      </c>
      <c r="FI9" s="73">
        <v>79.919981882690408</v>
      </c>
      <c r="FJ9" s="73">
        <v>80.95688213480696</v>
      </c>
      <c r="FK9" s="73">
        <v>81.121799405856564</v>
      </c>
      <c r="FL9" s="73">
        <v>80.357649730343454</v>
      </c>
      <c r="FM9" s="73">
        <v>82.004089979550102</v>
      </c>
      <c r="FN9" s="73">
        <v>81.870451237263467</v>
      </c>
      <c r="FO9" s="346">
        <v>78</v>
      </c>
      <c r="FP9" s="76">
        <v>58.565737051792823</v>
      </c>
      <c r="FQ9" s="202">
        <v>61.33190118152524</v>
      </c>
      <c r="FR9" s="202">
        <v>61.111111111111107</v>
      </c>
      <c r="FS9" s="202">
        <v>62.355658198614314</v>
      </c>
      <c r="FT9" s="202">
        <v>62.88461538461538</v>
      </c>
      <c r="FU9" s="202">
        <v>66.191709844559583</v>
      </c>
      <c r="FV9" s="202">
        <v>67.226890756302524</v>
      </c>
      <c r="FW9" s="202">
        <v>67.616580310880835</v>
      </c>
      <c r="FX9" s="202" t="s">
        <v>111</v>
      </c>
      <c r="FY9" s="202" t="s">
        <v>111</v>
      </c>
      <c r="FZ9" s="202" t="s">
        <v>111</v>
      </c>
      <c r="GA9" s="202" t="s">
        <v>111</v>
      </c>
      <c r="GB9" s="202" t="s">
        <v>111</v>
      </c>
      <c r="GC9" s="202" t="s">
        <v>111</v>
      </c>
      <c r="GD9" s="202" t="s">
        <v>111</v>
      </c>
      <c r="GE9" s="202" t="s">
        <v>111</v>
      </c>
      <c r="GF9" s="202" t="s">
        <v>111</v>
      </c>
      <c r="GG9" s="202" t="s">
        <v>111</v>
      </c>
      <c r="GH9" s="202" t="s">
        <v>111</v>
      </c>
      <c r="GI9" s="202" t="s">
        <v>111</v>
      </c>
      <c r="GJ9" s="202" t="s">
        <v>111</v>
      </c>
      <c r="GK9" s="200" t="s">
        <v>111</v>
      </c>
      <c r="GL9" s="73" t="s">
        <v>111</v>
      </c>
      <c r="GM9" s="73">
        <v>54.242928452579037</v>
      </c>
      <c r="GN9" s="73">
        <v>55.709876543209873</v>
      </c>
      <c r="GO9" s="73">
        <v>57.430340557275542</v>
      </c>
      <c r="GP9" s="73">
        <v>54.738330975954746</v>
      </c>
      <c r="GQ9" s="73">
        <v>56.611039794608473</v>
      </c>
      <c r="GR9" s="73">
        <v>56.338028169014088</v>
      </c>
      <c r="GS9" s="73">
        <v>53.48557692307692</v>
      </c>
      <c r="GT9" s="73">
        <v>57.062780269058294</v>
      </c>
      <c r="GU9" s="73">
        <v>60.472972972972975</v>
      </c>
      <c r="GV9" s="73">
        <v>60.858050847457633</v>
      </c>
      <c r="GW9" s="73">
        <v>60.753275109170303</v>
      </c>
      <c r="GX9" s="73">
        <v>59.024134312696745</v>
      </c>
      <c r="GY9" s="73">
        <v>54.68451242829827</v>
      </c>
      <c r="GZ9" s="202">
        <v>59.750623441396513</v>
      </c>
      <c r="HA9" s="202">
        <v>57.675194660734149</v>
      </c>
      <c r="HB9" s="202">
        <v>60.997596153846146</v>
      </c>
      <c r="HC9" s="201">
        <v>63.918629550321207</v>
      </c>
      <c r="HD9" s="73">
        <v>63.333333333333329</v>
      </c>
      <c r="HE9" s="73">
        <v>63.093922651933703</v>
      </c>
      <c r="HF9" s="200">
        <v>56.703146374829004</v>
      </c>
      <c r="HG9" s="73">
        <v>56.673654786862336</v>
      </c>
      <c r="HH9" s="73">
        <v>62.85377358490566</v>
      </c>
      <c r="HI9" s="73">
        <v>63.39491916859123</v>
      </c>
      <c r="HJ9" s="73">
        <v>64.637985309548796</v>
      </c>
      <c r="HK9" s="73">
        <v>60.465116279069761</v>
      </c>
      <c r="HL9" s="73">
        <v>60.016625103906904</v>
      </c>
      <c r="HM9" s="73">
        <v>57.513768686073959</v>
      </c>
      <c r="HN9" s="73">
        <v>58.037094281298295</v>
      </c>
      <c r="HO9" s="73">
        <v>58.016877637130804</v>
      </c>
      <c r="HP9" s="73">
        <v>60.500446827524584</v>
      </c>
      <c r="HQ9" s="73">
        <v>57.590197413206262</v>
      </c>
      <c r="HR9" s="73">
        <v>57.628458498023718</v>
      </c>
      <c r="HS9" s="73">
        <v>52.533904354032828</v>
      </c>
      <c r="HT9" s="73">
        <v>52.773375594294777</v>
      </c>
      <c r="HU9" s="73">
        <v>57.695542472666105</v>
      </c>
      <c r="HV9" s="73">
        <v>58.205689277899339</v>
      </c>
      <c r="HW9" s="201">
        <v>58</v>
      </c>
      <c r="HX9" s="201">
        <v>59.121951219512198</v>
      </c>
      <c r="HY9" s="73">
        <v>61.900893582453293</v>
      </c>
      <c r="HZ9" s="73">
        <v>58.962623951182309</v>
      </c>
      <c r="IA9" s="200">
        <v>51.977750309023484</v>
      </c>
      <c r="IB9" s="73">
        <v>52.880886426592795</v>
      </c>
      <c r="IC9" s="73">
        <v>53.658536585365852</v>
      </c>
      <c r="ID9" s="73">
        <v>54.447933019361592</v>
      </c>
      <c r="IE9" s="73">
        <v>52.798643082141986</v>
      </c>
      <c r="IF9" s="73">
        <v>49.34609995329285</v>
      </c>
      <c r="IG9" s="73">
        <v>51.385822909001718</v>
      </c>
      <c r="IH9" s="73">
        <v>49.565661727133367</v>
      </c>
      <c r="II9" s="73">
        <v>51.377633711507293</v>
      </c>
      <c r="IJ9" s="73">
        <v>51.993583868011001</v>
      </c>
      <c r="IK9" s="73">
        <v>54.682023034551825</v>
      </c>
      <c r="IL9" s="73">
        <v>50.983935742971894</v>
      </c>
      <c r="IM9" s="73">
        <v>51.897706515120767</v>
      </c>
      <c r="IN9" s="73">
        <v>50.334373606776637</v>
      </c>
      <c r="IO9" s="73">
        <v>53.179594689028647</v>
      </c>
      <c r="IP9" s="73">
        <v>51.41933994922686</v>
      </c>
      <c r="IQ9" s="73">
        <v>54.508196721311478</v>
      </c>
      <c r="IR9" s="73">
        <v>56.258064516129032</v>
      </c>
      <c r="IS9" s="73">
        <v>54.532742950361225</v>
      </c>
      <c r="IT9" s="73">
        <v>53.907766990291258</v>
      </c>
      <c r="IU9" s="73">
        <v>53.929679420889343</v>
      </c>
      <c r="IV9" s="200">
        <v>54.155200880572373</v>
      </c>
      <c r="IW9" s="73">
        <v>55.107166778298726</v>
      </c>
      <c r="IX9" s="73">
        <v>56.190301249081557</v>
      </c>
      <c r="IY9" s="73">
        <v>56.933247339567885</v>
      </c>
      <c r="IZ9" s="73">
        <v>56.458764410286733</v>
      </c>
      <c r="JA9" s="73">
        <v>53.597906672481464</v>
      </c>
      <c r="JB9" s="73">
        <v>55.397562391178177</v>
      </c>
      <c r="JC9" s="73">
        <v>53.992231333621056</v>
      </c>
      <c r="JD9" s="73">
        <v>53.157172271791353</v>
      </c>
      <c r="JE9" s="73">
        <v>53.953279424977538</v>
      </c>
      <c r="JF9" s="73">
        <v>56.96951311997573</v>
      </c>
      <c r="JG9" s="73">
        <v>54.384071008756145</v>
      </c>
      <c r="JH9" s="73">
        <v>54.823030907278167</v>
      </c>
      <c r="JI9" s="73">
        <v>52.855126395483126</v>
      </c>
      <c r="JJ9" s="73">
        <v>53.524257878906759</v>
      </c>
      <c r="JK9" s="73">
        <v>54.629998671449442</v>
      </c>
      <c r="JL9" s="73">
        <v>55.87968561064087</v>
      </c>
      <c r="JM9" s="73">
        <v>57.608862901984921</v>
      </c>
      <c r="JN9" s="73">
        <v>56.688000000000002</v>
      </c>
      <c r="JO9" s="73">
        <v>56.838905775075993</v>
      </c>
      <c r="JP9" s="73">
        <v>56.377383300460217</v>
      </c>
      <c r="JQ9" s="73">
        <v>53</v>
      </c>
      <c r="JR9" s="76" t="s">
        <v>110</v>
      </c>
      <c r="JS9" s="73" t="s">
        <v>110</v>
      </c>
      <c r="JT9" s="73" t="s">
        <v>110</v>
      </c>
      <c r="JU9" s="73" t="s">
        <v>110</v>
      </c>
      <c r="JV9" s="73" t="s">
        <v>110</v>
      </c>
      <c r="JW9" s="73" t="s">
        <v>110</v>
      </c>
      <c r="JX9" s="73" t="s">
        <v>110</v>
      </c>
      <c r="JY9" s="73" t="s">
        <v>110</v>
      </c>
      <c r="JZ9" s="73" t="s">
        <v>110</v>
      </c>
      <c r="KA9" s="73" t="s">
        <v>110</v>
      </c>
      <c r="KB9" s="73" t="s">
        <v>110</v>
      </c>
      <c r="KC9" s="73" t="s">
        <v>110</v>
      </c>
      <c r="KD9" s="73" t="s">
        <v>110</v>
      </c>
      <c r="KE9" s="73" t="s">
        <v>110</v>
      </c>
      <c r="KF9" s="73" t="s">
        <v>110</v>
      </c>
      <c r="KG9" s="73" t="s">
        <v>110</v>
      </c>
      <c r="KH9" s="73" t="s">
        <v>110</v>
      </c>
      <c r="KI9" s="73" t="s">
        <v>110</v>
      </c>
      <c r="KJ9" s="73" t="s">
        <v>110</v>
      </c>
      <c r="KK9" s="73" t="s">
        <v>110</v>
      </c>
      <c r="KL9" s="73" t="s">
        <v>110</v>
      </c>
      <c r="KM9" s="200" t="s">
        <v>110</v>
      </c>
      <c r="KN9" s="73" t="s">
        <v>110</v>
      </c>
      <c r="KO9" s="73" t="s">
        <v>110</v>
      </c>
      <c r="KP9" s="73" t="s">
        <v>110</v>
      </c>
      <c r="KQ9" s="73" t="s">
        <v>110</v>
      </c>
      <c r="KR9" s="73" t="s">
        <v>110</v>
      </c>
      <c r="KS9" s="73" t="s">
        <v>110</v>
      </c>
      <c r="KT9" s="73" t="s">
        <v>110</v>
      </c>
      <c r="KU9" s="73" t="s">
        <v>110</v>
      </c>
      <c r="KV9" s="73" t="s">
        <v>110</v>
      </c>
      <c r="KW9" s="73" t="s">
        <v>110</v>
      </c>
      <c r="KX9" s="73" t="s">
        <v>110</v>
      </c>
      <c r="KY9" s="73" t="s">
        <v>110</v>
      </c>
      <c r="KZ9" s="73" t="s">
        <v>110</v>
      </c>
      <c r="LA9" s="73" t="s">
        <v>110</v>
      </c>
      <c r="LB9" s="73" t="s">
        <v>110</v>
      </c>
      <c r="LC9" s="73" t="s">
        <v>110</v>
      </c>
      <c r="LD9" s="73" t="s">
        <v>110</v>
      </c>
      <c r="LE9" s="73" t="s">
        <v>110</v>
      </c>
      <c r="LF9" s="73" t="s">
        <v>110</v>
      </c>
      <c r="LG9" s="73" t="s">
        <v>110</v>
      </c>
      <c r="LH9" s="200" t="s">
        <v>110</v>
      </c>
      <c r="LI9" s="73" t="s">
        <v>110</v>
      </c>
      <c r="LJ9" s="73" t="s">
        <v>110</v>
      </c>
      <c r="LK9" s="73" t="s">
        <v>110</v>
      </c>
      <c r="LL9" s="73" t="s">
        <v>110</v>
      </c>
      <c r="LM9" s="73" t="s">
        <v>110</v>
      </c>
      <c r="LN9" s="73" t="s">
        <v>110</v>
      </c>
      <c r="LO9" s="73" t="s">
        <v>110</v>
      </c>
      <c r="LP9" s="73" t="s">
        <v>110</v>
      </c>
      <c r="LQ9" s="73" t="s">
        <v>110</v>
      </c>
      <c r="LR9" s="73" t="s">
        <v>110</v>
      </c>
      <c r="LS9" s="73" t="s">
        <v>110</v>
      </c>
      <c r="LT9" s="73" t="s">
        <v>110</v>
      </c>
      <c r="LU9" s="73" t="s">
        <v>110</v>
      </c>
      <c r="LV9" s="73" t="s">
        <v>110</v>
      </c>
      <c r="LW9" s="73" t="s">
        <v>110</v>
      </c>
      <c r="LX9" s="73" t="s">
        <v>111</v>
      </c>
      <c r="LY9" s="73" t="s">
        <v>111</v>
      </c>
      <c r="LZ9" s="73" t="s">
        <v>111</v>
      </c>
      <c r="MA9" s="207" t="s">
        <v>111</v>
      </c>
      <c r="MB9" s="207" t="s">
        <v>111</v>
      </c>
      <c r="MC9" s="207" t="s">
        <v>111</v>
      </c>
    </row>
    <row r="10" spans="1:341" s="10" customFormat="1">
      <c r="A10" s="185" t="s">
        <v>17</v>
      </c>
      <c r="B10" s="200">
        <v>84.74952441344324</v>
      </c>
      <c r="C10" s="73">
        <v>85.19756838905775</v>
      </c>
      <c r="D10" s="73">
        <v>87.039949669707454</v>
      </c>
      <c r="E10" s="73">
        <v>79.040533606977931</v>
      </c>
      <c r="F10" s="73">
        <v>80.801033591731269</v>
      </c>
      <c r="G10" s="73">
        <v>87.5</v>
      </c>
      <c r="H10" s="73">
        <v>88.594401429422277</v>
      </c>
      <c r="I10" s="73">
        <v>82.354525862068968</v>
      </c>
      <c r="J10" s="73">
        <v>80.442804428044283</v>
      </c>
      <c r="K10" s="73">
        <v>81.241708676041384</v>
      </c>
      <c r="L10" s="73">
        <v>87.692738996355473</v>
      </c>
      <c r="M10" s="73">
        <v>91.169049621530689</v>
      </c>
      <c r="N10" s="73">
        <v>92.438070404172095</v>
      </c>
      <c r="O10" s="207">
        <v>88.865710560625814</v>
      </c>
      <c r="P10" s="207">
        <v>83.214624881291542</v>
      </c>
      <c r="Q10" s="73">
        <v>83.705297122882499</v>
      </c>
      <c r="R10" s="207">
        <v>91.984635083226635</v>
      </c>
      <c r="S10" s="207">
        <v>91.907514450867055</v>
      </c>
      <c r="T10" s="208">
        <v>82.446555819477425</v>
      </c>
      <c r="U10" s="209">
        <v>85.388026607538805</v>
      </c>
      <c r="V10" s="207">
        <v>83.60875390799464</v>
      </c>
      <c r="W10" s="207">
        <v>82.356979405034323</v>
      </c>
      <c r="X10" s="207">
        <v>83.071628307162825</v>
      </c>
      <c r="Y10" s="207">
        <v>82.403067746058795</v>
      </c>
      <c r="Z10" s="200" t="s">
        <v>111</v>
      </c>
      <c r="AA10" s="73" t="s">
        <v>111</v>
      </c>
      <c r="AB10" s="73" t="s">
        <v>111</v>
      </c>
      <c r="AC10" s="73" t="s">
        <v>111</v>
      </c>
      <c r="AD10" s="73" t="s">
        <v>111</v>
      </c>
      <c r="AE10" s="73" t="s">
        <v>111</v>
      </c>
      <c r="AF10" s="73" t="s">
        <v>111</v>
      </c>
      <c r="AG10" s="73" t="s">
        <v>111</v>
      </c>
      <c r="AH10" s="73" t="s">
        <v>111</v>
      </c>
      <c r="AI10" s="73" t="s">
        <v>111</v>
      </c>
      <c r="AJ10" s="73" t="s">
        <v>111</v>
      </c>
      <c r="AK10" s="73" t="s">
        <v>111</v>
      </c>
      <c r="AL10" s="73" t="s">
        <v>111</v>
      </c>
      <c r="AM10" s="73" t="s">
        <v>111</v>
      </c>
      <c r="AN10" s="73" t="s">
        <v>111</v>
      </c>
      <c r="AO10" s="73" t="s">
        <v>111</v>
      </c>
      <c r="AP10" s="73" t="s">
        <v>111</v>
      </c>
      <c r="AQ10" s="73" t="s">
        <v>111</v>
      </c>
      <c r="AR10" s="73" t="s">
        <v>111</v>
      </c>
      <c r="AS10" s="73" t="s">
        <v>111</v>
      </c>
      <c r="AT10" s="73" t="s">
        <v>111</v>
      </c>
      <c r="AU10" s="73" t="s">
        <v>111</v>
      </c>
      <c r="AV10" s="73" t="s">
        <v>111</v>
      </c>
      <c r="AW10" s="73" t="s">
        <v>111</v>
      </c>
      <c r="AX10" s="202"/>
      <c r="AY10" s="200" t="s">
        <v>111</v>
      </c>
      <c r="AZ10" s="73" t="s">
        <v>111</v>
      </c>
      <c r="BA10" s="73" t="s">
        <v>111</v>
      </c>
      <c r="BB10" s="73" t="s">
        <v>111</v>
      </c>
      <c r="BC10" s="73" t="s">
        <v>111</v>
      </c>
      <c r="BD10" s="73" t="s">
        <v>111</v>
      </c>
      <c r="BE10" s="73" t="s">
        <v>111</v>
      </c>
      <c r="BF10" s="73" t="s">
        <v>111</v>
      </c>
      <c r="BG10" s="73" t="s">
        <v>111</v>
      </c>
      <c r="BH10" s="73" t="s">
        <v>111</v>
      </c>
      <c r="BI10" s="73" t="s">
        <v>111</v>
      </c>
      <c r="BJ10" s="73" t="s">
        <v>111</v>
      </c>
      <c r="BK10" s="73" t="s">
        <v>111</v>
      </c>
      <c r="BL10" s="73" t="s">
        <v>111</v>
      </c>
      <c r="BM10" s="73" t="s">
        <v>111</v>
      </c>
      <c r="BN10" s="73">
        <v>70.462232243517477</v>
      </c>
      <c r="BO10" s="73">
        <v>60.075329566854997</v>
      </c>
      <c r="BP10" s="73">
        <v>65.225933202357567</v>
      </c>
      <c r="BQ10" s="73">
        <v>68.908489525909587</v>
      </c>
      <c r="BR10" s="73">
        <v>72.095671981776761</v>
      </c>
      <c r="BS10" s="73">
        <v>72.717023675310031</v>
      </c>
      <c r="BT10" s="207">
        <v>70.669500531349627</v>
      </c>
      <c r="BU10" s="207">
        <v>72.340425531914903</v>
      </c>
      <c r="BV10" s="207">
        <v>70.447761194029852</v>
      </c>
      <c r="BW10" s="200" t="s">
        <v>110</v>
      </c>
      <c r="BX10" s="73">
        <v>66.360294117647058</v>
      </c>
      <c r="BY10" s="73">
        <v>67.503924646781783</v>
      </c>
      <c r="BZ10" s="73">
        <v>67.993079584775089</v>
      </c>
      <c r="CA10" s="73">
        <v>64.715189873417728</v>
      </c>
      <c r="CB10" s="73">
        <v>68.128654970760238</v>
      </c>
      <c r="CC10" s="73">
        <v>65.306122448979593</v>
      </c>
      <c r="CD10" s="73">
        <v>67.936925098554539</v>
      </c>
      <c r="CE10" s="73">
        <v>67.169179229480733</v>
      </c>
      <c r="CF10" s="73">
        <v>67.103347889374092</v>
      </c>
      <c r="CG10" s="73">
        <v>83.618581907090459</v>
      </c>
      <c r="CH10" s="73">
        <v>64.547677261613686</v>
      </c>
      <c r="CI10" s="73">
        <v>72.340425531914903</v>
      </c>
      <c r="CJ10" s="207">
        <v>65.603328710124828</v>
      </c>
      <c r="CK10" s="207">
        <v>66.576454668470902</v>
      </c>
      <c r="CL10" s="74" t="s">
        <v>111</v>
      </c>
      <c r="CM10" s="74" t="s">
        <v>111</v>
      </c>
      <c r="CN10" s="74" t="s">
        <v>111</v>
      </c>
      <c r="CO10" s="74" t="s">
        <v>111</v>
      </c>
      <c r="CP10" s="74" t="s">
        <v>111</v>
      </c>
      <c r="CQ10" s="74" t="s">
        <v>111</v>
      </c>
      <c r="CR10" s="74" t="s">
        <v>111</v>
      </c>
      <c r="CS10" s="74" t="s">
        <v>111</v>
      </c>
      <c r="CT10" s="74" t="s">
        <v>111</v>
      </c>
      <c r="CU10" s="200" t="s">
        <v>111</v>
      </c>
      <c r="CV10" s="73" t="s">
        <v>111</v>
      </c>
      <c r="CW10" s="73" t="s">
        <v>111</v>
      </c>
      <c r="CX10" s="73" t="s">
        <v>111</v>
      </c>
      <c r="CY10" s="73" t="s">
        <v>111</v>
      </c>
      <c r="CZ10" s="73" t="s">
        <v>111</v>
      </c>
      <c r="DA10" s="73" t="s">
        <v>111</v>
      </c>
      <c r="DB10" s="73" t="s">
        <v>111</v>
      </c>
      <c r="DC10" s="73" t="s">
        <v>111</v>
      </c>
      <c r="DD10" s="73" t="s">
        <v>111</v>
      </c>
      <c r="DE10" s="73" t="s">
        <v>111</v>
      </c>
      <c r="DF10" s="73" t="s">
        <v>111</v>
      </c>
      <c r="DG10" s="73" t="s">
        <v>111</v>
      </c>
      <c r="DH10" s="73" t="s">
        <v>111</v>
      </c>
      <c r="DI10" s="73" t="s">
        <v>111</v>
      </c>
      <c r="DJ10" s="73" t="s">
        <v>111</v>
      </c>
      <c r="DK10" s="73" t="s">
        <v>111</v>
      </c>
      <c r="DL10" s="73" t="s">
        <v>111</v>
      </c>
      <c r="DM10" s="73" t="s">
        <v>111</v>
      </c>
      <c r="DN10" s="73" t="s">
        <v>111</v>
      </c>
      <c r="DO10" s="73" t="s">
        <v>111</v>
      </c>
      <c r="DP10" s="73" t="s">
        <v>111</v>
      </c>
      <c r="DQ10" s="73" t="s">
        <v>111</v>
      </c>
      <c r="DR10" s="73" t="s">
        <v>111</v>
      </c>
      <c r="DS10" s="200" t="s">
        <v>111</v>
      </c>
      <c r="DT10" s="73" t="s">
        <v>111</v>
      </c>
      <c r="DU10" s="73" t="s">
        <v>111</v>
      </c>
      <c r="DV10" s="73" t="s">
        <v>111</v>
      </c>
      <c r="DW10" s="73" t="s">
        <v>111</v>
      </c>
      <c r="DX10" s="73" t="s">
        <v>111</v>
      </c>
      <c r="DY10" s="73" t="s">
        <v>111</v>
      </c>
      <c r="DZ10" s="73" t="s">
        <v>111</v>
      </c>
      <c r="EA10" s="73" t="s">
        <v>111</v>
      </c>
      <c r="EB10" s="73" t="s">
        <v>111</v>
      </c>
      <c r="EC10" s="73" t="s">
        <v>111</v>
      </c>
      <c r="ED10" s="73" t="s">
        <v>111</v>
      </c>
      <c r="EE10" s="73" t="s">
        <v>111</v>
      </c>
      <c r="EF10" s="73" t="s">
        <v>111</v>
      </c>
      <c r="EG10" s="73" t="s">
        <v>111</v>
      </c>
      <c r="EH10" s="73" t="s">
        <v>111</v>
      </c>
      <c r="EI10" s="73" t="s">
        <v>111</v>
      </c>
      <c r="EJ10" s="73" t="s">
        <v>111</v>
      </c>
      <c r="EK10" s="73" t="s">
        <v>111</v>
      </c>
      <c r="EL10" s="73" t="s">
        <v>111</v>
      </c>
      <c r="EM10" s="73" t="s">
        <v>111</v>
      </c>
      <c r="EN10" s="73" t="s">
        <v>111</v>
      </c>
      <c r="EO10" s="73" t="s">
        <v>111</v>
      </c>
      <c r="EP10" s="73" t="s">
        <v>111</v>
      </c>
      <c r="EQ10" s="200">
        <v>71.912832929782084</v>
      </c>
      <c r="ER10" s="73">
        <v>82.524778299426188</v>
      </c>
      <c r="ES10" s="73">
        <v>83.778825995807125</v>
      </c>
      <c r="ET10" s="73">
        <v>77.613941018766752</v>
      </c>
      <c r="EU10" s="73">
        <v>78.542869835628608</v>
      </c>
      <c r="EV10" s="73">
        <v>84.024134312696759</v>
      </c>
      <c r="EW10" s="73">
        <v>84.643916913946597</v>
      </c>
      <c r="EX10" s="73">
        <v>79.901632014308063</v>
      </c>
      <c r="EY10" s="73">
        <v>78.638123434297427</v>
      </c>
      <c r="EZ10" s="73">
        <v>79.061938958707358</v>
      </c>
      <c r="FA10" s="73">
        <v>86.93272519954391</v>
      </c>
      <c r="FB10" s="73">
        <v>86.202964652223486</v>
      </c>
      <c r="FC10" s="73">
        <v>88.972809667673715</v>
      </c>
      <c r="FD10" s="207">
        <v>85.184372256365236</v>
      </c>
      <c r="FE10" s="207">
        <v>80.731165421127045</v>
      </c>
      <c r="FF10" s="207">
        <v>81.155015197568389</v>
      </c>
      <c r="FG10" s="207">
        <v>85.16206965975438</v>
      </c>
      <c r="FH10" s="207">
        <v>86.276948590381437</v>
      </c>
      <c r="FI10" s="207">
        <v>80.046902481922999</v>
      </c>
      <c r="FJ10" s="209">
        <v>83.221974758723078</v>
      </c>
      <c r="FK10" s="207">
        <v>81.808014911463189</v>
      </c>
      <c r="FL10" s="207">
        <v>80.28619845603464</v>
      </c>
      <c r="FM10" s="207">
        <v>81.266774020397207</v>
      </c>
      <c r="FN10" s="207">
        <v>80.294788559396395</v>
      </c>
      <c r="FO10" s="346">
        <v>88</v>
      </c>
      <c r="FP10" s="76" t="s">
        <v>111</v>
      </c>
      <c r="FQ10" s="202" t="s">
        <v>111</v>
      </c>
      <c r="FR10" s="202" t="s">
        <v>111</v>
      </c>
      <c r="FS10" s="202" t="s">
        <v>111</v>
      </c>
      <c r="FT10" s="202" t="s">
        <v>111</v>
      </c>
      <c r="FU10" s="202" t="s">
        <v>111</v>
      </c>
      <c r="FV10" s="202" t="s">
        <v>111</v>
      </c>
      <c r="FW10" s="202" t="s">
        <v>111</v>
      </c>
      <c r="FX10" s="202" t="s">
        <v>111</v>
      </c>
      <c r="FY10" s="202" t="s">
        <v>111</v>
      </c>
      <c r="FZ10" s="202" t="s">
        <v>111</v>
      </c>
      <c r="GA10" s="202" t="s">
        <v>111</v>
      </c>
      <c r="GB10" s="202" t="s">
        <v>111</v>
      </c>
      <c r="GC10" s="202" t="s">
        <v>111</v>
      </c>
      <c r="GD10" s="202" t="s">
        <v>111</v>
      </c>
      <c r="GE10" s="202" t="s">
        <v>111</v>
      </c>
      <c r="GF10" s="202" t="s">
        <v>111</v>
      </c>
      <c r="GG10" s="202" t="s">
        <v>111</v>
      </c>
      <c r="GH10" s="202" t="s">
        <v>111</v>
      </c>
      <c r="GI10" s="202" t="s">
        <v>111</v>
      </c>
      <c r="GJ10" s="202" t="s">
        <v>111</v>
      </c>
      <c r="GK10" s="200" t="s">
        <v>111</v>
      </c>
      <c r="GL10" s="73" t="s">
        <v>111</v>
      </c>
      <c r="GM10" s="73" t="s">
        <v>111</v>
      </c>
      <c r="GN10" s="73" t="s">
        <v>111</v>
      </c>
      <c r="GO10" s="73" t="s">
        <v>111</v>
      </c>
      <c r="GP10" s="73" t="s">
        <v>111</v>
      </c>
      <c r="GQ10" s="73" t="s">
        <v>111</v>
      </c>
      <c r="GR10" s="73" t="s">
        <v>111</v>
      </c>
      <c r="GS10" s="73" t="s">
        <v>111</v>
      </c>
      <c r="GT10" s="73" t="s">
        <v>111</v>
      </c>
      <c r="GU10" s="73">
        <v>61.658031088082907</v>
      </c>
      <c r="GV10" s="73">
        <v>58.340847610459875</v>
      </c>
      <c r="GW10" s="73">
        <v>60.851505711318801</v>
      </c>
      <c r="GX10" s="73">
        <v>72.156505914467701</v>
      </c>
      <c r="GY10" s="73">
        <v>82.876712328767127</v>
      </c>
      <c r="GZ10" s="202">
        <v>56.558237145855195</v>
      </c>
      <c r="HA10" s="60" t="s">
        <v>111</v>
      </c>
      <c r="HB10" s="60" t="s">
        <v>111</v>
      </c>
      <c r="HC10" s="60" t="s">
        <v>111</v>
      </c>
      <c r="HD10" s="60" t="s">
        <v>111</v>
      </c>
      <c r="HE10" s="60" t="s">
        <v>111</v>
      </c>
      <c r="HF10" s="200" t="s">
        <v>110</v>
      </c>
      <c r="HG10" s="73" t="s">
        <v>110</v>
      </c>
      <c r="HH10" s="73" t="s">
        <v>110</v>
      </c>
      <c r="HI10" s="73" t="s">
        <v>110</v>
      </c>
      <c r="HJ10" s="73" t="s">
        <v>110</v>
      </c>
      <c r="HK10" s="73" t="s">
        <v>110</v>
      </c>
      <c r="HL10" s="73" t="s">
        <v>110</v>
      </c>
      <c r="HM10" s="73" t="s">
        <v>110</v>
      </c>
      <c r="HN10" s="73" t="s">
        <v>110</v>
      </c>
      <c r="HO10" s="73">
        <v>60.7887323943662</v>
      </c>
      <c r="HP10" s="207">
        <v>64.875094625283879</v>
      </c>
      <c r="HQ10" s="207">
        <v>63.939393939393938</v>
      </c>
      <c r="HR10" s="207">
        <v>59.844357976653697</v>
      </c>
      <c r="HS10" s="207">
        <v>64.006024096385531</v>
      </c>
      <c r="HT10" s="207">
        <v>66.370250606305575</v>
      </c>
      <c r="HU10" s="77">
        <v>57.680108744902583</v>
      </c>
      <c r="HV10" s="73">
        <v>58.230452674897116</v>
      </c>
      <c r="HW10" s="73">
        <v>58.915595304639467</v>
      </c>
      <c r="HX10" s="210">
        <v>61.354961832061072</v>
      </c>
      <c r="HY10" s="207">
        <v>62.881628280664167</v>
      </c>
      <c r="HZ10" s="207">
        <v>65.236907730673323</v>
      </c>
      <c r="IA10" s="200" t="s">
        <v>111</v>
      </c>
      <c r="IB10" s="73" t="s">
        <v>111</v>
      </c>
      <c r="IC10" s="73" t="s">
        <v>111</v>
      </c>
      <c r="ID10" s="73" t="s">
        <v>111</v>
      </c>
      <c r="IE10" s="73" t="s">
        <v>111</v>
      </c>
      <c r="IF10" s="73" t="s">
        <v>111</v>
      </c>
      <c r="IG10" s="73" t="s">
        <v>111</v>
      </c>
      <c r="IH10" s="73" t="s">
        <v>111</v>
      </c>
      <c r="II10" s="73" t="s">
        <v>111</v>
      </c>
      <c r="IJ10" s="73" t="s">
        <v>111</v>
      </c>
      <c r="IK10" s="73" t="s">
        <v>111</v>
      </c>
      <c r="IL10" s="73" t="s">
        <v>111</v>
      </c>
      <c r="IM10" s="73" t="s">
        <v>111</v>
      </c>
      <c r="IN10" s="73" t="s">
        <v>111</v>
      </c>
      <c r="IO10" s="73" t="s">
        <v>111</v>
      </c>
      <c r="IP10" s="73" t="s">
        <v>111</v>
      </c>
      <c r="IQ10" s="73" t="s">
        <v>111</v>
      </c>
      <c r="IR10" s="73" t="s">
        <v>111</v>
      </c>
      <c r="IS10" s="73" t="s">
        <v>111</v>
      </c>
      <c r="IT10" s="73" t="s">
        <v>111</v>
      </c>
      <c r="IU10" s="73" t="s">
        <v>111</v>
      </c>
      <c r="IV10" s="200" t="s">
        <v>110</v>
      </c>
      <c r="IW10" s="73" t="s">
        <v>110</v>
      </c>
      <c r="IX10" s="73" t="s">
        <v>110</v>
      </c>
      <c r="IY10" s="73" t="s">
        <v>110</v>
      </c>
      <c r="IZ10" s="73" t="s">
        <v>110</v>
      </c>
      <c r="JA10" s="73" t="s">
        <v>110</v>
      </c>
      <c r="JB10" s="73" t="s">
        <v>110</v>
      </c>
      <c r="JC10" s="73" t="s">
        <v>110</v>
      </c>
      <c r="JD10" s="73" t="s">
        <v>110</v>
      </c>
      <c r="JE10" s="73">
        <v>60.143702451394759</v>
      </c>
      <c r="JF10" s="73">
        <v>63.372327551432036</v>
      </c>
      <c r="JG10" s="207">
        <v>61.383285302593663</v>
      </c>
      <c r="JH10" s="207">
        <v>60.275800711743777</v>
      </c>
      <c r="JI10" s="207">
        <v>67.696744952616399</v>
      </c>
      <c r="JJ10" s="207">
        <v>73.213440605773783</v>
      </c>
      <c r="JK10" s="207">
        <v>57.680108744902583</v>
      </c>
      <c r="JL10" s="207">
        <v>58.230452674897116</v>
      </c>
      <c r="JM10" s="207">
        <v>58.915595304639467</v>
      </c>
      <c r="JN10" s="210">
        <v>61.354961832061072</v>
      </c>
      <c r="JO10" s="207">
        <v>62.881628280664167</v>
      </c>
      <c r="JP10" s="207">
        <v>65.236907730673323</v>
      </c>
      <c r="JQ10" s="73" t="s">
        <v>110</v>
      </c>
      <c r="JR10" s="76" t="s">
        <v>111</v>
      </c>
      <c r="JS10" s="73" t="s">
        <v>111</v>
      </c>
      <c r="JT10" s="73" t="s">
        <v>111</v>
      </c>
      <c r="JU10" s="73" t="s">
        <v>111</v>
      </c>
      <c r="JV10" s="73" t="s">
        <v>111</v>
      </c>
      <c r="JW10" s="73" t="s">
        <v>111</v>
      </c>
      <c r="JX10" s="73" t="s">
        <v>111</v>
      </c>
      <c r="JY10" s="73" t="s">
        <v>111</v>
      </c>
      <c r="JZ10" s="73" t="s">
        <v>111</v>
      </c>
      <c r="KA10" s="73" t="s">
        <v>111</v>
      </c>
      <c r="KB10" s="73" t="s">
        <v>111</v>
      </c>
      <c r="KC10" s="73" t="s">
        <v>111</v>
      </c>
      <c r="KD10" s="73" t="s">
        <v>111</v>
      </c>
      <c r="KE10" s="73" t="s">
        <v>111</v>
      </c>
      <c r="KF10" s="73" t="s">
        <v>111</v>
      </c>
      <c r="KG10" s="73" t="s">
        <v>111</v>
      </c>
      <c r="KH10" s="73" t="s">
        <v>111</v>
      </c>
      <c r="KI10" s="73" t="s">
        <v>111</v>
      </c>
      <c r="KJ10" s="73" t="s">
        <v>111</v>
      </c>
      <c r="KK10" s="73" t="s">
        <v>111</v>
      </c>
      <c r="KL10" s="73" t="s">
        <v>111</v>
      </c>
      <c r="KM10" s="200" t="s">
        <v>111</v>
      </c>
      <c r="KN10" s="73" t="s">
        <v>111</v>
      </c>
      <c r="KO10" s="73" t="s">
        <v>111</v>
      </c>
      <c r="KP10" s="73" t="s">
        <v>111</v>
      </c>
      <c r="KQ10" s="73" t="s">
        <v>111</v>
      </c>
      <c r="KR10" s="73" t="s">
        <v>111</v>
      </c>
      <c r="KS10" s="73" t="s">
        <v>111</v>
      </c>
      <c r="KT10" s="73" t="s">
        <v>111</v>
      </c>
      <c r="KU10" s="73" t="s">
        <v>111</v>
      </c>
      <c r="KV10" s="73" t="s">
        <v>111</v>
      </c>
      <c r="KW10" s="73" t="s">
        <v>111</v>
      </c>
      <c r="KX10" s="73" t="s">
        <v>111</v>
      </c>
      <c r="KY10" s="73" t="s">
        <v>111</v>
      </c>
      <c r="KZ10" s="73" t="s">
        <v>111</v>
      </c>
      <c r="LA10" s="73" t="s">
        <v>111</v>
      </c>
      <c r="LB10" s="73" t="s">
        <v>111</v>
      </c>
      <c r="LC10" s="73" t="s">
        <v>111</v>
      </c>
      <c r="LD10" s="73" t="s">
        <v>111</v>
      </c>
      <c r="LE10" s="73" t="s">
        <v>111</v>
      </c>
      <c r="LF10" s="73" t="s">
        <v>111</v>
      </c>
      <c r="LG10" s="73" t="s">
        <v>111</v>
      </c>
      <c r="LH10" s="200" t="s">
        <v>111</v>
      </c>
      <c r="LI10" s="73" t="s">
        <v>111</v>
      </c>
      <c r="LJ10" s="73" t="s">
        <v>111</v>
      </c>
      <c r="LK10" s="73" t="s">
        <v>111</v>
      </c>
      <c r="LL10" s="73" t="s">
        <v>111</v>
      </c>
      <c r="LM10" s="73" t="s">
        <v>111</v>
      </c>
      <c r="LN10" s="73" t="s">
        <v>111</v>
      </c>
      <c r="LO10" s="73" t="s">
        <v>111</v>
      </c>
      <c r="LP10" s="73" t="s">
        <v>111</v>
      </c>
      <c r="LQ10" s="73" t="s">
        <v>111</v>
      </c>
      <c r="LR10" s="73" t="s">
        <v>111</v>
      </c>
      <c r="LS10" s="73" t="s">
        <v>111</v>
      </c>
      <c r="LT10" s="73" t="s">
        <v>111</v>
      </c>
      <c r="LU10" s="73" t="s">
        <v>111</v>
      </c>
      <c r="LV10" s="73" t="s">
        <v>111</v>
      </c>
      <c r="LW10" s="73" t="s">
        <v>111</v>
      </c>
      <c r="LX10" s="73" t="s">
        <v>111</v>
      </c>
      <c r="LY10" s="73" t="s">
        <v>111</v>
      </c>
      <c r="LZ10" s="73" t="s">
        <v>111</v>
      </c>
      <c r="MA10" s="207" t="s">
        <v>111</v>
      </c>
      <c r="MB10" s="207" t="s">
        <v>111</v>
      </c>
      <c r="MC10" s="207" t="s">
        <v>111</v>
      </c>
    </row>
    <row r="11" spans="1:341" s="10" customFormat="1">
      <c r="A11" s="185" t="s">
        <v>18</v>
      </c>
      <c r="B11" s="200">
        <v>88.23426266877081</v>
      </c>
      <c r="C11" s="73">
        <v>88.912024986985941</v>
      </c>
      <c r="D11" s="73">
        <v>89.733690513709419</v>
      </c>
      <c r="E11" s="73">
        <v>89.707549308546817</v>
      </c>
      <c r="F11" s="73">
        <v>89.890156020429586</v>
      </c>
      <c r="G11" s="73">
        <v>89.598632565206373</v>
      </c>
      <c r="H11" s="73">
        <v>90.173080580739224</v>
      </c>
      <c r="I11" s="73">
        <v>90.142406910236957</v>
      </c>
      <c r="J11" s="73">
        <v>89.245240253853126</v>
      </c>
      <c r="K11" s="73">
        <v>91.082766115655218</v>
      </c>
      <c r="L11" s="73">
        <v>90.781064419433292</v>
      </c>
      <c r="M11" s="73">
        <v>88.969042267817017</v>
      </c>
      <c r="N11" s="73">
        <v>89.952098540145997</v>
      </c>
      <c r="O11" s="73">
        <v>91.053535071260328</v>
      </c>
      <c r="P11" s="73">
        <v>88.676538998294305</v>
      </c>
      <c r="Q11" s="207">
        <v>88.389692852923801</v>
      </c>
      <c r="R11" s="77">
        <v>87.143709399443196</v>
      </c>
      <c r="S11" s="77">
        <v>85.078956911614412</v>
      </c>
      <c r="T11" s="73">
        <v>87.112588010791598</v>
      </c>
      <c r="U11" s="73">
        <v>88.882991075871672</v>
      </c>
      <c r="V11" s="73">
        <v>89.574216628868939</v>
      </c>
      <c r="W11" s="73">
        <v>90.755027599341489</v>
      </c>
      <c r="X11" s="73" t="s">
        <v>110</v>
      </c>
      <c r="Y11" s="73" t="s">
        <v>110</v>
      </c>
      <c r="Z11" s="200">
        <v>79.483642096964914</v>
      </c>
      <c r="AA11" s="73">
        <v>79.395503133063031</v>
      </c>
      <c r="AB11" s="73">
        <v>78.870188301949668</v>
      </c>
      <c r="AC11" s="73">
        <v>79.13482532751091</v>
      </c>
      <c r="AD11" s="73">
        <v>81.363191385217817</v>
      </c>
      <c r="AE11" s="73">
        <v>82.362134405001129</v>
      </c>
      <c r="AF11" s="73">
        <v>82.252050708426552</v>
      </c>
      <c r="AG11" s="73">
        <v>83.628144654088061</v>
      </c>
      <c r="AH11" s="73">
        <v>82.399851632047486</v>
      </c>
      <c r="AI11" s="73">
        <v>83.682228256109312</v>
      </c>
      <c r="AJ11" s="73">
        <v>81.492463553249308</v>
      </c>
      <c r="AK11" s="73">
        <v>77.312072892938488</v>
      </c>
      <c r="AL11" s="73">
        <v>77.253218884120173</v>
      </c>
      <c r="AM11" s="73">
        <v>80.77352175529937</v>
      </c>
      <c r="AN11" s="73">
        <v>79.877551020408163</v>
      </c>
      <c r="AO11" s="73">
        <v>78.671726755218216</v>
      </c>
      <c r="AP11" s="73">
        <v>76.389756402248594</v>
      </c>
      <c r="AQ11" s="73">
        <v>70.312017299969114</v>
      </c>
      <c r="AR11" s="73" t="s">
        <v>111</v>
      </c>
      <c r="AS11" s="73" t="s">
        <v>111</v>
      </c>
      <c r="AT11" s="73" t="s">
        <v>111</v>
      </c>
      <c r="AU11" s="73" t="s">
        <v>111</v>
      </c>
      <c r="AV11" s="73" t="s">
        <v>111</v>
      </c>
      <c r="AW11" s="73" t="s">
        <v>110</v>
      </c>
      <c r="AX11" s="202"/>
      <c r="AY11" s="200">
        <v>83.339191564147626</v>
      </c>
      <c r="AZ11" s="73">
        <v>82.611444830856769</v>
      </c>
      <c r="BA11" s="73">
        <v>83.176535694521306</v>
      </c>
      <c r="BB11" s="73">
        <v>82.675490427794855</v>
      </c>
      <c r="BC11" s="73">
        <v>82.957162597881165</v>
      </c>
      <c r="BD11" s="73">
        <v>84.06581023213883</v>
      </c>
      <c r="BE11" s="73">
        <v>80.279950596953483</v>
      </c>
      <c r="BF11" s="73">
        <v>81.279378704271409</v>
      </c>
      <c r="BG11" s="73">
        <v>80.916319575918209</v>
      </c>
      <c r="BH11" s="73">
        <v>77.915726109857033</v>
      </c>
      <c r="BI11" s="73">
        <v>80.096375445212658</v>
      </c>
      <c r="BJ11" s="73">
        <v>79.97491638795988</v>
      </c>
      <c r="BK11" s="73">
        <v>79.975072704611549</v>
      </c>
      <c r="BL11" s="73">
        <v>81.248690551016139</v>
      </c>
      <c r="BM11" s="73">
        <v>80.072793448589636</v>
      </c>
      <c r="BN11" s="73">
        <v>79.089026915113863</v>
      </c>
      <c r="BO11" s="73">
        <v>77.847461056038853</v>
      </c>
      <c r="BP11" s="73">
        <v>74.541377904606605</v>
      </c>
      <c r="BQ11" s="73">
        <v>79.28468554968795</v>
      </c>
      <c r="BR11" s="73">
        <v>78.923177938279707</v>
      </c>
      <c r="BS11" s="73">
        <v>78.601933018655885</v>
      </c>
      <c r="BT11" s="73">
        <v>80.302346570397106</v>
      </c>
      <c r="BU11" s="73" t="s">
        <v>110</v>
      </c>
      <c r="BV11" s="73" t="s">
        <v>110</v>
      </c>
      <c r="BW11" s="200" t="s">
        <v>111</v>
      </c>
      <c r="BX11" s="73" t="s">
        <v>111</v>
      </c>
      <c r="BY11" s="73" t="s">
        <v>111</v>
      </c>
      <c r="BZ11" s="73" t="s">
        <v>111</v>
      </c>
      <c r="CA11" s="73" t="s">
        <v>111</v>
      </c>
      <c r="CB11" s="73" t="s">
        <v>111</v>
      </c>
      <c r="CC11" s="73" t="s">
        <v>111</v>
      </c>
      <c r="CD11" s="73" t="s">
        <v>111</v>
      </c>
      <c r="CE11" s="73" t="s">
        <v>111</v>
      </c>
      <c r="CF11" s="73" t="s">
        <v>111</v>
      </c>
      <c r="CG11" s="73" t="s">
        <v>111</v>
      </c>
      <c r="CH11" s="73">
        <v>79.452054794520549</v>
      </c>
      <c r="CI11" s="73">
        <v>77.205447010065114</v>
      </c>
      <c r="CJ11" s="73">
        <v>80.643340857787805</v>
      </c>
      <c r="CK11" s="73">
        <v>74.22312786551197</v>
      </c>
      <c r="CL11" s="73">
        <v>75.113739763421293</v>
      </c>
      <c r="CM11" s="73">
        <v>75.939849624060145</v>
      </c>
      <c r="CN11" s="73">
        <v>74.601449275362313</v>
      </c>
      <c r="CO11" s="73">
        <v>78.12734082397003</v>
      </c>
      <c r="CP11" s="73">
        <v>79.426891991182956</v>
      </c>
      <c r="CQ11" s="73">
        <v>79.094744917529724</v>
      </c>
      <c r="CR11" s="73">
        <v>79.256965944272451</v>
      </c>
      <c r="CS11" s="73" t="s">
        <v>110</v>
      </c>
      <c r="CT11" s="73" t="s">
        <v>110</v>
      </c>
      <c r="CU11" s="200" t="s">
        <v>110</v>
      </c>
      <c r="CV11" s="73" t="s">
        <v>110</v>
      </c>
      <c r="CW11" s="73">
        <v>76.744186046511615</v>
      </c>
      <c r="CX11" s="73">
        <v>57.070707070707073</v>
      </c>
      <c r="CY11" s="73">
        <v>71.755725190839698</v>
      </c>
      <c r="CZ11" s="73">
        <v>67.938931297709914</v>
      </c>
      <c r="DA11" s="73">
        <v>67.893660531697336</v>
      </c>
      <c r="DB11" s="73">
        <v>74.108322324966977</v>
      </c>
      <c r="DC11" s="73">
        <v>81.818181818181813</v>
      </c>
      <c r="DD11" s="73">
        <v>76.36165577342048</v>
      </c>
      <c r="DE11" s="73">
        <v>77.870216306156408</v>
      </c>
      <c r="DF11" s="73" t="s">
        <v>111</v>
      </c>
      <c r="DG11" s="73" t="s">
        <v>111</v>
      </c>
      <c r="DH11" s="73" t="s">
        <v>111</v>
      </c>
      <c r="DI11" s="73" t="s">
        <v>111</v>
      </c>
      <c r="DJ11" s="73" t="s">
        <v>111</v>
      </c>
      <c r="DK11" s="73" t="s">
        <v>111</v>
      </c>
      <c r="DL11" s="73" t="s">
        <v>111</v>
      </c>
      <c r="DM11" s="73" t="s">
        <v>111</v>
      </c>
      <c r="DN11" s="73" t="s">
        <v>111</v>
      </c>
      <c r="DO11" s="73" t="s">
        <v>111</v>
      </c>
      <c r="DP11" s="73" t="s">
        <v>111</v>
      </c>
      <c r="DQ11" s="73" t="s">
        <v>110</v>
      </c>
      <c r="DR11" s="73" t="s">
        <v>110</v>
      </c>
      <c r="DS11" s="200" t="s">
        <v>111</v>
      </c>
      <c r="DT11" s="73" t="s">
        <v>111</v>
      </c>
      <c r="DU11" s="73" t="s">
        <v>111</v>
      </c>
      <c r="DV11" s="73" t="s">
        <v>111</v>
      </c>
      <c r="DW11" s="73" t="s">
        <v>111</v>
      </c>
      <c r="DX11" s="73" t="s">
        <v>111</v>
      </c>
      <c r="DY11" s="73">
        <v>86.092715231788077</v>
      </c>
      <c r="DZ11" s="73">
        <v>87.421383647798748</v>
      </c>
      <c r="EA11" s="73">
        <v>79.629629629629633</v>
      </c>
      <c r="EB11" s="73">
        <v>86.910994764397898</v>
      </c>
      <c r="EC11" s="73">
        <v>86.425339366515843</v>
      </c>
      <c r="ED11" s="73">
        <v>89.714285714285722</v>
      </c>
      <c r="EE11" s="73">
        <v>84.158415841584159</v>
      </c>
      <c r="EF11" s="73">
        <v>88.738738738738732</v>
      </c>
      <c r="EG11" s="73">
        <v>82.568807339449549</v>
      </c>
      <c r="EH11" s="73">
        <v>86.338797814207652</v>
      </c>
      <c r="EI11" s="73">
        <v>82.35294117647058</v>
      </c>
      <c r="EJ11" s="73">
        <v>81.165919282511211</v>
      </c>
      <c r="EK11" s="73">
        <v>79.729729729729726</v>
      </c>
      <c r="EL11" s="73">
        <v>80.508474576271183</v>
      </c>
      <c r="EM11" s="73">
        <v>84.291187739463595</v>
      </c>
      <c r="EN11" s="73" t="s">
        <v>111</v>
      </c>
      <c r="EO11" s="73" t="s">
        <v>111</v>
      </c>
      <c r="EP11" s="73" t="s">
        <v>110</v>
      </c>
      <c r="EQ11" s="200">
        <v>85.216041397153958</v>
      </c>
      <c r="ER11" s="73">
        <v>85.354213273676351</v>
      </c>
      <c r="ES11" s="73">
        <v>85.697093956141913</v>
      </c>
      <c r="ET11" s="73">
        <v>85.158063225290121</v>
      </c>
      <c r="EU11" s="73">
        <v>86.028298053123507</v>
      </c>
      <c r="EV11" s="73">
        <v>86.28988642509465</v>
      </c>
      <c r="EW11" s="73">
        <v>85.804683932415671</v>
      </c>
      <c r="EX11" s="73">
        <v>86.451885624565961</v>
      </c>
      <c r="EY11" s="73">
        <v>85.634705305085717</v>
      </c>
      <c r="EZ11" s="73">
        <v>86.304317055909422</v>
      </c>
      <c r="FA11" s="73">
        <v>85.77655616636126</v>
      </c>
      <c r="FB11" s="73">
        <v>86.695765076383324</v>
      </c>
      <c r="FC11" s="73">
        <v>87.048802428876641</v>
      </c>
      <c r="FD11" s="73">
        <v>88.346616432401092</v>
      </c>
      <c r="FE11" s="73">
        <v>85.933411279995539</v>
      </c>
      <c r="FF11" s="73">
        <v>85.51187335092348</v>
      </c>
      <c r="FG11" s="73">
        <v>85.153115100316796</v>
      </c>
      <c r="FH11" s="73">
        <v>82.946993877871378</v>
      </c>
      <c r="FI11" s="73">
        <v>85.557513617430317</v>
      </c>
      <c r="FJ11" s="73">
        <v>86.939208919564635</v>
      </c>
      <c r="FK11" s="73">
        <v>87.567315658657833</v>
      </c>
      <c r="FL11" s="73">
        <v>88.693559357505364</v>
      </c>
      <c r="FM11" s="202" t="s">
        <v>110</v>
      </c>
      <c r="FN11" s="202" t="s">
        <v>110</v>
      </c>
      <c r="FO11" s="347" t="s">
        <v>110</v>
      </c>
      <c r="FP11" s="76" t="s">
        <v>111</v>
      </c>
      <c r="FQ11" s="202" t="s">
        <v>111</v>
      </c>
      <c r="FR11" s="202">
        <v>69.701064009457866</v>
      </c>
      <c r="FS11" s="202">
        <v>70.176848874598079</v>
      </c>
      <c r="FT11" s="202">
        <v>72.617550917777223</v>
      </c>
      <c r="FU11" s="202">
        <v>71.99648583351636</v>
      </c>
      <c r="FV11" s="202">
        <v>70.253687315634224</v>
      </c>
      <c r="FW11" s="202">
        <v>68.357857563272518</v>
      </c>
      <c r="FX11" s="73">
        <v>70.806126083343216</v>
      </c>
      <c r="FY11" s="73">
        <v>70.969289827255281</v>
      </c>
      <c r="FZ11" s="73">
        <v>72.68920890693397</v>
      </c>
      <c r="GA11" s="73">
        <v>71.213306220345174</v>
      </c>
      <c r="GB11" s="73">
        <v>68.936527952921395</v>
      </c>
      <c r="GC11" s="77">
        <v>71.493367565254601</v>
      </c>
      <c r="GD11" s="73">
        <v>72.256088126991983</v>
      </c>
      <c r="GE11" s="73">
        <v>71.575797872340431</v>
      </c>
      <c r="GF11" s="86">
        <v>72.635614136428089</v>
      </c>
      <c r="GG11" s="201">
        <v>76</v>
      </c>
      <c r="GH11" s="73">
        <v>75.247109409821448</v>
      </c>
      <c r="GI11" s="73">
        <v>75.624201317212226</v>
      </c>
      <c r="GJ11" s="73">
        <v>76.615470115697477</v>
      </c>
      <c r="GK11" s="200">
        <v>69.459846181362906</v>
      </c>
      <c r="GL11" s="73">
        <v>65.323645970937918</v>
      </c>
      <c r="GM11" s="73">
        <v>72.842409987334904</v>
      </c>
      <c r="GN11" s="73">
        <v>70.131808007958213</v>
      </c>
      <c r="GO11" s="73">
        <v>72.26569608735214</v>
      </c>
      <c r="GP11" s="73">
        <v>72.418164531172195</v>
      </c>
      <c r="GQ11" s="73">
        <v>70.16062602965404</v>
      </c>
      <c r="GR11" s="73">
        <v>70.934556271690639</v>
      </c>
      <c r="GS11" s="73">
        <v>75.942074120211771</v>
      </c>
      <c r="GT11" s="73">
        <v>73.897991362171794</v>
      </c>
      <c r="GU11" s="73">
        <v>77.65410642310394</v>
      </c>
      <c r="GV11" s="73">
        <v>73.507176874146609</v>
      </c>
      <c r="GW11" s="73">
        <v>72.8054497015479</v>
      </c>
      <c r="GX11" s="73">
        <v>70.653367059609607</v>
      </c>
      <c r="GY11" s="73">
        <v>71.416960173394727</v>
      </c>
      <c r="GZ11" s="203">
        <v>71.222106601919293</v>
      </c>
      <c r="HA11" s="204">
        <v>69.700894959962312</v>
      </c>
      <c r="HB11" s="205">
        <v>76</v>
      </c>
      <c r="HC11" s="201">
        <v>68.861376852372914</v>
      </c>
      <c r="HD11" s="73">
        <v>71.012765957446803</v>
      </c>
      <c r="HE11" s="73">
        <v>73.283314304354917</v>
      </c>
      <c r="HF11" s="200">
        <v>70.486257928118391</v>
      </c>
      <c r="HG11" s="73">
        <v>67.049148976859826</v>
      </c>
      <c r="HH11" s="73">
        <v>73.086067522586788</v>
      </c>
      <c r="HI11" s="73">
        <v>71.843378794544662</v>
      </c>
      <c r="HJ11" s="73">
        <v>72.345679012345684</v>
      </c>
      <c r="HK11" s="73">
        <v>66.442679698635715</v>
      </c>
      <c r="HL11" s="73">
        <v>69.464428457234206</v>
      </c>
      <c r="HM11" s="73">
        <v>69.978817639129588</v>
      </c>
      <c r="HN11" s="73">
        <v>73.840251133589121</v>
      </c>
      <c r="HO11" s="73">
        <v>71.793383633197905</v>
      </c>
      <c r="HP11" s="73">
        <v>76.475376475376478</v>
      </c>
      <c r="HQ11" s="73">
        <v>67.54261363636364</v>
      </c>
      <c r="HR11" s="73">
        <v>72.056686046511629</v>
      </c>
      <c r="HS11" s="73">
        <v>67.69308430085816</v>
      </c>
      <c r="HT11" s="73">
        <v>70.651204281891168</v>
      </c>
      <c r="HU11" s="73">
        <v>74.624226348364274</v>
      </c>
      <c r="HV11" s="86">
        <v>75.67917205692109</v>
      </c>
      <c r="HW11" s="73">
        <v>69.804822043628008</v>
      </c>
      <c r="HX11" s="73" t="s">
        <v>111</v>
      </c>
      <c r="HY11" s="73" t="s">
        <v>111</v>
      </c>
      <c r="HZ11" s="73" t="s">
        <v>111</v>
      </c>
      <c r="IA11" s="200">
        <v>75.535168195718654</v>
      </c>
      <c r="IB11" s="73">
        <v>75.457317073170742</v>
      </c>
      <c r="IC11" s="73">
        <v>74.223602484472053</v>
      </c>
      <c r="ID11" s="73">
        <v>66.323024054982824</v>
      </c>
      <c r="IE11" s="73">
        <v>69.372693726937271</v>
      </c>
      <c r="IF11" s="73">
        <v>71.825396825396822</v>
      </c>
      <c r="IG11" s="73">
        <v>67.634854771784234</v>
      </c>
      <c r="IH11" s="73">
        <v>68.235294117647058</v>
      </c>
      <c r="II11" s="73">
        <v>74.385964912280699</v>
      </c>
      <c r="IJ11" s="73">
        <v>68.243243243243242</v>
      </c>
      <c r="IK11" s="73">
        <v>70.270270270270274</v>
      </c>
      <c r="IL11" s="73">
        <v>68.181818181818187</v>
      </c>
      <c r="IM11" s="73">
        <v>68.768768768768766</v>
      </c>
      <c r="IN11" s="73">
        <v>69.230769230769226</v>
      </c>
      <c r="IO11" s="73">
        <v>73.397435897435898</v>
      </c>
      <c r="IP11" s="73">
        <v>68.81028938906752</v>
      </c>
      <c r="IQ11" s="86">
        <v>70.746268656716424</v>
      </c>
      <c r="IR11" s="201">
        <v>80</v>
      </c>
      <c r="IS11" s="73">
        <v>65.979381443298976</v>
      </c>
      <c r="IT11" s="73">
        <v>78.333333333333329</v>
      </c>
      <c r="IU11" s="73">
        <v>79.039301310043669</v>
      </c>
      <c r="IV11" s="200">
        <v>69.778002018163463</v>
      </c>
      <c r="IW11" s="73">
        <v>65.844099770832628</v>
      </c>
      <c r="IX11" s="73">
        <v>72.208657047724756</v>
      </c>
      <c r="IY11" s="73">
        <v>70.362323684738286</v>
      </c>
      <c r="IZ11" s="73">
        <v>72.334102712060016</v>
      </c>
      <c r="JA11" s="73">
        <v>71.501265265705797</v>
      </c>
      <c r="JB11" s="73">
        <v>70.073684210526309</v>
      </c>
      <c r="JC11" s="73">
        <v>70.21259863160931</v>
      </c>
      <c r="JD11" s="73">
        <v>74.389220795729003</v>
      </c>
      <c r="JE11" s="73">
        <v>73.007809877593047</v>
      </c>
      <c r="JF11" s="73">
        <v>75.833791359788947</v>
      </c>
      <c r="JG11" s="73">
        <v>72.317637608537666</v>
      </c>
      <c r="JH11" s="73">
        <v>71.317365269461078</v>
      </c>
      <c r="JI11" s="73">
        <v>70.301275059239487</v>
      </c>
      <c r="JJ11" s="73">
        <v>71.970977449808316</v>
      </c>
      <c r="JK11" s="73">
        <v>71.704180064308687</v>
      </c>
      <c r="JL11" s="86">
        <v>72.149058423856061</v>
      </c>
      <c r="JM11" s="201">
        <v>76</v>
      </c>
      <c r="JN11" s="73">
        <v>74.450021004222947</v>
      </c>
      <c r="JO11" s="73">
        <v>75.059286004230131</v>
      </c>
      <c r="JP11" s="73">
        <v>76.182910373046624</v>
      </c>
      <c r="JQ11" s="73" t="s">
        <v>110</v>
      </c>
      <c r="JR11" s="76" t="s">
        <v>110</v>
      </c>
      <c r="JS11" s="73" t="s">
        <v>110</v>
      </c>
      <c r="JT11" s="73" t="s">
        <v>110</v>
      </c>
      <c r="JU11" s="73" t="s">
        <v>110</v>
      </c>
      <c r="JV11" s="73" t="s">
        <v>110</v>
      </c>
      <c r="JW11" s="73" t="s">
        <v>110</v>
      </c>
      <c r="JX11" s="73" t="s">
        <v>110</v>
      </c>
      <c r="JY11" s="73" t="s">
        <v>110</v>
      </c>
      <c r="JZ11" s="73" t="s">
        <v>110</v>
      </c>
      <c r="KA11" s="73" t="s">
        <v>110</v>
      </c>
      <c r="KB11" s="73" t="s">
        <v>110</v>
      </c>
      <c r="KC11" s="73" t="s">
        <v>110</v>
      </c>
      <c r="KD11" s="73" t="s">
        <v>110</v>
      </c>
      <c r="KE11" s="73" t="s">
        <v>110</v>
      </c>
      <c r="KF11" s="73" t="s">
        <v>110</v>
      </c>
      <c r="KG11" s="73" t="s">
        <v>110</v>
      </c>
      <c r="KH11" s="73" t="s">
        <v>110</v>
      </c>
      <c r="KI11" s="73" t="s">
        <v>110</v>
      </c>
      <c r="KJ11" s="73" t="s">
        <v>110</v>
      </c>
      <c r="KK11" s="73" t="s">
        <v>110</v>
      </c>
      <c r="KL11" s="73" t="s">
        <v>110</v>
      </c>
      <c r="KM11" s="200" t="s">
        <v>110</v>
      </c>
      <c r="KN11" s="73" t="s">
        <v>110</v>
      </c>
      <c r="KO11" s="73" t="s">
        <v>110</v>
      </c>
      <c r="KP11" s="73" t="s">
        <v>110</v>
      </c>
      <c r="KQ11" s="73" t="s">
        <v>110</v>
      </c>
      <c r="KR11" s="73" t="s">
        <v>110</v>
      </c>
      <c r="KS11" s="73" t="s">
        <v>110</v>
      </c>
      <c r="KT11" s="73" t="s">
        <v>110</v>
      </c>
      <c r="KU11" s="73" t="s">
        <v>110</v>
      </c>
      <c r="KV11" s="73" t="s">
        <v>110</v>
      </c>
      <c r="KW11" s="73" t="s">
        <v>110</v>
      </c>
      <c r="KX11" s="73" t="s">
        <v>110</v>
      </c>
      <c r="KY11" s="73" t="s">
        <v>110</v>
      </c>
      <c r="KZ11" s="73" t="s">
        <v>110</v>
      </c>
      <c r="LA11" s="73" t="s">
        <v>110</v>
      </c>
      <c r="LB11" s="73" t="s">
        <v>110</v>
      </c>
      <c r="LC11" s="73" t="s">
        <v>110</v>
      </c>
      <c r="LD11" s="73" t="s">
        <v>110</v>
      </c>
      <c r="LE11" s="73" t="s">
        <v>110</v>
      </c>
      <c r="LF11" s="73" t="s">
        <v>110</v>
      </c>
      <c r="LG11" s="73" t="s">
        <v>110</v>
      </c>
      <c r="LH11" s="200" t="s">
        <v>110</v>
      </c>
      <c r="LI11" s="73" t="s">
        <v>110</v>
      </c>
      <c r="LJ11" s="73" t="s">
        <v>110</v>
      </c>
      <c r="LK11" s="73" t="s">
        <v>110</v>
      </c>
      <c r="LL11" s="73" t="s">
        <v>110</v>
      </c>
      <c r="LM11" s="73" t="s">
        <v>110</v>
      </c>
      <c r="LN11" s="73" t="s">
        <v>110</v>
      </c>
      <c r="LO11" s="73" t="s">
        <v>110</v>
      </c>
      <c r="LP11" s="73" t="s">
        <v>110</v>
      </c>
      <c r="LQ11" s="73" t="s">
        <v>110</v>
      </c>
      <c r="LR11" s="73" t="s">
        <v>110</v>
      </c>
      <c r="LS11" s="73" t="s">
        <v>110</v>
      </c>
      <c r="LT11" s="73" t="s">
        <v>110</v>
      </c>
      <c r="LU11" s="73" t="s">
        <v>110</v>
      </c>
      <c r="LV11" s="73" t="s">
        <v>110</v>
      </c>
      <c r="LW11" s="73" t="s">
        <v>111</v>
      </c>
      <c r="LX11" s="73" t="s">
        <v>111</v>
      </c>
      <c r="LY11" s="73" t="s">
        <v>111</v>
      </c>
      <c r="LZ11" s="73" t="s">
        <v>111</v>
      </c>
      <c r="MA11" s="207" t="s">
        <v>111</v>
      </c>
      <c r="MB11" s="207" t="s">
        <v>111</v>
      </c>
      <c r="MC11" s="207" t="s">
        <v>111</v>
      </c>
    </row>
    <row r="12" spans="1:341" s="10" customFormat="1">
      <c r="A12" s="185"/>
      <c r="B12" s="200"/>
      <c r="C12" s="73"/>
      <c r="D12" s="73"/>
      <c r="E12" s="73"/>
      <c r="F12" s="73"/>
      <c r="G12" s="73"/>
      <c r="H12" s="73"/>
      <c r="I12" s="73"/>
      <c r="J12" s="73"/>
      <c r="K12" s="73"/>
      <c r="L12" s="73"/>
      <c r="M12" s="73"/>
      <c r="N12" s="73"/>
      <c r="O12" s="73"/>
      <c r="P12" s="73"/>
      <c r="Q12" s="207"/>
      <c r="R12" s="73"/>
      <c r="S12" s="73"/>
      <c r="T12" s="73"/>
      <c r="U12" s="73"/>
      <c r="V12" s="73"/>
      <c r="W12" s="73"/>
      <c r="X12" s="73"/>
      <c r="Y12" s="73"/>
      <c r="Z12" s="200"/>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202"/>
      <c r="AY12" s="200"/>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200"/>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200"/>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200"/>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200"/>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346"/>
      <c r="FP12" s="76"/>
      <c r="FQ12" s="202"/>
      <c r="FR12" s="202"/>
      <c r="FS12" s="202"/>
      <c r="FT12" s="202"/>
      <c r="FU12" s="202"/>
      <c r="FV12" s="202"/>
      <c r="FW12" s="202"/>
      <c r="FX12" s="73"/>
      <c r="FY12" s="73"/>
      <c r="FZ12" s="73"/>
      <c r="GA12" s="73"/>
      <c r="GB12" s="73"/>
      <c r="GC12" s="73"/>
      <c r="GD12" s="73"/>
      <c r="GE12" s="73"/>
      <c r="GF12" s="73"/>
      <c r="GG12" s="73"/>
      <c r="GH12" s="73"/>
      <c r="GI12" s="73"/>
      <c r="GJ12" s="73"/>
      <c r="GK12" s="200"/>
      <c r="GL12" s="73"/>
      <c r="GM12" s="73"/>
      <c r="GN12" s="73"/>
      <c r="GO12" s="73"/>
      <c r="GP12" s="73"/>
      <c r="GQ12" s="73"/>
      <c r="GR12" s="73"/>
      <c r="GS12" s="73"/>
      <c r="GT12" s="73"/>
      <c r="GU12" s="73"/>
      <c r="GV12" s="73"/>
      <c r="GW12" s="73"/>
      <c r="GX12" s="73"/>
      <c r="GY12" s="73"/>
      <c r="GZ12" s="202"/>
      <c r="HA12" s="202"/>
      <c r="HB12" s="202"/>
      <c r="HC12" s="73"/>
      <c r="HD12" s="73"/>
      <c r="HE12" s="73"/>
      <c r="HF12" s="200"/>
      <c r="HG12" s="73"/>
      <c r="HH12" s="73"/>
      <c r="HI12" s="73"/>
      <c r="HJ12" s="73"/>
      <c r="HK12" s="73"/>
      <c r="HL12" s="73"/>
      <c r="HM12" s="73"/>
      <c r="HN12" s="73"/>
      <c r="HO12" s="73"/>
      <c r="HP12" s="73"/>
      <c r="HQ12" s="73"/>
      <c r="HR12" s="73"/>
      <c r="HS12" s="73"/>
      <c r="HT12" s="73"/>
      <c r="HU12" s="73"/>
      <c r="HV12" s="73"/>
      <c r="HW12" s="73"/>
      <c r="HX12" s="73"/>
      <c r="HY12" s="73"/>
      <c r="HZ12" s="73"/>
      <c r="IA12" s="200"/>
      <c r="IB12" s="73"/>
      <c r="IC12" s="73"/>
      <c r="ID12" s="73"/>
      <c r="IE12" s="73"/>
      <c r="IF12" s="73"/>
      <c r="IG12" s="73"/>
      <c r="IH12" s="73"/>
      <c r="II12" s="73"/>
      <c r="IJ12" s="73"/>
      <c r="IK12" s="73"/>
      <c r="IL12" s="73"/>
      <c r="IM12" s="73"/>
      <c r="IN12" s="73"/>
      <c r="IO12" s="73"/>
      <c r="IP12" s="73"/>
      <c r="IQ12" s="73"/>
      <c r="IR12" s="73"/>
      <c r="IS12" s="73"/>
      <c r="IT12" s="73"/>
      <c r="IU12" s="73"/>
      <c r="IV12" s="200"/>
      <c r="IW12" s="73"/>
      <c r="IX12" s="73"/>
      <c r="IY12" s="73"/>
      <c r="IZ12" s="73"/>
      <c r="JA12" s="73"/>
      <c r="JB12" s="73"/>
      <c r="JC12" s="73"/>
      <c r="JD12" s="73"/>
      <c r="JE12" s="73"/>
      <c r="JF12" s="73"/>
      <c r="JG12" s="73"/>
      <c r="JH12" s="73"/>
      <c r="JI12" s="73"/>
      <c r="JJ12" s="73"/>
      <c r="JK12" s="73"/>
      <c r="JL12" s="73"/>
      <c r="JM12" s="73"/>
      <c r="JN12" s="73"/>
      <c r="JO12" s="73"/>
      <c r="JP12" s="73"/>
      <c r="JQ12" s="73"/>
      <c r="JR12" s="76"/>
      <c r="JS12" s="73"/>
      <c r="JT12" s="73"/>
      <c r="JU12" s="73"/>
      <c r="JV12" s="73"/>
      <c r="JW12" s="73"/>
      <c r="JX12" s="73"/>
      <c r="JY12" s="73"/>
      <c r="JZ12" s="73"/>
      <c r="KA12" s="73"/>
      <c r="KB12" s="73"/>
      <c r="KC12" s="73"/>
      <c r="KD12" s="73"/>
      <c r="KE12" s="73"/>
      <c r="KF12" s="73"/>
      <c r="KG12" s="73"/>
      <c r="KH12" s="73"/>
      <c r="KI12" s="73"/>
      <c r="KJ12" s="73"/>
      <c r="KK12" s="73"/>
      <c r="KL12" s="73"/>
      <c r="KM12" s="200"/>
      <c r="KN12" s="73"/>
      <c r="KO12" s="73"/>
      <c r="KP12" s="73"/>
      <c r="KQ12" s="73"/>
      <c r="KR12" s="73"/>
      <c r="KS12" s="73"/>
      <c r="KT12" s="73"/>
      <c r="KU12" s="73"/>
      <c r="KV12" s="73"/>
      <c r="KW12" s="73"/>
      <c r="KX12" s="73"/>
      <c r="KY12" s="73"/>
      <c r="KZ12" s="73"/>
      <c r="LA12" s="73"/>
      <c r="LB12" s="73"/>
      <c r="LC12" s="73"/>
      <c r="LD12" s="73"/>
      <c r="LE12" s="73"/>
      <c r="LF12" s="73"/>
      <c r="LG12" s="73"/>
      <c r="LH12" s="200"/>
      <c r="LI12" s="73"/>
      <c r="LJ12" s="73"/>
      <c r="LK12" s="73"/>
      <c r="LL12" s="73"/>
      <c r="LM12" s="73"/>
      <c r="LN12" s="73"/>
      <c r="LO12" s="73"/>
      <c r="LP12" s="73"/>
      <c r="LQ12" s="73"/>
      <c r="LR12" s="73"/>
      <c r="LS12" s="73"/>
      <c r="LT12" s="73"/>
      <c r="LU12" s="73"/>
      <c r="LV12" s="73"/>
      <c r="LW12" s="73"/>
      <c r="LX12" s="73"/>
      <c r="LY12" s="73"/>
      <c r="LZ12" s="73"/>
      <c r="MA12" s="73"/>
      <c r="MB12" s="73"/>
      <c r="MC12" s="361"/>
    </row>
    <row r="13" spans="1:341" s="10" customFormat="1">
      <c r="A13" s="185" t="s">
        <v>19</v>
      </c>
      <c r="B13" s="200">
        <v>91.701402046229632</v>
      </c>
      <c r="C13" s="73">
        <v>91.631558789735735</v>
      </c>
      <c r="D13" s="73">
        <v>87.985301166320482</v>
      </c>
      <c r="E13" s="73">
        <v>89.700374531835209</v>
      </c>
      <c r="F13" s="73">
        <v>89.360663738408974</v>
      </c>
      <c r="G13" s="73">
        <v>91.081684747925962</v>
      </c>
      <c r="H13" s="73">
        <v>92.19105382865807</v>
      </c>
      <c r="I13" s="73">
        <v>92.066311426879807</v>
      </c>
      <c r="J13" s="73">
        <v>93.262711864406782</v>
      </c>
      <c r="K13" s="73">
        <v>91.789722386296503</v>
      </c>
      <c r="L13" s="73">
        <v>91.68333809659903</v>
      </c>
      <c r="M13" s="73">
        <v>92.620232172470978</v>
      </c>
      <c r="N13" s="73">
        <v>92.53544620517097</v>
      </c>
      <c r="O13" s="73">
        <v>93</v>
      </c>
      <c r="P13" s="73">
        <v>93.865755943780371</v>
      </c>
      <c r="Q13" s="73">
        <v>93.523936170212764</v>
      </c>
      <c r="R13" s="73">
        <v>93.495240419819382</v>
      </c>
      <c r="S13" s="73">
        <v>92.263894046292862</v>
      </c>
      <c r="T13" s="73">
        <v>91.882475902914877</v>
      </c>
      <c r="U13" s="73">
        <v>91.641320265855583</v>
      </c>
      <c r="V13" s="73">
        <v>92.138898314670286</v>
      </c>
      <c r="W13" s="73">
        <v>93.207750269106569</v>
      </c>
      <c r="X13" s="73">
        <v>92.963816778590754</v>
      </c>
      <c r="Y13" s="73">
        <v>93.095957687948626</v>
      </c>
      <c r="Z13" s="200">
        <v>91.80191427382438</v>
      </c>
      <c r="AA13" s="73">
        <v>92.030004688232523</v>
      </c>
      <c r="AB13" s="73">
        <v>90.136054421768719</v>
      </c>
      <c r="AC13" s="73">
        <v>90.636254501800721</v>
      </c>
      <c r="AD13" s="73">
        <v>92.571919278660374</v>
      </c>
      <c r="AE13" s="73">
        <v>92.95586268390548</v>
      </c>
      <c r="AF13" s="73">
        <v>93.36322869955157</v>
      </c>
      <c r="AG13" s="73">
        <v>91.765221200175219</v>
      </c>
      <c r="AH13" s="73">
        <v>93.895870736086167</v>
      </c>
      <c r="AI13" s="73">
        <v>93.509521958802949</v>
      </c>
      <c r="AJ13" s="73">
        <v>92.98817774154098</v>
      </c>
      <c r="AK13" s="73">
        <v>94.076163610719306</v>
      </c>
      <c r="AL13" s="73">
        <v>94.374762447738505</v>
      </c>
      <c r="AM13" s="73">
        <v>94</v>
      </c>
      <c r="AN13" s="73">
        <v>95.071482317531974</v>
      </c>
      <c r="AO13" s="73">
        <v>95.644149132521221</v>
      </c>
      <c r="AP13" s="73">
        <v>95.457930007446009</v>
      </c>
      <c r="AQ13" s="73">
        <v>95.496383957922419</v>
      </c>
      <c r="AR13" s="73">
        <v>95.992509363295881</v>
      </c>
      <c r="AS13" s="73">
        <v>95.251695822920396</v>
      </c>
      <c r="AT13" s="73">
        <v>95.562034337544546</v>
      </c>
      <c r="AU13" s="73">
        <v>94.041811846689896</v>
      </c>
      <c r="AV13" s="73">
        <v>93.835376532399309</v>
      </c>
      <c r="AW13" s="73">
        <v>93.936477382098175</v>
      </c>
      <c r="AX13" s="202"/>
      <c r="AY13" s="200">
        <v>83.587619877942458</v>
      </c>
      <c r="AZ13" s="73">
        <v>84.124203821656053</v>
      </c>
      <c r="BA13" s="73">
        <v>79.195253105877981</v>
      </c>
      <c r="BB13" s="73">
        <v>78.859289617486354</v>
      </c>
      <c r="BC13" s="73">
        <v>80.539913878767805</v>
      </c>
      <c r="BD13" s="73">
        <v>74.7452064259803</v>
      </c>
      <c r="BE13" s="73">
        <v>83.827398701982105</v>
      </c>
      <c r="BF13" s="73">
        <v>83.442679558011051</v>
      </c>
      <c r="BG13" s="73">
        <v>84.092005790574234</v>
      </c>
      <c r="BH13" s="73">
        <v>83.603207042917788</v>
      </c>
      <c r="BI13" s="73">
        <v>83.501838235294116</v>
      </c>
      <c r="BJ13" s="73">
        <v>84.098335148591872</v>
      </c>
      <c r="BK13" s="73">
        <v>84.576023391812868</v>
      </c>
      <c r="BL13" s="73">
        <v>85</v>
      </c>
      <c r="BM13" s="73">
        <v>83.576735844222398</v>
      </c>
      <c r="BN13" s="73">
        <v>83.626539331490321</v>
      </c>
      <c r="BO13" s="73">
        <v>82.521788556271318</v>
      </c>
      <c r="BP13" s="73">
        <v>83.242121154934893</v>
      </c>
      <c r="BQ13" s="73">
        <v>84.347166950919075</v>
      </c>
      <c r="BR13" s="73">
        <v>83.649410558687848</v>
      </c>
      <c r="BS13" s="73">
        <v>84.048368394898134</v>
      </c>
      <c r="BT13" s="73">
        <v>83.048828900357279</v>
      </c>
      <c r="BU13" s="73">
        <v>81.440997613732591</v>
      </c>
      <c r="BV13" s="73">
        <v>82.457514292426964</v>
      </c>
      <c r="BW13" s="200">
        <v>80.134983127109109</v>
      </c>
      <c r="BX13" s="73">
        <v>77.349465391108609</v>
      </c>
      <c r="BY13" s="73">
        <v>74.699117411072478</v>
      </c>
      <c r="BZ13" s="73">
        <v>76.35726795096322</v>
      </c>
      <c r="CA13" s="73">
        <v>78.288633461047255</v>
      </c>
      <c r="CB13" s="73">
        <v>77.694610778443121</v>
      </c>
      <c r="CC13" s="73">
        <v>79.485874268261654</v>
      </c>
      <c r="CD13" s="73">
        <v>81.162156492552967</v>
      </c>
      <c r="CE13" s="73">
        <v>81.940549635445876</v>
      </c>
      <c r="CF13" s="73">
        <v>81.00365704997968</v>
      </c>
      <c r="CG13" s="73">
        <v>80.710752885143805</v>
      </c>
      <c r="CH13" s="73">
        <v>82.420129117695751</v>
      </c>
      <c r="CI13" s="73">
        <v>82.731473558103701</v>
      </c>
      <c r="CJ13" s="73">
        <v>82</v>
      </c>
      <c r="CK13" s="73">
        <v>75.820808405078068</v>
      </c>
      <c r="CL13" s="73">
        <v>81.380222687686029</v>
      </c>
      <c r="CM13" s="77">
        <v>79.497456451364258</v>
      </c>
      <c r="CN13" s="73">
        <v>80.936513504033684</v>
      </c>
      <c r="CO13" s="77">
        <v>81.335590090783199</v>
      </c>
      <c r="CP13" s="73">
        <v>84.506361732968273</v>
      </c>
      <c r="CQ13" s="73">
        <v>84.040995607613468</v>
      </c>
      <c r="CR13" s="73">
        <v>83.008776741634662</v>
      </c>
      <c r="CS13" s="73">
        <v>82.169853268119155</v>
      </c>
      <c r="CT13" s="73">
        <v>83.063528771595699</v>
      </c>
      <c r="CU13" s="200">
        <v>74.856486796785305</v>
      </c>
      <c r="CV13" s="73">
        <v>79.209039548022602</v>
      </c>
      <c r="CW13" s="73">
        <v>70.885122410546145</v>
      </c>
      <c r="CX13" s="73">
        <v>74.700342465753423</v>
      </c>
      <c r="CY13" s="73">
        <v>73.926380368098165</v>
      </c>
      <c r="CZ13" s="73">
        <v>77.850877192982452</v>
      </c>
      <c r="DA13" s="73">
        <v>77.324171382376718</v>
      </c>
      <c r="DB13" s="73">
        <v>79.034157832744413</v>
      </c>
      <c r="DC13" s="73">
        <v>78.584133760227672</v>
      </c>
      <c r="DD13" s="73">
        <v>77.345701034605781</v>
      </c>
      <c r="DE13" s="73">
        <v>76.808228268082289</v>
      </c>
      <c r="DF13" s="73">
        <v>76.822835867204475</v>
      </c>
      <c r="DG13" s="73">
        <v>79.400061218243039</v>
      </c>
      <c r="DH13" s="73">
        <v>78.356713426853702</v>
      </c>
      <c r="DI13" s="73">
        <v>75.843454790823216</v>
      </c>
      <c r="DJ13" s="73">
        <v>72.973977695167278</v>
      </c>
      <c r="DK13" s="77">
        <v>71.690194582220528</v>
      </c>
      <c r="DL13" s="77">
        <v>74.483775811209426</v>
      </c>
      <c r="DM13" s="77">
        <v>76.58385093167702</v>
      </c>
      <c r="DN13" s="73">
        <v>73.244781783681205</v>
      </c>
      <c r="DO13" s="201">
        <v>66</v>
      </c>
      <c r="DP13" s="73">
        <v>65.511684125705074</v>
      </c>
      <c r="DQ13" s="73">
        <v>66.554621848739501</v>
      </c>
      <c r="DR13" s="73">
        <v>66.416791604197897</v>
      </c>
      <c r="DS13" s="200">
        <v>68.965517241379303</v>
      </c>
      <c r="DT13" s="73">
        <v>67.647058823529406</v>
      </c>
      <c r="DU13" s="73">
        <v>57.6</v>
      </c>
      <c r="DV13" s="73">
        <v>69.696969696969703</v>
      </c>
      <c r="DW13" s="73">
        <v>68.674698795180717</v>
      </c>
      <c r="DX13" s="73">
        <v>70.454545454545453</v>
      </c>
      <c r="DY13" s="73">
        <v>70.860927152317885</v>
      </c>
      <c r="DZ13" s="73">
        <v>68.085106382978722</v>
      </c>
      <c r="EA13" s="73">
        <v>67.146974063400563</v>
      </c>
      <c r="EB13" s="73">
        <v>65.837479270315086</v>
      </c>
      <c r="EC13" s="73">
        <v>63.993710691823907</v>
      </c>
      <c r="ED13" s="73">
        <v>68.214285714285708</v>
      </c>
      <c r="EE13" s="73">
        <v>64.774951076320946</v>
      </c>
      <c r="EF13" s="73">
        <v>77.755102040816325</v>
      </c>
      <c r="EG13" s="73">
        <v>74.228028503562939</v>
      </c>
      <c r="EH13" s="73">
        <v>73.511060692002275</v>
      </c>
      <c r="EI13" s="73">
        <v>78.501755754974653</v>
      </c>
      <c r="EJ13" s="73">
        <v>70.638965111720893</v>
      </c>
      <c r="EK13" s="73">
        <v>73.977086743044183</v>
      </c>
      <c r="EL13" s="73">
        <v>73.475609756097555</v>
      </c>
      <c r="EM13" s="73">
        <v>73.943217665615151</v>
      </c>
      <c r="EN13" s="73">
        <v>70.902906617192329</v>
      </c>
      <c r="EO13" s="73">
        <v>69.760295021511993</v>
      </c>
      <c r="EP13" s="73">
        <v>67.042831495255186</v>
      </c>
      <c r="EQ13" s="200">
        <v>84.287257019438442</v>
      </c>
      <c r="ER13" s="73">
        <v>84.930548615968831</v>
      </c>
      <c r="ES13" s="73">
        <v>80.972860744475753</v>
      </c>
      <c r="ET13" s="73">
        <v>82.496527088708078</v>
      </c>
      <c r="EU13" s="73">
        <v>83.239929108588399</v>
      </c>
      <c r="EV13" s="73">
        <v>82.492310649750095</v>
      </c>
      <c r="EW13" s="73">
        <v>85.681315058169645</v>
      </c>
      <c r="EX13" s="73">
        <v>85.67233247307999</v>
      </c>
      <c r="EY13" s="73">
        <v>86.334886817576574</v>
      </c>
      <c r="EZ13" s="73">
        <v>85.262544728301577</v>
      </c>
      <c r="FA13" s="73">
        <v>84.805484693877546</v>
      </c>
      <c r="FB13" s="73">
        <v>85.90206283478328</v>
      </c>
      <c r="FC13" s="73">
        <v>86.296888077303507</v>
      </c>
      <c r="FD13" s="73">
        <v>86.290093670167465</v>
      </c>
      <c r="FE13" s="73">
        <v>84.022767886690048</v>
      </c>
      <c r="FF13" s="73">
        <v>84.89167796663618</v>
      </c>
      <c r="FG13" s="73">
        <v>84.525931071978732</v>
      </c>
      <c r="FH13" s="73">
        <v>84.585089689548013</v>
      </c>
      <c r="FI13" s="73">
        <v>85.537853525997292</v>
      </c>
      <c r="FJ13" s="73">
        <v>85.474418332063522</v>
      </c>
      <c r="FK13" s="73">
        <v>85.52190449359064</v>
      </c>
      <c r="FL13" s="73">
        <v>84.817370352116527</v>
      </c>
      <c r="FM13" s="73">
        <v>84.417474395233256</v>
      </c>
      <c r="FN13" s="73">
        <v>84.595347867989901</v>
      </c>
      <c r="FO13" s="346">
        <v>80</v>
      </c>
      <c r="FP13" s="76" t="s">
        <v>110</v>
      </c>
      <c r="FQ13" s="202" t="s">
        <v>110</v>
      </c>
      <c r="FR13" s="202" t="s">
        <v>110</v>
      </c>
      <c r="FS13" s="202" t="s">
        <v>110</v>
      </c>
      <c r="FT13" s="202" t="s">
        <v>110</v>
      </c>
      <c r="FU13" s="202" t="s">
        <v>110</v>
      </c>
      <c r="FV13" s="202" t="s">
        <v>110</v>
      </c>
      <c r="FW13" s="202" t="s">
        <v>110</v>
      </c>
      <c r="FX13" s="202" t="s">
        <v>110</v>
      </c>
      <c r="FY13" s="202" t="s">
        <v>110</v>
      </c>
      <c r="FZ13" s="202">
        <v>68.770764119601338</v>
      </c>
      <c r="GA13" s="73">
        <v>65.452568632780654</v>
      </c>
      <c r="GB13" s="73">
        <v>59.781718963165083</v>
      </c>
      <c r="GC13" s="73">
        <v>59.429735234215883</v>
      </c>
      <c r="GD13" s="73">
        <v>61.7988883274381</v>
      </c>
      <c r="GE13" s="73">
        <v>53.812893081761004</v>
      </c>
      <c r="GF13" s="86">
        <v>60.193358554014289</v>
      </c>
      <c r="GG13" s="205">
        <v>60</v>
      </c>
      <c r="GH13" s="73">
        <v>57.93907971484122</v>
      </c>
      <c r="GI13" s="73">
        <v>54.178163184864012</v>
      </c>
      <c r="GJ13" s="73">
        <v>63.018741633199468</v>
      </c>
      <c r="GK13" s="200">
        <v>71.608598962194208</v>
      </c>
      <c r="GL13" s="73">
        <v>73.337856173677068</v>
      </c>
      <c r="GM13" s="73">
        <v>69.158878504672899</v>
      </c>
      <c r="GN13" s="73">
        <v>73.791208791208788</v>
      </c>
      <c r="GO13" s="73">
        <v>74.966945791097402</v>
      </c>
      <c r="GP13" s="73">
        <v>73.030583873957383</v>
      </c>
      <c r="GQ13" s="73">
        <v>68.629671574178943</v>
      </c>
      <c r="GR13" s="73">
        <v>70.558958652373661</v>
      </c>
      <c r="GS13" s="73">
        <v>69.153069153069154</v>
      </c>
      <c r="GT13" s="73">
        <v>68.386088315748339</v>
      </c>
      <c r="GU13" s="73">
        <v>66.876033057851231</v>
      </c>
      <c r="GV13" s="73">
        <v>62.212943632567843</v>
      </c>
      <c r="GW13" s="73">
        <v>64.225260416666671</v>
      </c>
      <c r="GX13" s="73">
        <v>54.170376966458889</v>
      </c>
      <c r="GY13" s="73">
        <v>62.978723404255319</v>
      </c>
      <c r="GZ13" s="202">
        <v>65.869667135489919</v>
      </c>
      <c r="HA13" s="202">
        <v>69.425837320574175</v>
      </c>
      <c r="HB13" s="60" t="s">
        <v>111</v>
      </c>
      <c r="HC13" s="60" t="s">
        <v>111</v>
      </c>
      <c r="HD13" s="60" t="s">
        <v>111</v>
      </c>
      <c r="HE13" s="60" t="s">
        <v>111</v>
      </c>
      <c r="HF13" s="200">
        <v>69.053208137715188</v>
      </c>
      <c r="HG13" s="73">
        <v>66.564534661049407</v>
      </c>
      <c r="HH13" s="73">
        <v>66.891163793103459</v>
      </c>
      <c r="HI13" s="73">
        <v>66.054405952104162</v>
      </c>
      <c r="HJ13" s="73">
        <v>69.47947718413208</v>
      </c>
      <c r="HK13" s="73">
        <v>69.075900946245213</v>
      </c>
      <c r="HL13" s="73">
        <v>68.325624421831634</v>
      </c>
      <c r="HM13" s="73">
        <v>64.500419815281276</v>
      </c>
      <c r="HN13" s="73">
        <v>65.548694920011229</v>
      </c>
      <c r="HO13" s="73">
        <v>63.870719507502891</v>
      </c>
      <c r="HP13" s="73">
        <v>63.320647002854422</v>
      </c>
      <c r="HQ13" s="73">
        <v>59.756633924644483</v>
      </c>
      <c r="HR13" s="73">
        <v>58.786400803328078</v>
      </c>
      <c r="HS13" s="73">
        <v>57.291666666666664</v>
      </c>
      <c r="HT13" s="73">
        <v>60.978147762747142</v>
      </c>
      <c r="HU13" s="73">
        <v>64.343100189035923</v>
      </c>
      <c r="HV13" s="86">
        <v>67.634408602150529</v>
      </c>
      <c r="HW13" s="73">
        <v>73.82352941176471</v>
      </c>
      <c r="HX13" s="73" t="s">
        <v>111</v>
      </c>
      <c r="HY13" s="73" t="s">
        <v>111</v>
      </c>
      <c r="HZ13" s="73" t="s">
        <v>111</v>
      </c>
      <c r="IA13" s="200">
        <v>68.484288354898339</v>
      </c>
      <c r="IB13" s="73">
        <v>66.185567010309285</v>
      </c>
      <c r="IC13" s="73">
        <v>63.872644574398961</v>
      </c>
      <c r="ID13" s="73">
        <v>67.243589743589752</v>
      </c>
      <c r="IE13" s="73">
        <v>67.125</v>
      </c>
      <c r="IF13" s="73">
        <v>66.816901408450704</v>
      </c>
      <c r="IG13" s="73">
        <v>66.02052451539339</v>
      </c>
      <c r="IH13" s="73">
        <v>61.142857142857146</v>
      </c>
      <c r="II13" s="73">
        <v>63.606340819022449</v>
      </c>
      <c r="IJ13" s="73">
        <v>64.225352112676063</v>
      </c>
      <c r="IK13" s="73">
        <v>61.735941320293399</v>
      </c>
      <c r="IL13" s="73">
        <v>61.089108910891092</v>
      </c>
      <c r="IM13" s="73">
        <v>56.525735294117652</v>
      </c>
      <c r="IN13" s="73" t="s">
        <v>111</v>
      </c>
      <c r="IO13" s="73" t="s">
        <v>111</v>
      </c>
      <c r="IP13" s="73" t="s">
        <v>111</v>
      </c>
      <c r="IQ13" s="73">
        <v>64.556962025316452</v>
      </c>
      <c r="IR13" s="73">
        <v>67.924528301886781</v>
      </c>
      <c r="IS13" s="73">
        <v>56.321839080459768</v>
      </c>
      <c r="IT13" s="73" t="s">
        <v>111</v>
      </c>
      <c r="IU13" s="73" t="s">
        <v>111</v>
      </c>
      <c r="IV13" s="200">
        <v>69.418355577525119</v>
      </c>
      <c r="IW13" s="73">
        <v>67.931866952789704</v>
      </c>
      <c r="IX13" s="73">
        <v>66.706178693139719</v>
      </c>
      <c r="IY13" s="73">
        <v>68.129149850279916</v>
      </c>
      <c r="IZ13" s="73">
        <v>70.534629404617249</v>
      </c>
      <c r="JA13" s="73">
        <v>69.584269662921344</v>
      </c>
      <c r="JB13" s="73">
        <v>67.995513866231647</v>
      </c>
      <c r="JC13" s="73">
        <v>65.322958657541946</v>
      </c>
      <c r="JD13" s="73">
        <v>66.113786338505449</v>
      </c>
      <c r="JE13" s="73">
        <v>64.875113345973134</v>
      </c>
      <c r="JF13" s="73">
        <v>65.364041604754831</v>
      </c>
      <c r="JG13" s="73">
        <v>61.811209042588985</v>
      </c>
      <c r="JH13" s="73">
        <v>59.995944849959457</v>
      </c>
      <c r="JI13" s="73">
        <v>56.833217270194979</v>
      </c>
      <c r="JJ13" s="73">
        <v>61.670680972191818</v>
      </c>
      <c r="JK13" s="73">
        <v>61.701650016836908</v>
      </c>
      <c r="JL13" s="86">
        <v>63.593262632563942</v>
      </c>
      <c r="JM13" s="73">
        <v>60.258345915114923</v>
      </c>
      <c r="JN13" s="73">
        <v>57.880491359566939</v>
      </c>
      <c r="JO13" s="73">
        <v>54.178163184864012</v>
      </c>
      <c r="JP13" s="73">
        <v>63.018741633199468</v>
      </c>
      <c r="JQ13" s="73" t="s">
        <v>110</v>
      </c>
      <c r="JR13" s="76" t="s">
        <v>110</v>
      </c>
      <c r="JS13" s="73">
        <v>59.479131127032872</v>
      </c>
      <c r="JT13" s="73">
        <v>61.426754292982835</v>
      </c>
      <c r="JU13" s="73">
        <v>61.32049004021323</v>
      </c>
      <c r="JV13" s="73">
        <v>57.085403359356519</v>
      </c>
      <c r="JW13" s="73">
        <v>55.257708237459738</v>
      </c>
      <c r="JX13" s="73">
        <v>52.303492207939939</v>
      </c>
      <c r="JY13" s="73">
        <v>50.790653764455982</v>
      </c>
      <c r="JZ13" s="73">
        <v>54.869416646326584</v>
      </c>
      <c r="KA13" s="73">
        <v>53.752948745442843</v>
      </c>
      <c r="KB13" s="73">
        <v>52.505944759465891</v>
      </c>
      <c r="KC13" s="73">
        <v>54.782298358315494</v>
      </c>
      <c r="KD13" s="73">
        <v>52.299596309111877</v>
      </c>
      <c r="KE13" s="73">
        <v>51.123039977397937</v>
      </c>
      <c r="KF13" s="73">
        <v>53.521303258145359</v>
      </c>
      <c r="KG13" s="73">
        <v>52.32138832544512</v>
      </c>
      <c r="KH13" s="73">
        <v>54.670599803343165</v>
      </c>
      <c r="KI13" s="73">
        <v>57.080736338599806</v>
      </c>
      <c r="KJ13" s="73">
        <v>58.362884160756501</v>
      </c>
      <c r="KK13" s="73">
        <v>58.023238711575232</v>
      </c>
      <c r="KL13" s="73">
        <v>59.572256052279812</v>
      </c>
      <c r="KM13" s="200" t="s">
        <v>110</v>
      </c>
      <c r="KN13" s="73">
        <v>58.422174840085283</v>
      </c>
      <c r="KO13" s="73">
        <v>63.983903420523134</v>
      </c>
      <c r="KP13" s="73">
        <v>51.602564102564109</v>
      </c>
      <c r="KQ13" s="73">
        <v>61.349693251533736</v>
      </c>
      <c r="KR13" s="73">
        <v>55.072463768115945</v>
      </c>
      <c r="KS13" s="73">
        <v>52.5</v>
      </c>
      <c r="KT13" s="73">
        <v>59.322033898305087</v>
      </c>
      <c r="KU13" s="73">
        <v>67.379679144385022</v>
      </c>
      <c r="KV13" s="73">
        <v>63.363363363363355</v>
      </c>
      <c r="KW13" s="73" t="s">
        <v>111</v>
      </c>
      <c r="KX13" s="73" t="s">
        <v>111</v>
      </c>
      <c r="KY13" s="73" t="s">
        <v>111</v>
      </c>
      <c r="KZ13" s="73" t="s">
        <v>111</v>
      </c>
      <c r="LA13" s="73" t="s">
        <v>111</v>
      </c>
      <c r="LB13" s="73" t="s">
        <v>111</v>
      </c>
      <c r="LC13" s="73" t="s">
        <v>111</v>
      </c>
      <c r="LD13" s="73" t="s">
        <v>111</v>
      </c>
      <c r="LE13" s="73" t="s">
        <v>111</v>
      </c>
      <c r="LF13" s="73" t="s">
        <v>111</v>
      </c>
      <c r="LG13" s="73" t="s">
        <v>111</v>
      </c>
      <c r="LH13" s="200" t="s">
        <v>110</v>
      </c>
      <c r="LI13" s="73">
        <v>59.425610019434252</v>
      </c>
      <c r="LJ13" s="73">
        <v>61.554727620582014</v>
      </c>
      <c r="LK13" s="73">
        <v>60.784660245648134</v>
      </c>
      <c r="LL13" s="73">
        <v>57.318573185731857</v>
      </c>
      <c r="LM13" s="73">
        <v>55.249286184933005</v>
      </c>
      <c r="LN13" s="73">
        <v>52.313666271168159</v>
      </c>
      <c r="LO13" s="73">
        <v>51.187127264543712</v>
      </c>
      <c r="LP13" s="73">
        <v>55.376827896512935</v>
      </c>
      <c r="LQ13" s="73">
        <v>53.945379421545901</v>
      </c>
      <c r="LR13" s="73">
        <v>52.505944759465891</v>
      </c>
      <c r="LS13" s="73">
        <v>54.782298358315494</v>
      </c>
      <c r="LT13" s="73">
        <v>52.299596309111877</v>
      </c>
      <c r="LU13" s="73">
        <v>51.123039977397937</v>
      </c>
      <c r="LV13" s="73">
        <v>53.521303258145359</v>
      </c>
      <c r="LW13" s="73">
        <v>52.32138832544512</v>
      </c>
      <c r="LX13" s="73">
        <v>54.670599803343165</v>
      </c>
      <c r="LY13" s="73">
        <v>57.080736338599806</v>
      </c>
      <c r="LZ13" s="73">
        <v>58.362884160756501</v>
      </c>
      <c r="MA13" s="73">
        <v>58.023238711575232</v>
      </c>
      <c r="MB13" s="73">
        <v>58.023238711575232</v>
      </c>
      <c r="MC13" s="361">
        <v>55</v>
      </c>
    </row>
    <row r="14" spans="1:341" s="10" customFormat="1">
      <c r="A14" s="185" t="s">
        <v>20</v>
      </c>
      <c r="B14" s="200">
        <v>85.593220338983059</v>
      </c>
      <c r="C14" s="73">
        <v>88.457142857142856</v>
      </c>
      <c r="D14" s="73">
        <v>93.157492354740057</v>
      </c>
      <c r="E14" s="73">
        <v>89.40513903555086</v>
      </c>
      <c r="F14" s="73">
        <v>90.603773584905667</v>
      </c>
      <c r="G14" s="73">
        <v>88.209006531454094</v>
      </c>
      <c r="H14" s="73">
        <v>90.0164744645799</v>
      </c>
      <c r="I14" s="73">
        <v>88.682340076544548</v>
      </c>
      <c r="J14" s="73">
        <v>89.773980154355002</v>
      </c>
      <c r="K14" s="73">
        <v>89.863997947138827</v>
      </c>
      <c r="L14" s="73">
        <v>87.987271280827358</v>
      </c>
      <c r="M14" s="73">
        <v>87.263681592039802</v>
      </c>
      <c r="N14" s="73">
        <v>88.185790581000163</v>
      </c>
      <c r="O14" s="73">
        <v>87</v>
      </c>
      <c r="P14" s="73">
        <v>88.601847502739943</v>
      </c>
      <c r="Q14" s="73">
        <v>87.689536105689825</v>
      </c>
      <c r="R14" s="73">
        <v>87.057539373148302</v>
      </c>
      <c r="S14" s="73">
        <v>86.942313157146927</v>
      </c>
      <c r="T14" s="73">
        <v>87.318489835430796</v>
      </c>
      <c r="U14" s="73">
        <v>87.324487955687232</v>
      </c>
      <c r="V14" s="73">
        <v>86.700402231737371</v>
      </c>
      <c r="W14" s="73">
        <v>86.609385327164574</v>
      </c>
      <c r="X14" s="73">
        <v>87.243831033040578</v>
      </c>
      <c r="Y14" s="73">
        <v>88.442612049474675</v>
      </c>
      <c r="Z14" s="200">
        <v>77.921348314606732</v>
      </c>
      <c r="AA14" s="73">
        <v>63.590604026845639</v>
      </c>
      <c r="AB14" s="73">
        <v>81.236897274633122</v>
      </c>
      <c r="AC14" s="73">
        <v>81.652306132792702</v>
      </c>
      <c r="AD14" s="73">
        <v>82.334664891256111</v>
      </c>
      <c r="AE14" s="73">
        <v>83.068542896050829</v>
      </c>
      <c r="AF14" s="73">
        <v>84.239888423988845</v>
      </c>
      <c r="AG14" s="73">
        <v>86.095505617977537</v>
      </c>
      <c r="AH14" s="73">
        <v>83.991962491627604</v>
      </c>
      <c r="AI14" s="73">
        <v>85.934744268077608</v>
      </c>
      <c r="AJ14" s="73">
        <v>85.10733452593918</v>
      </c>
      <c r="AK14" s="73" t="s">
        <v>111</v>
      </c>
      <c r="AL14" s="73" t="s">
        <v>111</v>
      </c>
      <c r="AM14" s="73" t="s">
        <v>111</v>
      </c>
      <c r="AN14" s="73" t="s">
        <v>111</v>
      </c>
      <c r="AO14" s="73" t="s">
        <v>111</v>
      </c>
      <c r="AP14" s="73" t="s">
        <v>111</v>
      </c>
      <c r="AQ14" s="73" t="s">
        <v>111</v>
      </c>
      <c r="AR14" s="73" t="s">
        <v>111</v>
      </c>
      <c r="AS14" s="73" t="s">
        <v>111</v>
      </c>
      <c r="AT14" s="73" t="s">
        <v>111</v>
      </c>
      <c r="AU14" s="73" t="s">
        <v>111</v>
      </c>
      <c r="AV14" s="73" t="s">
        <v>111</v>
      </c>
      <c r="AW14" s="73" t="s">
        <v>111</v>
      </c>
      <c r="AX14" s="202"/>
      <c r="AY14" s="200">
        <v>79.57776820336062</v>
      </c>
      <c r="AZ14" s="73">
        <v>80.34669067987393</v>
      </c>
      <c r="BA14" s="73">
        <v>80.997876857749461</v>
      </c>
      <c r="BB14" s="73">
        <v>80.473496752566518</v>
      </c>
      <c r="BC14" s="73">
        <v>81.825848619017506</v>
      </c>
      <c r="BD14" s="73">
        <v>82.33283486434523</v>
      </c>
      <c r="BE14" s="73">
        <v>82.833505687693886</v>
      </c>
      <c r="BF14" s="73">
        <v>81.321732691595699</v>
      </c>
      <c r="BG14" s="73">
        <v>80.261852806982745</v>
      </c>
      <c r="BH14" s="73">
        <v>82.016179215930293</v>
      </c>
      <c r="BI14" s="73">
        <v>81.612903225806448</v>
      </c>
      <c r="BJ14" s="73">
        <v>82.371417353749507</v>
      </c>
      <c r="BK14" s="73">
        <v>82.137223974763415</v>
      </c>
      <c r="BL14" s="73">
        <v>82.67948519150255</v>
      </c>
      <c r="BM14" s="73">
        <v>80.502152080344317</v>
      </c>
      <c r="BN14" s="73">
        <v>80.986639260020553</v>
      </c>
      <c r="BO14" s="77">
        <v>79.13653298268683</v>
      </c>
      <c r="BP14" s="77">
        <v>79.357847922768201</v>
      </c>
      <c r="BQ14" s="73">
        <v>80.051813471502598</v>
      </c>
      <c r="BR14" s="73">
        <v>79.584921643371459</v>
      </c>
      <c r="BS14" s="73">
        <v>80.22203947368422</v>
      </c>
      <c r="BT14" s="73">
        <v>79</v>
      </c>
      <c r="BU14" s="73">
        <v>79.202027995150445</v>
      </c>
      <c r="BV14" s="73">
        <v>82.331511839708554</v>
      </c>
      <c r="BW14" s="200">
        <v>80.853994490358119</v>
      </c>
      <c r="BX14" s="73">
        <v>79.63772642098688</v>
      </c>
      <c r="BY14" s="73">
        <v>77.250409165302784</v>
      </c>
      <c r="BZ14" s="73">
        <v>76.884167931208907</v>
      </c>
      <c r="CA14" s="73">
        <v>78.378378378378386</v>
      </c>
      <c r="CB14" s="73">
        <v>80.822622107969153</v>
      </c>
      <c r="CC14" s="73">
        <v>80.94435075885329</v>
      </c>
      <c r="CD14" s="73">
        <v>78.59300820025895</v>
      </c>
      <c r="CE14" s="73">
        <v>76.947920872022607</v>
      </c>
      <c r="CF14" s="73">
        <v>78.460837887067399</v>
      </c>
      <c r="CG14" s="73">
        <v>80.716723549488052</v>
      </c>
      <c r="CH14" s="73">
        <v>78.792756539235413</v>
      </c>
      <c r="CI14" s="73">
        <v>78.165771297006899</v>
      </c>
      <c r="CJ14" s="73">
        <v>72.70886075949366</v>
      </c>
      <c r="CK14" s="73">
        <v>74.566473988439299</v>
      </c>
      <c r="CL14" s="73">
        <v>74.341736694677863</v>
      </c>
      <c r="CM14" s="77">
        <v>47.844827586206897</v>
      </c>
      <c r="CN14" s="77">
        <v>50.34013605442177</v>
      </c>
      <c r="CO14" s="73">
        <v>50.397877984084879</v>
      </c>
      <c r="CP14" s="73">
        <v>66.945606694560666</v>
      </c>
      <c r="CQ14" s="73">
        <v>66.896551724137936</v>
      </c>
      <c r="CR14" s="73">
        <v>72.5</v>
      </c>
      <c r="CS14" s="73">
        <v>60.080645161290313</v>
      </c>
      <c r="CT14" s="73">
        <v>70.935960591132996</v>
      </c>
      <c r="CU14" s="200">
        <v>70</v>
      </c>
      <c r="CV14" s="73">
        <v>70.935960591133011</v>
      </c>
      <c r="CW14" s="73">
        <v>81.025641025641036</v>
      </c>
      <c r="CX14" s="73">
        <v>83.259911894273131</v>
      </c>
      <c r="CY14" s="73">
        <v>72.222222222222229</v>
      </c>
      <c r="CZ14" s="73">
        <v>78.75816993464052</v>
      </c>
      <c r="DA14" s="73">
        <v>65.178571428571431</v>
      </c>
      <c r="DB14" s="73">
        <v>72.246696035242294</v>
      </c>
      <c r="DC14" s="73">
        <v>71.717171717171723</v>
      </c>
      <c r="DD14" s="73">
        <v>65.581395348837219</v>
      </c>
      <c r="DE14" s="73">
        <v>62.962962962962962</v>
      </c>
      <c r="DF14" s="73">
        <v>55.623100303951375</v>
      </c>
      <c r="DG14" s="73">
        <v>54.82233502538071</v>
      </c>
      <c r="DH14" s="73" t="s">
        <v>111</v>
      </c>
      <c r="DI14" s="73" t="s">
        <v>111</v>
      </c>
      <c r="DJ14" s="73" t="s">
        <v>111</v>
      </c>
      <c r="DK14" s="73" t="s">
        <v>111</v>
      </c>
      <c r="DL14" s="73" t="s">
        <v>111</v>
      </c>
      <c r="DM14" s="73" t="s">
        <v>111</v>
      </c>
      <c r="DN14" s="73" t="s">
        <v>111</v>
      </c>
      <c r="DO14" s="73" t="s">
        <v>111</v>
      </c>
      <c r="DP14" s="73" t="s">
        <v>111</v>
      </c>
      <c r="DQ14" s="73" t="s">
        <v>111</v>
      </c>
      <c r="DR14" s="73" t="s">
        <v>111</v>
      </c>
      <c r="DS14" s="200" t="s">
        <v>111</v>
      </c>
      <c r="DT14" s="73" t="s">
        <v>111</v>
      </c>
      <c r="DU14" s="73" t="s">
        <v>111</v>
      </c>
      <c r="DV14" s="73" t="s">
        <v>111</v>
      </c>
      <c r="DW14" s="73" t="s">
        <v>111</v>
      </c>
      <c r="DX14" s="73" t="s">
        <v>111</v>
      </c>
      <c r="DY14" s="73" t="s">
        <v>111</v>
      </c>
      <c r="DZ14" s="73" t="s">
        <v>111</v>
      </c>
      <c r="EA14" s="73" t="s">
        <v>111</v>
      </c>
      <c r="EB14" s="73" t="s">
        <v>111</v>
      </c>
      <c r="EC14" s="73" t="s">
        <v>111</v>
      </c>
      <c r="ED14" s="73" t="s">
        <v>111</v>
      </c>
      <c r="EE14" s="73" t="s">
        <v>111</v>
      </c>
      <c r="EF14" s="73" t="s">
        <v>111</v>
      </c>
      <c r="EG14" s="73" t="s">
        <v>111</v>
      </c>
      <c r="EH14" s="73" t="s">
        <v>111</v>
      </c>
      <c r="EI14" s="73" t="s">
        <v>111</v>
      </c>
      <c r="EJ14" s="73" t="s">
        <v>111</v>
      </c>
      <c r="EK14" s="73" t="s">
        <v>111</v>
      </c>
      <c r="EL14" s="73" t="s">
        <v>111</v>
      </c>
      <c r="EM14" s="73" t="s">
        <v>111</v>
      </c>
      <c r="EN14" s="73" t="s">
        <v>111</v>
      </c>
      <c r="EO14" s="73" t="s">
        <v>111</v>
      </c>
      <c r="EP14" s="73" t="s">
        <v>111</v>
      </c>
      <c r="EQ14" s="200">
        <v>80.789473684210535</v>
      </c>
      <c r="ER14" s="73">
        <v>79.247584201144576</v>
      </c>
      <c r="ES14" s="73">
        <v>83.253418575741435</v>
      </c>
      <c r="ET14" s="73">
        <v>82.274616232719865</v>
      </c>
      <c r="EU14" s="73">
        <v>83.029745989304814</v>
      </c>
      <c r="EV14" s="73">
        <v>83.551976087678511</v>
      </c>
      <c r="EW14" s="73">
        <v>83.965747505695646</v>
      </c>
      <c r="EX14" s="73">
        <v>83.266809947804717</v>
      </c>
      <c r="EY14" s="73">
        <v>82.612759990652023</v>
      </c>
      <c r="EZ14" s="73">
        <v>84.115846831380154</v>
      </c>
      <c r="FA14" s="73">
        <v>83.47351335399145</v>
      </c>
      <c r="FB14" s="73">
        <v>83.209530483531879</v>
      </c>
      <c r="FC14" s="73">
        <v>83.278366430425933</v>
      </c>
      <c r="FD14" s="73">
        <v>83.441710799758667</v>
      </c>
      <c r="FE14" s="73">
        <v>83.250480546165576</v>
      </c>
      <c r="FF14" s="73">
        <v>83.135609883987669</v>
      </c>
      <c r="FG14" s="73">
        <v>81.897153002346087</v>
      </c>
      <c r="FH14" s="73">
        <v>82.351865398683259</v>
      </c>
      <c r="FI14" s="73">
        <v>82.448719434465175</v>
      </c>
      <c r="FJ14" s="73">
        <v>82.855668921242696</v>
      </c>
      <c r="FK14" s="73">
        <v>82.952218430034137</v>
      </c>
      <c r="FL14" s="73">
        <v>82.320117474302492</v>
      </c>
      <c r="FM14" s="73">
        <v>82.41178610403783</v>
      </c>
      <c r="FN14" s="73">
        <v>84.975160547679636</v>
      </c>
      <c r="FO14" s="346">
        <v>82</v>
      </c>
      <c r="FP14" s="76" t="s">
        <v>111</v>
      </c>
      <c r="FQ14" s="202" t="s">
        <v>111</v>
      </c>
      <c r="FR14" s="202" t="s">
        <v>111</v>
      </c>
      <c r="FS14" s="202" t="s">
        <v>111</v>
      </c>
      <c r="FT14" s="202" t="s">
        <v>111</v>
      </c>
      <c r="FU14" s="202" t="s">
        <v>111</v>
      </c>
      <c r="FV14" s="202" t="s">
        <v>111</v>
      </c>
      <c r="FW14" s="202" t="s">
        <v>111</v>
      </c>
      <c r="FX14" s="202" t="s">
        <v>111</v>
      </c>
      <c r="FY14" s="202" t="s">
        <v>111</v>
      </c>
      <c r="FZ14" s="202" t="s">
        <v>111</v>
      </c>
      <c r="GA14" s="202" t="s">
        <v>111</v>
      </c>
      <c r="GB14" s="202" t="s">
        <v>111</v>
      </c>
      <c r="GC14" s="202" t="s">
        <v>111</v>
      </c>
      <c r="GD14" s="202" t="s">
        <v>111</v>
      </c>
      <c r="GE14" s="202" t="s">
        <v>111</v>
      </c>
      <c r="GF14" s="202" t="s">
        <v>111</v>
      </c>
      <c r="GG14" s="202" t="s">
        <v>111</v>
      </c>
      <c r="GH14" s="202" t="s">
        <v>111</v>
      </c>
      <c r="GI14" s="202" t="s">
        <v>111</v>
      </c>
      <c r="GJ14" s="202" t="s">
        <v>111</v>
      </c>
      <c r="GK14" s="200">
        <v>61.188118811881189</v>
      </c>
      <c r="GL14" s="73">
        <v>65.275846082522037</v>
      </c>
      <c r="GM14" s="73">
        <v>58.905775075987847</v>
      </c>
      <c r="GN14" s="73">
        <v>64.257347100873716</v>
      </c>
      <c r="GO14" s="73">
        <v>64.011799410029496</v>
      </c>
      <c r="GP14" s="73">
        <v>66.690673388548788</v>
      </c>
      <c r="GQ14" s="73">
        <v>64.698983580922601</v>
      </c>
      <c r="GR14" s="73">
        <v>65.962441314553985</v>
      </c>
      <c r="GS14" s="73">
        <v>66.099417823555754</v>
      </c>
      <c r="GT14" s="73">
        <v>63.747368421052627</v>
      </c>
      <c r="GU14" s="73">
        <v>63.771996939556239</v>
      </c>
      <c r="GV14" s="73">
        <v>66.678152997932457</v>
      </c>
      <c r="GW14" s="73">
        <v>61.97776926025297</v>
      </c>
      <c r="GX14" s="73">
        <v>58.794726930320152</v>
      </c>
      <c r="GY14" s="73">
        <v>59.331580923770183</v>
      </c>
      <c r="GZ14" s="202">
        <v>59.403126480341072</v>
      </c>
      <c r="HA14" s="202">
        <v>58.575521899304135</v>
      </c>
      <c r="HB14" s="202">
        <v>61.517492049068601</v>
      </c>
      <c r="HC14" s="73">
        <v>60.734463276836152</v>
      </c>
      <c r="HD14" s="73">
        <v>64.073226544622429</v>
      </c>
      <c r="HE14" s="73">
        <v>64.794168096054889</v>
      </c>
      <c r="HF14" s="200">
        <v>65.672371638141811</v>
      </c>
      <c r="HG14" s="73">
        <v>66.073730342871869</v>
      </c>
      <c r="HH14" s="73">
        <v>66.883896415709131</v>
      </c>
      <c r="HI14" s="73">
        <v>68.251410153102341</v>
      </c>
      <c r="HJ14" s="73">
        <v>64.261324834964725</v>
      </c>
      <c r="HK14" s="73">
        <v>63.527615169254261</v>
      </c>
      <c r="HL14" s="73">
        <v>64.011799410029496</v>
      </c>
      <c r="HM14" s="73">
        <v>65.799444304117202</v>
      </c>
      <c r="HN14" s="73">
        <v>68.313253012048193</v>
      </c>
      <c r="HO14" s="73">
        <v>68.170671897989209</v>
      </c>
      <c r="HP14" s="73">
        <v>63.375027430326966</v>
      </c>
      <c r="HQ14" s="73">
        <v>65.039768618944322</v>
      </c>
      <c r="HR14" s="73">
        <v>61.311802896620613</v>
      </c>
      <c r="HS14" s="73">
        <v>62.039993278440598</v>
      </c>
      <c r="HT14" s="73">
        <v>61.803336883209084</v>
      </c>
      <c r="HU14" s="73">
        <v>60.452961672473869</v>
      </c>
      <c r="HV14" s="73">
        <v>60.45939294503691</v>
      </c>
      <c r="HW14" s="73">
        <v>62.302771855010661</v>
      </c>
      <c r="HX14" s="73">
        <v>61.305007587253407</v>
      </c>
      <c r="HY14" s="73">
        <v>62.818716727374614</v>
      </c>
      <c r="HZ14" s="73">
        <v>64.094621233455356</v>
      </c>
      <c r="IA14" s="200">
        <v>63.833634719710666</v>
      </c>
      <c r="IB14" s="73">
        <v>60.791366906474828</v>
      </c>
      <c r="IC14" s="73">
        <v>65.802469135802468</v>
      </c>
      <c r="ID14" s="73">
        <v>63.694267515923563</v>
      </c>
      <c r="IE14" s="73">
        <v>65.487977369165492</v>
      </c>
      <c r="IF14" s="73">
        <v>61.026615969581748</v>
      </c>
      <c r="IG14" s="73">
        <v>59.55473098330242</v>
      </c>
      <c r="IH14" s="73">
        <v>61.875</v>
      </c>
      <c r="II14" s="73">
        <v>64.083640836408364</v>
      </c>
      <c r="IJ14" s="73">
        <v>62.356979405034323</v>
      </c>
      <c r="IK14" s="73">
        <v>62.210338680926917</v>
      </c>
      <c r="IL14" s="73">
        <v>70.297029702970306</v>
      </c>
      <c r="IM14" s="73">
        <v>60.283687943262407</v>
      </c>
      <c r="IN14" s="73">
        <v>60.451977401129938</v>
      </c>
      <c r="IO14" s="73">
        <v>51.515151515151516</v>
      </c>
      <c r="IP14" s="73">
        <v>55.688622754491014</v>
      </c>
      <c r="IQ14" s="73">
        <v>47.58620689655173</v>
      </c>
      <c r="IR14" s="201">
        <v>62</v>
      </c>
      <c r="IS14" s="73">
        <v>57.592093441150055</v>
      </c>
      <c r="IT14" s="73">
        <v>62.654320987654316</v>
      </c>
      <c r="IU14" s="73">
        <v>63.641552511415526</v>
      </c>
      <c r="IV14" s="200">
        <v>64.160288158487162</v>
      </c>
      <c r="IW14" s="73">
        <v>65.367111650485441</v>
      </c>
      <c r="IX14" s="73">
        <v>64.152653307823982</v>
      </c>
      <c r="IY14" s="73">
        <v>66.602153138986324</v>
      </c>
      <c r="IZ14" s="73">
        <v>64.285714285714292</v>
      </c>
      <c r="JA14" s="73">
        <v>64.560287610619469</v>
      </c>
      <c r="JB14" s="73">
        <v>63.912440265145676</v>
      </c>
      <c r="JC14" s="73">
        <v>65.506638714185883</v>
      </c>
      <c r="JD14" s="73">
        <v>67.130681818181813</v>
      </c>
      <c r="JE14" s="73">
        <v>66.043401119148356</v>
      </c>
      <c r="JF14" s="73">
        <v>63.424728401448519</v>
      </c>
      <c r="JG14" s="73">
        <v>65.91814159292035</v>
      </c>
      <c r="JH14" s="73">
        <v>61.493662213086665</v>
      </c>
      <c r="JI14" s="73">
        <v>61.026983946259818</v>
      </c>
      <c r="JJ14" s="73">
        <v>60.861312136671017</v>
      </c>
      <c r="JK14" s="73">
        <v>60.048361096184848</v>
      </c>
      <c r="JL14" s="73">
        <v>59.592711682743833</v>
      </c>
      <c r="JM14" s="73">
        <v>62.038089823763507</v>
      </c>
      <c r="JN14" s="73">
        <v>60.486834047764845</v>
      </c>
      <c r="JO14" s="73">
        <v>63.177304964539012</v>
      </c>
      <c r="JP14" s="73">
        <v>64.204322200392923</v>
      </c>
      <c r="JQ14" s="73">
        <v>62</v>
      </c>
      <c r="JR14" s="76" t="s">
        <v>110</v>
      </c>
      <c r="JS14" s="73" t="s">
        <v>110</v>
      </c>
      <c r="JT14" s="73">
        <v>63.398692810457518</v>
      </c>
      <c r="JU14" s="73">
        <v>72.108843537414955</v>
      </c>
      <c r="JV14" s="73">
        <v>67.295597484276726</v>
      </c>
      <c r="JW14" s="73">
        <v>60.305343511450381</v>
      </c>
      <c r="JX14" s="73">
        <v>70</v>
      </c>
      <c r="JY14" s="73">
        <v>66.129032258064512</v>
      </c>
      <c r="JZ14" s="73">
        <v>68.907563025210081</v>
      </c>
      <c r="KA14" s="73">
        <v>71.779141104294482</v>
      </c>
      <c r="KB14" s="73">
        <v>69.774919614147905</v>
      </c>
      <c r="KC14" s="73">
        <v>71.374045801526719</v>
      </c>
      <c r="KD14" s="73">
        <v>64.052287581699346</v>
      </c>
      <c r="KE14" s="73">
        <v>64.362850971922256</v>
      </c>
      <c r="KF14" s="73">
        <v>66.312056737588648</v>
      </c>
      <c r="KG14" s="73">
        <v>69.260700389105068</v>
      </c>
      <c r="KH14" s="73">
        <v>64.285714285714292</v>
      </c>
      <c r="KI14" s="73">
        <v>66.588235294117652</v>
      </c>
      <c r="KJ14" s="73">
        <v>64.102564102564102</v>
      </c>
      <c r="KK14" s="73">
        <v>67.485822306238191</v>
      </c>
      <c r="KL14" s="73">
        <v>69.808917197452232</v>
      </c>
      <c r="KM14" s="200" t="s">
        <v>110</v>
      </c>
      <c r="KN14" s="73" t="s">
        <v>110</v>
      </c>
      <c r="KO14" s="73">
        <v>2.8301886792452828</v>
      </c>
      <c r="KP14" s="73">
        <v>70.542635658914733</v>
      </c>
      <c r="KQ14" s="73">
        <v>72.142857142857139</v>
      </c>
      <c r="KR14" s="73">
        <v>66.304347826086968</v>
      </c>
      <c r="KS14" s="73">
        <v>59.677419354838712</v>
      </c>
      <c r="KT14" s="73">
        <v>56.25</v>
      </c>
      <c r="KU14" s="73" t="s">
        <v>111</v>
      </c>
      <c r="KV14" s="73" t="s">
        <v>111</v>
      </c>
      <c r="KW14" s="73" t="s">
        <v>111</v>
      </c>
      <c r="KX14" s="73" t="s">
        <v>111</v>
      </c>
      <c r="KY14" s="73" t="s">
        <v>111</v>
      </c>
      <c r="KZ14" s="73" t="s">
        <v>111</v>
      </c>
      <c r="LA14" s="73" t="s">
        <v>111</v>
      </c>
      <c r="LB14" s="73" t="s">
        <v>111</v>
      </c>
      <c r="LC14" s="73" t="s">
        <v>111</v>
      </c>
      <c r="LD14" s="73" t="s">
        <v>111</v>
      </c>
      <c r="LE14" s="73" t="s">
        <v>111</v>
      </c>
      <c r="LF14" s="73" t="s">
        <v>111</v>
      </c>
      <c r="LG14" s="73" t="s">
        <v>111</v>
      </c>
      <c r="LH14" s="200" t="s">
        <v>110</v>
      </c>
      <c r="LI14" s="73" t="s">
        <v>110</v>
      </c>
      <c r="LJ14" s="73">
        <v>38.610038610038607</v>
      </c>
      <c r="LK14" s="73">
        <v>71.376811594202891</v>
      </c>
      <c r="LL14" s="73">
        <v>69.565217391304344</v>
      </c>
      <c r="LM14" s="73">
        <v>62.780269058295957</v>
      </c>
      <c r="LN14" s="73">
        <v>66.049382716049379</v>
      </c>
      <c r="LO14" s="73">
        <v>62.254901960784309</v>
      </c>
      <c r="LP14" s="73">
        <v>68.907563025210081</v>
      </c>
      <c r="LQ14" s="73">
        <v>71.779141104294482</v>
      </c>
      <c r="LR14" s="73">
        <v>69.774919614147905</v>
      </c>
      <c r="LS14" s="73">
        <v>71.374045801526719</v>
      </c>
      <c r="LT14" s="73">
        <v>64.052287581699346</v>
      </c>
      <c r="LU14" s="73">
        <v>64.362850971922256</v>
      </c>
      <c r="LV14" s="73">
        <v>66.312056737588648</v>
      </c>
      <c r="LW14" s="73">
        <v>69.260700389105068</v>
      </c>
      <c r="LX14" s="73">
        <v>64.285714285714292</v>
      </c>
      <c r="LY14" s="73">
        <v>66.588235294117652</v>
      </c>
      <c r="LZ14" s="73">
        <v>64.102564102564102</v>
      </c>
      <c r="MA14" s="73">
        <v>67.485822306238191</v>
      </c>
      <c r="MB14" s="73">
        <v>67.485822306238191</v>
      </c>
      <c r="MC14" s="361">
        <v>68</v>
      </c>
    </row>
    <row r="15" spans="1:341" s="10" customFormat="1">
      <c r="A15" s="185" t="s">
        <v>21</v>
      </c>
      <c r="B15" s="200">
        <v>88.621700879765399</v>
      </c>
      <c r="C15" s="73">
        <v>86.322645290581164</v>
      </c>
      <c r="D15" s="73">
        <v>88.045925258892396</v>
      </c>
      <c r="E15" s="73">
        <v>88.318863456985014</v>
      </c>
      <c r="F15" s="73">
        <v>89.007160828333653</v>
      </c>
      <c r="G15" s="73">
        <v>89.885646687697161</v>
      </c>
      <c r="H15" s="73">
        <v>90.114942528735625</v>
      </c>
      <c r="I15" s="73">
        <v>89.967137057800116</v>
      </c>
      <c r="J15" s="73">
        <v>90.365262765560942</v>
      </c>
      <c r="K15" s="73">
        <v>89.099526066350705</v>
      </c>
      <c r="L15" s="73">
        <v>88.669752465284773</v>
      </c>
      <c r="M15" s="73">
        <v>91.226121723678361</v>
      </c>
      <c r="N15" s="73">
        <v>91.477768090671319</v>
      </c>
      <c r="O15" s="73">
        <v>89.851967276977021</v>
      </c>
      <c r="P15" s="73">
        <v>89.704959196484623</v>
      </c>
      <c r="Q15" s="73">
        <v>89.501551944495162</v>
      </c>
      <c r="R15" s="73">
        <v>88.998295777314908</v>
      </c>
      <c r="S15" s="73">
        <v>88.908327501749483</v>
      </c>
      <c r="T15" s="73">
        <v>90.25100036376864</v>
      </c>
      <c r="U15" s="73">
        <v>89.773531493276721</v>
      </c>
      <c r="V15" s="73">
        <v>88.997511553501596</v>
      </c>
      <c r="W15" s="73">
        <v>89.22908693275015</v>
      </c>
      <c r="X15" s="73">
        <v>88.988034881362807</v>
      </c>
      <c r="Y15" s="73">
        <v>88.10383359119821</v>
      </c>
      <c r="Z15" s="200">
        <v>71.766980904036743</v>
      </c>
      <c r="AA15" s="73">
        <v>74.893852685988549</v>
      </c>
      <c r="AB15" s="73">
        <v>74.969217238346531</v>
      </c>
      <c r="AC15" s="73">
        <v>76.515986769570006</v>
      </c>
      <c r="AD15" s="73">
        <v>76.967730920266348</v>
      </c>
      <c r="AE15" s="73">
        <v>79.428381522100366</v>
      </c>
      <c r="AF15" s="73">
        <v>79.585170667973216</v>
      </c>
      <c r="AG15" s="73">
        <v>80.902777777777786</v>
      </c>
      <c r="AH15" s="73">
        <v>80.901978831109076</v>
      </c>
      <c r="AI15" s="73">
        <v>91.351981351981337</v>
      </c>
      <c r="AJ15" s="73">
        <v>82.45010323468685</v>
      </c>
      <c r="AK15" s="73">
        <v>83.463979096677861</v>
      </c>
      <c r="AL15" s="73">
        <v>82.365344067471725</v>
      </c>
      <c r="AM15" s="73">
        <v>84.612425466435866</v>
      </c>
      <c r="AN15" s="73">
        <v>81.370826010544818</v>
      </c>
      <c r="AO15" s="73">
        <v>83.327081770442618</v>
      </c>
      <c r="AP15" s="73">
        <v>82.326951399116339</v>
      </c>
      <c r="AQ15" s="73">
        <v>83.441626493397607</v>
      </c>
      <c r="AR15" s="73">
        <v>83.801122694466727</v>
      </c>
      <c r="AS15" s="73">
        <v>82.936146989266874</v>
      </c>
      <c r="AT15" s="73">
        <v>83.417085427135689</v>
      </c>
      <c r="AU15" s="73">
        <v>83.728115345005136</v>
      </c>
      <c r="AV15" s="73">
        <v>83.900500950077742</v>
      </c>
      <c r="AW15" s="73">
        <v>83.938356164383563</v>
      </c>
      <c r="AX15" s="202"/>
      <c r="AY15" s="200">
        <v>71.385481600643473</v>
      </c>
      <c r="AZ15" s="73">
        <v>67.423014586709883</v>
      </c>
      <c r="BA15" s="73">
        <v>67.105049521026132</v>
      </c>
      <c r="BB15" s="73">
        <v>68.416652733656576</v>
      </c>
      <c r="BC15" s="73">
        <v>67.321394184479104</v>
      </c>
      <c r="BD15" s="73">
        <v>70.500189465706711</v>
      </c>
      <c r="BE15" s="73">
        <v>73.542501112594564</v>
      </c>
      <c r="BF15" s="73">
        <v>75.296108291032155</v>
      </c>
      <c r="BG15" s="73">
        <v>76.915671929149028</v>
      </c>
      <c r="BH15" s="73">
        <v>74.418604651162795</v>
      </c>
      <c r="BI15" s="73">
        <v>73.487031700288185</v>
      </c>
      <c r="BJ15" s="73">
        <v>75.482146266946728</v>
      </c>
      <c r="BK15" s="73">
        <v>75.721058870011845</v>
      </c>
      <c r="BL15" s="73">
        <v>84.497628288055196</v>
      </c>
      <c r="BM15" s="73">
        <v>78.276088383285924</v>
      </c>
      <c r="BN15" s="73">
        <v>78.142751296616453</v>
      </c>
      <c r="BO15" s="73">
        <v>76.644816703083279</v>
      </c>
      <c r="BP15" s="73">
        <v>75.37979262117193</v>
      </c>
      <c r="BQ15" s="73">
        <v>73.096976016684039</v>
      </c>
      <c r="BR15" s="73">
        <v>71.94102112676056</v>
      </c>
      <c r="BS15" s="201">
        <v>72</v>
      </c>
      <c r="BT15" s="73">
        <v>75.604122245913288</v>
      </c>
      <c r="BU15" s="73">
        <v>75.00417153345569</v>
      </c>
      <c r="BV15" s="73">
        <v>75.045963563429723</v>
      </c>
      <c r="BW15" s="200">
        <v>67.959577946203012</v>
      </c>
      <c r="BX15" s="73">
        <v>66.092943201376926</v>
      </c>
      <c r="BY15" s="73">
        <v>68.580224556320175</v>
      </c>
      <c r="BZ15" s="73">
        <v>69.128856624319425</v>
      </c>
      <c r="CA15" s="73">
        <v>70.696035242290748</v>
      </c>
      <c r="CB15" s="73">
        <v>70.791111111111107</v>
      </c>
      <c r="CC15" s="73">
        <v>72.552301255230134</v>
      </c>
      <c r="CD15" s="73">
        <v>73.632075471698116</v>
      </c>
      <c r="CE15" s="73">
        <v>68.687020604602196</v>
      </c>
      <c r="CF15" s="73">
        <v>71.213512024967869</v>
      </c>
      <c r="CG15" s="73">
        <v>71.213512024967869</v>
      </c>
      <c r="CH15" s="73">
        <v>71.949168379742105</v>
      </c>
      <c r="CI15" s="73">
        <v>72.553956834532372</v>
      </c>
      <c r="CJ15" s="73">
        <v>76.367961934972243</v>
      </c>
      <c r="CK15" s="73">
        <v>76.596629914707719</v>
      </c>
      <c r="CL15" s="73">
        <v>76.278868983380093</v>
      </c>
      <c r="CM15" s="73">
        <v>77.053087757313108</v>
      </c>
      <c r="CN15" s="77">
        <v>77.585113131740329</v>
      </c>
      <c r="CO15" s="73">
        <v>79.058512978442593</v>
      </c>
      <c r="CP15" s="73">
        <v>77.7181521231918</v>
      </c>
      <c r="CQ15" s="73">
        <v>74.968260685569192</v>
      </c>
      <c r="CR15" s="73">
        <v>77.644368210405943</v>
      </c>
      <c r="CS15" s="73">
        <v>78.715748685303069</v>
      </c>
      <c r="CT15" s="73">
        <v>78.093306288032451</v>
      </c>
      <c r="CU15" s="200">
        <v>62.039660056657219</v>
      </c>
      <c r="CV15" s="73">
        <v>55.155875299760197</v>
      </c>
      <c r="CW15" s="73">
        <v>58.19935691318328</v>
      </c>
      <c r="CX15" s="73">
        <v>57.264957264957268</v>
      </c>
      <c r="CY15" s="73">
        <v>57.823129251700685</v>
      </c>
      <c r="CZ15" s="73">
        <v>44.481605351170565</v>
      </c>
      <c r="DA15" s="73">
        <v>52.95774647887324</v>
      </c>
      <c r="DB15" s="73">
        <v>54.895104895104893</v>
      </c>
      <c r="DC15" s="73">
        <v>55.670103092783499</v>
      </c>
      <c r="DD15" s="73" t="s">
        <v>111</v>
      </c>
      <c r="DE15" s="73" t="s">
        <v>111</v>
      </c>
      <c r="DF15" s="73" t="s">
        <v>111</v>
      </c>
      <c r="DG15" s="73" t="s">
        <v>111</v>
      </c>
      <c r="DH15" s="73">
        <v>55.95667870036101</v>
      </c>
      <c r="DI15" s="73">
        <v>54.020100502512562</v>
      </c>
      <c r="DJ15" s="73" t="s">
        <v>111</v>
      </c>
      <c r="DK15" s="77">
        <v>66.326530612244895</v>
      </c>
      <c r="DL15" s="77">
        <v>61.627906976744192</v>
      </c>
      <c r="DM15" s="73">
        <v>59.444444444444443</v>
      </c>
      <c r="DN15" s="73">
        <v>65.040650406504071</v>
      </c>
      <c r="DO15" s="73">
        <v>53.266331658291456</v>
      </c>
      <c r="DP15" s="73">
        <v>60.740740740740733</v>
      </c>
      <c r="DQ15" s="73">
        <v>55.612244897959179</v>
      </c>
      <c r="DR15" s="73">
        <v>63.387978142076506</v>
      </c>
      <c r="DS15" s="200" t="s">
        <v>111</v>
      </c>
      <c r="DT15" s="73" t="s">
        <v>111</v>
      </c>
      <c r="DU15" s="73" t="s">
        <v>111</v>
      </c>
      <c r="DV15" s="73" t="s">
        <v>111</v>
      </c>
      <c r="DW15" s="73" t="s">
        <v>111</v>
      </c>
      <c r="DX15" s="73" t="s">
        <v>111</v>
      </c>
      <c r="DY15" s="73" t="s">
        <v>111</v>
      </c>
      <c r="DZ15" s="73" t="s">
        <v>111</v>
      </c>
      <c r="EA15" s="73" t="s">
        <v>111</v>
      </c>
      <c r="EB15" s="73" t="s">
        <v>111</v>
      </c>
      <c r="EC15" s="73" t="s">
        <v>111</v>
      </c>
      <c r="ED15" s="73" t="s">
        <v>111</v>
      </c>
      <c r="EE15" s="73" t="s">
        <v>111</v>
      </c>
      <c r="EF15" s="73" t="s">
        <v>111</v>
      </c>
      <c r="EG15" s="73">
        <v>68.309859154929583</v>
      </c>
      <c r="EH15" s="73">
        <v>68.403908794788279</v>
      </c>
      <c r="EI15" s="73">
        <v>61.484098939929332</v>
      </c>
      <c r="EJ15" s="73">
        <v>63.722397476340689</v>
      </c>
      <c r="EK15" s="73">
        <v>70.180722891566262</v>
      </c>
      <c r="EL15" s="73">
        <v>72.169811320754718</v>
      </c>
      <c r="EM15" s="73">
        <v>64.414414414414409</v>
      </c>
      <c r="EN15" s="73">
        <v>68.318965517241367</v>
      </c>
      <c r="EO15" s="73">
        <v>67.875647668393782</v>
      </c>
      <c r="EP15" s="73">
        <v>69.924812030075188</v>
      </c>
      <c r="EQ15" s="200">
        <v>72.375559151042168</v>
      </c>
      <c r="ER15" s="73">
        <v>72.356404431876143</v>
      </c>
      <c r="ES15" s="73">
        <v>73.045908549436447</v>
      </c>
      <c r="ET15" s="73">
        <v>74.831335138154785</v>
      </c>
      <c r="EU15" s="73">
        <v>75.300849189410101</v>
      </c>
      <c r="EV15" s="73">
        <v>77.007429952555725</v>
      </c>
      <c r="EW15" s="73">
        <v>78.159233625154684</v>
      </c>
      <c r="EX15" s="73">
        <v>79.239081494822159</v>
      </c>
      <c r="EY15" s="73">
        <v>79.812817392034233</v>
      </c>
      <c r="EZ15" s="73">
        <v>80.099296648738104</v>
      </c>
      <c r="FA15" s="73">
        <v>78.598598598598599</v>
      </c>
      <c r="FB15" s="73">
        <v>80.340375586854464</v>
      </c>
      <c r="FC15" s="73">
        <v>80.094972340529694</v>
      </c>
      <c r="FD15" s="73">
        <v>83.471318746303965</v>
      </c>
      <c r="FE15" s="73">
        <v>80.865879503481693</v>
      </c>
      <c r="FF15" s="73">
        <v>82.094150924335793</v>
      </c>
      <c r="FG15" s="73">
        <v>81.393816523061332</v>
      </c>
      <c r="FH15" s="73">
        <v>81.432601249244414</v>
      </c>
      <c r="FI15" s="73">
        <v>81.523182064014946</v>
      </c>
      <c r="FJ15" s="73">
        <v>80.965604599045122</v>
      </c>
      <c r="FK15" s="73">
        <v>79.590809227389229</v>
      </c>
      <c r="FL15" s="73">
        <v>81.490635992014461</v>
      </c>
      <c r="FM15" s="73">
        <v>81.09336139276833</v>
      </c>
      <c r="FN15" s="73">
        <v>81.169358476946684</v>
      </c>
      <c r="FO15" s="346">
        <v>80</v>
      </c>
      <c r="FP15" s="76" t="s">
        <v>111</v>
      </c>
      <c r="FQ15" s="202" t="s">
        <v>111</v>
      </c>
      <c r="FR15" s="202">
        <v>69.414893617021278</v>
      </c>
      <c r="FS15" s="202">
        <v>64.691943127962091</v>
      </c>
      <c r="FT15" s="202">
        <v>60</v>
      </c>
      <c r="FU15" s="202">
        <v>59.897172236503849</v>
      </c>
      <c r="FV15" s="202">
        <v>61.686746987951807</v>
      </c>
      <c r="FW15" s="202">
        <v>54.896907216494846</v>
      </c>
      <c r="FX15" s="73">
        <v>59.259259259259252</v>
      </c>
      <c r="FY15" s="73">
        <v>60.067114093959731</v>
      </c>
      <c r="FZ15" s="73">
        <v>68.954248366013076</v>
      </c>
      <c r="GA15" s="202" t="s">
        <v>111</v>
      </c>
      <c r="GB15" s="202" t="s">
        <v>111</v>
      </c>
      <c r="GC15" s="202" t="s">
        <v>111</v>
      </c>
      <c r="GD15" s="202" t="s">
        <v>111</v>
      </c>
      <c r="GE15" s="202" t="s">
        <v>111</v>
      </c>
      <c r="GF15" s="202" t="s">
        <v>111</v>
      </c>
      <c r="GG15" s="202" t="s">
        <v>111</v>
      </c>
      <c r="GH15" s="202" t="s">
        <v>111</v>
      </c>
      <c r="GI15" s="202" t="s">
        <v>111</v>
      </c>
      <c r="GJ15" s="202" t="s">
        <v>111</v>
      </c>
      <c r="GK15" s="200">
        <v>55.2099533437014</v>
      </c>
      <c r="GL15" s="73">
        <v>50.09225092250923</v>
      </c>
      <c r="GM15" s="73">
        <v>55.108556832694767</v>
      </c>
      <c r="GN15" s="73">
        <v>55.304878048780488</v>
      </c>
      <c r="GO15" s="73">
        <v>58.064516129032263</v>
      </c>
      <c r="GP15" s="73">
        <v>58.068118369625907</v>
      </c>
      <c r="GQ15" s="73">
        <v>11.496149614961496</v>
      </c>
      <c r="GR15" s="73" t="s">
        <v>110</v>
      </c>
      <c r="GS15" s="73">
        <v>58.888888888888893</v>
      </c>
      <c r="GT15" s="73">
        <v>61.059190031152639</v>
      </c>
      <c r="GU15" s="73">
        <v>61.342828077314344</v>
      </c>
      <c r="GV15" s="73">
        <v>59.06095551894564</v>
      </c>
      <c r="GW15" s="73">
        <v>56.206002223045573</v>
      </c>
      <c r="GX15" s="73">
        <v>55.622214604045247</v>
      </c>
      <c r="GY15" s="73">
        <v>54.917862341443126</v>
      </c>
      <c r="GZ15" s="202">
        <v>55.151391993497256</v>
      </c>
      <c r="HA15" s="202">
        <v>52.620967741935488</v>
      </c>
      <c r="HB15" s="202">
        <v>56.211354693648111</v>
      </c>
      <c r="HC15" s="73">
        <v>49.617903930131</v>
      </c>
      <c r="HD15" s="73">
        <v>52.470238095238095</v>
      </c>
      <c r="HE15" s="73">
        <v>52.23160434258142</v>
      </c>
      <c r="HF15" s="200">
        <v>56.376975169300223</v>
      </c>
      <c r="HG15" s="73">
        <v>56.329497274379165</v>
      </c>
      <c r="HH15" s="73">
        <v>60.10262989095574</v>
      </c>
      <c r="HI15" s="73">
        <v>60.731021555763824</v>
      </c>
      <c r="HJ15" s="73">
        <v>63.311849281110554</v>
      </c>
      <c r="HK15" s="73">
        <v>58.77122069523039</v>
      </c>
      <c r="HL15" s="73">
        <v>58.818988807410271</v>
      </c>
      <c r="HM15" s="73">
        <v>57.168394708616368</v>
      </c>
      <c r="HN15" s="73">
        <v>59.172259507829978</v>
      </c>
      <c r="HO15" s="73">
        <v>60.613207547169814</v>
      </c>
      <c r="HP15" s="73">
        <v>66.276703967446593</v>
      </c>
      <c r="HQ15" s="73">
        <v>61.510646846122938</v>
      </c>
      <c r="HR15" s="73">
        <v>62.873814733770971</v>
      </c>
      <c r="HS15" s="73">
        <v>56.809733017911455</v>
      </c>
      <c r="HT15" s="73">
        <v>56.065457132692998</v>
      </c>
      <c r="HU15" s="77">
        <v>54.763843648208464</v>
      </c>
      <c r="HV15" s="73">
        <v>51.020408163265309</v>
      </c>
      <c r="HW15" s="73">
        <v>45.447976878612714</v>
      </c>
      <c r="HX15" s="73">
        <v>48.30205540661305</v>
      </c>
      <c r="HY15" s="73">
        <v>47.431506849315063</v>
      </c>
      <c r="HZ15" s="73">
        <v>52.051197899573353</v>
      </c>
      <c r="IA15" s="200">
        <v>54.753722794959906</v>
      </c>
      <c r="IB15" s="73">
        <v>55.027027027027032</v>
      </c>
      <c r="IC15" s="73">
        <v>57.101865136298414</v>
      </c>
      <c r="ID15" s="73">
        <v>58.926174496644293</v>
      </c>
      <c r="IE15" s="73">
        <v>63.217097862767162</v>
      </c>
      <c r="IF15" s="73">
        <v>57.584269662921351</v>
      </c>
      <c r="IG15" s="73">
        <v>42.427281845536605</v>
      </c>
      <c r="IH15" s="73">
        <v>57.358870967741936</v>
      </c>
      <c r="II15" s="73">
        <v>58.905380333951761</v>
      </c>
      <c r="IJ15" s="73">
        <v>57.632653061224488</v>
      </c>
      <c r="IK15" s="73">
        <v>57.560483870967744</v>
      </c>
      <c r="IL15" s="73">
        <v>52.659984579799534</v>
      </c>
      <c r="IM15" s="73">
        <v>54.870129870129873</v>
      </c>
      <c r="IN15" s="73">
        <v>53.742802303262955</v>
      </c>
      <c r="IO15" s="73">
        <v>53.911205073995774</v>
      </c>
      <c r="IP15" s="77">
        <v>62.260127931769716</v>
      </c>
      <c r="IQ15" s="73">
        <v>63.878326996197721</v>
      </c>
      <c r="IR15" s="73">
        <v>66.163141993957709</v>
      </c>
      <c r="IS15" s="73">
        <v>60.869565217391298</v>
      </c>
      <c r="IT15" s="73">
        <v>63.498738435660222</v>
      </c>
      <c r="IU15" s="73">
        <v>61.468531468531467</v>
      </c>
      <c r="IV15" s="200">
        <v>55.634698549987284</v>
      </c>
      <c r="IW15" s="73">
        <v>54.153005464480877</v>
      </c>
      <c r="IX15" s="73">
        <v>58.575512148642204</v>
      </c>
      <c r="IY15" s="73">
        <v>58.996154624569925</v>
      </c>
      <c r="IZ15" s="73">
        <v>61.21247792819306</v>
      </c>
      <c r="JA15" s="73">
        <v>58.406151695211463</v>
      </c>
      <c r="JB15" s="73">
        <v>41.436179350627043</v>
      </c>
      <c r="JC15" s="73">
        <v>57.002633468996891</v>
      </c>
      <c r="JD15" s="73">
        <v>59.054103790945902</v>
      </c>
      <c r="JE15" s="73">
        <v>60.104986876640417</v>
      </c>
      <c r="JF15" s="73">
        <v>62.34975452852548</v>
      </c>
      <c r="JG15" s="73">
        <v>58.764135702746366</v>
      </c>
      <c r="JH15" s="73">
        <v>57.058611144542063</v>
      </c>
      <c r="JI15" s="73">
        <v>55.894352587502681</v>
      </c>
      <c r="JJ15" s="73">
        <v>55.257630050661064</v>
      </c>
      <c r="JK15" s="73">
        <v>55.838845460012024</v>
      </c>
      <c r="JL15" s="73">
        <v>53.528037383177569</v>
      </c>
      <c r="JM15" s="73">
        <v>53.490914059297722</v>
      </c>
      <c r="JN15" s="73">
        <v>50.970596631458754</v>
      </c>
      <c r="JO15" s="73">
        <v>52.665214233841688</v>
      </c>
      <c r="JP15" s="73">
        <v>54.049396898334294</v>
      </c>
      <c r="JQ15" s="73">
        <v>52</v>
      </c>
      <c r="JR15" s="76" t="s">
        <v>110</v>
      </c>
      <c r="JS15" s="73" t="s">
        <v>110</v>
      </c>
      <c r="JT15" s="73" t="s">
        <v>110</v>
      </c>
      <c r="JU15" s="73" t="s">
        <v>110</v>
      </c>
      <c r="JV15" s="73" t="s">
        <v>110</v>
      </c>
      <c r="JW15" s="73">
        <v>57.142857142857139</v>
      </c>
      <c r="JX15" s="23">
        <f>(JZ15-JW15)/2+JW15</f>
        <v>58.513289036544847</v>
      </c>
      <c r="JY15" s="23">
        <f>(JZ15-JX15)/2+JX15</f>
        <v>59.198504983388702</v>
      </c>
      <c r="JZ15" s="73">
        <v>59.883720930232556</v>
      </c>
      <c r="KA15" s="73">
        <v>60.747663551401871</v>
      </c>
      <c r="KB15" s="73">
        <v>61.818181818181813</v>
      </c>
      <c r="KC15" s="73">
        <v>56.842105263157897</v>
      </c>
      <c r="KD15" s="73">
        <v>54.268292682926834</v>
      </c>
      <c r="KE15" s="73">
        <v>46.80950163018165</v>
      </c>
      <c r="KF15" s="73">
        <v>48.832035595105665</v>
      </c>
      <c r="KG15" s="77">
        <v>48.721524872152486</v>
      </c>
      <c r="KH15" s="73">
        <v>51.77404295051354</v>
      </c>
      <c r="KI15" s="73">
        <v>53.128054740957964</v>
      </c>
      <c r="KJ15" s="73">
        <v>46.884128529698145</v>
      </c>
      <c r="KK15" s="73">
        <v>51.463279955825513</v>
      </c>
      <c r="KL15" s="73">
        <v>45.588235294117645</v>
      </c>
      <c r="KM15" s="200" t="s">
        <v>110</v>
      </c>
      <c r="KN15" s="73" t="s">
        <v>110</v>
      </c>
      <c r="KO15" s="73" t="s">
        <v>110</v>
      </c>
      <c r="KP15" s="73" t="s">
        <v>110</v>
      </c>
      <c r="KQ15" s="73" t="s">
        <v>110</v>
      </c>
      <c r="KR15" s="73" t="s">
        <v>110</v>
      </c>
      <c r="KS15" s="73" t="s">
        <v>110</v>
      </c>
      <c r="KT15" s="73" t="s">
        <v>110</v>
      </c>
      <c r="KU15" s="73">
        <v>50.56818181818182</v>
      </c>
      <c r="KV15" s="73">
        <v>60.383386581469651</v>
      </c>
      <c r="KW15" s="73" t="s">
        <v>111</v>
      </c>
      <c r="KX15" s="73" t="s">
        <v>111</v>
      </c>
      <c r="KY15" s="73" t="s">
        <v>111</v>
      </c>
      <c r="KZ15" s="73" t="s">
        <v>111</v>
      </c>
      <c r="LA15" s="73" t="s">
        <v>111</v>
      </c>
      <c r="LB15" s="73" t="s">
        <v>111</v>
      </c>
      <c r="LC15" s="73" t="s">
        <v>111</v>
      </c>
      <c r="LD15" s="73" t="s">
        <v>111</v>
      </c>
      <c r="LE15" s="73" t="s">
        <v>111</v>
      </c>
      <c r="LF15" s="73" t="s">
        <v>111</v>
      </c>
      <c r="LG15" s="73" t="s">
        <v>111</v>
      </c>
      <c r="LH15" s="200" t="s">
        <v>110</v>
      </c>
      <c r="LI15" s="73" t="s">
        <v>110</v>
      </c>
      <c r="LJ15" s="73" t="s">
        <v>110</v>
      </c>
      <c r="LK15" s="73" t="s">
        <v>110</v>
      </c>
      <c r="LL15" s="73" t="s">
        <v>110</v>
      </c>
      <c r="LM15" s="73" t="s">
        <v>110</v>
      </c>
      <c r="LN15" s="73" t="s">
        <v>110</v>
      </c>
      <c r="LO15" s="73" t="s">
        <v>110</v>
      </c>
      <c r="LP15" s="73">
        <v>55.172413793103445</v>
      </c>
      <c r="LQ15" s="73">
        <v>60.531309297912713</v>
      </c>
      <c r="LR15" s="73">
        <v>61.818181818181813</v>
      </c>
      <c r="LS15" s="73">
        <v>56.842105263157897</v>
      </c>
      <c r="LT15" s="73">
        <v>54.268292682926834</v>
      </c>
      <c r="LU15" s="73">
        <v>46.80950163018165</v>
      </c>
      <c r="LV15" s="73">
        <v>48.832035595105665</v>
      </c>
      <c r="LW15" s="77">
        <v>48.721524872152486</v>
      </c>
      <c r="LX15" s="73">
        <v>51.77404295051354</v>
      </c>
      <c r="LY15" s="73">
        <v>53.128054740957964</v>
      </c>
      <c r="LZ15" s="73">
        <v>46.884128529698145</v>
      </c>
      <c r="MA15" s="73">
        <v>51.463279955825513</v>
      </c>
      <c r="MB15" s="73">
        <v>51.463279955825513</v>
      </c>
      <c r="MC15" s="361">
        <v>56</v>
      </c>
    </row>
    <row r="16" spans="1:341" s="10" customFormat="1">
      <c r="A16" s="185" t="s">
        <v>22</v>
      </c>
      <c r="B16" s="200">
        <v>93.118096856414624</v>
      </c>
      <c r="C16" s="73">
        <v>91.359414579228826</v>
      </c>
      <c r="D16" s="73">
        <v>91.565656565656568</v>
      </c>
      <c r="E16" s="73">
        <v>92.874753451676526</v>
      </c>
      <c r="F16" s="73">
        <v>93.138760880696353</v>
      </c>
      <c r="G16" s="73">
        <v>93.37044534412955</v>
      </c>
      <c r="H16" s="73">
        <v>94.468671103970621</v>
      </c>
      <c r="I16" s="73">
        <v>94.150846587993854</v>
      </c>
      <c r="J16" s="73">
        <v>94.377311960542542</v>
      </c>
      <c r="K16" s="73">
        <v>94.735582675281165</v>
      </c>
      <c r="L16" s="73">
        <v>93.711291090995715</v>
      </c>
      <c r="M16" s="73">
        <v>95.310519645120408</v>
      </c>
      <c r="N16" s="73">
        <v>95.31360946745562</v>
      </c>
      <c r="O16" s="73">
        <v>95</v>
      </c>
      <c r="P16" s="73">
        <v>96.302480916030532</v>
      </c>
      <c r="Q16" s="73">
        <v>95.641091001784346</v>
      </c>
      <c r="R16" s="73">
        <v>95.387315116570562</v>
      </c>
      <c r="S16" s="73">
        <v>95.453377857693297</v>
      </c>
      <c r="T16" s="73">
        <v>96.958364497631507</v>
      </c>
      <c r="U16" s="73">
        <v>95.925747348119572</v>
      </c>
      <c r="V16" s="73">
        <v>95.980788675429736</v>
      </c>
      <c r="W16" s="73">
        <v>96.358839050131934</v>
      </c>
      <c r="X16" s="73">
        <v>96.405797101449281</v>
      </c>
      <c r="Y16" s="73" t="s">
        <v>110</v>
      </c>
      <c r="Z16" s="200">
        <v>90.680628272251312</v>
      </c>
      <c r="AA16" s="73">
        <v>90.248756218905484</v>
      </c>
      <c r="AB16" s="73">
        <v>90.757042253521121</v>
      </c>
      <c r="AC16" s="73">
        <v>90.93097913322633</v>
      </c>
      <c r="AD16" s="73">
        <v>88.5</v>
      </c>
      <c r="AE16" s="73">
        <v>92.73144605967866</v>
      </c>
      <c r="AF16" s="73">
        <v>91.297824456114029</v>
      </c>
      <c r="AG16" s="73">
        <v>92.772861356932154</v>
      </c>
      <c r="AH16" s="73">
        <v>92.612491605104097</v>
      </c>
      <c r="AI16" s="73">
        <v>92.373485388453304</v>
      </c>
      <c r="AJ16" s="73">
        <v>92.932862190812713</v>
      </c>
      <c r="AK16" s="73">
        <v>92.394366197183103</v>
      </c>
      <c r="AL16" s="73">
        <v>93.473684210526315</v>
      </c>
      <c r="AM16" s="73">
        <v>83.729494476062939</v>
      </c>
      <c r="AN16" s="73">
        <v>84.165170556552951</v>
      </c>
      <c r="AO16" s="73">
        <v>85.295209803193458</v>
      </c>
      <c r="AP16" s="73">
        <v>85.938759065269949</v>
      </c>
      <c r="AQ16" s="73">
        <v>85.413416536661458</v>
      </c>
      <c r="AR16" s="73">
        <v>89.050807404489959</v>
      </c>
      <c r="AS16" s="73">
        <v>88.107703814510103</v>
      </c>
      <c r="AT16" s="73">
        <v>86.34344929681717</v>
      </c>
      <c r="AU16" s="73">
        <v>87.310606060606062</v>
      </c>
      <c r="AV16" s="73">
        <v>86.750254151135209</v>
      </c>
      <c r="AW16" s="73" t="s">
        <v>110</v>
      </c>
      <c r="AX16" s="202"/>
      <c r="AY16" s="200">
        <v>87.298387096774206</v>
      </c>
      <c r="AZ16" s="73">
        <v>86.763911399243653</v>
      </c>
      <c r="BA16" s="73">
        <v>87.5</v>
      </c>
      <c r="BB16" s="73">
        <v>88.767550702028075</v>
      </c>
      <c r="BC16" s="73">
        <v>86.950354609929065</v>
      </c>
      <c r="BD16" s="73">
        <v>88.389702170620907</v>
      </c>
      <c r="BE16" s="73">
        <v>91.047120418848166</v>
      </c>
      <c r="BF16" s="73">
        <v>89.990900818926292</v>
      </c>
      <c r="BG16" s="73">
        <v>90.02849002849004</v>
      </c>
      <c r="BH16" s="73">
        <v>89.448441247002393</v>
      </c>
      <c r="BI16" s="73">
        <v>88.336933045356375</v>
      </c>
      <c r="BJ16" s="73">
        <v>80.763546798029552</v>
      </c>
      <c r="BK16" s="73">
        <v>82.810920121334675</v>
      </c>
      <c r="BL16" s="73">
        <v>89.483002832861189</v>
      </c>
      <c r="BM16" s="73">
        <v>90.654985398414681</v>
      </c>
      <c r="BN16" s="73">
        <v>89.287185826122794</v>
      </c>
      <c r="BO16" s="73">
        <v>90.891167192429023</v>
      </c>
      <c r="BP16" s="73">
        <v>91.514413317092973</v>
      </c>
      <c r="BQ16" s="73">
        <v>90.491803278688522</v>
      </c>
      <c r="BR16" s="86">
        <v>90.364317330609467</v>
      </c>
      <c r="BS16" s="73">
        <v>90.158172231985944</v>
      </c>
      <c r="BT16" s="73">
        <v>89.227571873917569</v>
      </c>
      <c r="BU16" s="73">
        <v>90.918690601900735</v>
      </c>
      <c r="BV16" s="73" t="s">
        <v>110</v>
      </c>
      <c r="BW16" s="200">
        <v>86.499043454495762</v>
      </c>
      <c r="BX16" s="73">
        <v>85.6786703601108</v>
      </c>
      <c r="BY16" s="73">
        <v>86.923076923076934</v>
      </c>
      <c r="BZ16" s="73">
        <v>83.127164769915879</v>
      </c>
      <c r="CA16" s="73">
        <v>84.076763485477173</v>
      </c>
      <c r="CB16" s="73">
        <v>82.973165518879128</v>
      </c>
      <c r="CC16" s="73">
        <v>90.382862351868724</v>
      </c>
      <c r="CD16" s="73">
        <v>81.672790144802249</v>
      </c>
      <c r="CE16" s="73">
        <v>82.2633744855967</v>
      </c>
      <c r="CF16" s="73">
        <v>80.691225165562926</v>
      </c>
      <c r="CG16" s="73">
        <v>80.687073331865221</v>
      </c>
      <c r="CH16" s="211">
        <v>80.05402971634399</v>
      </c>
      <c r="CI16" s="211">
        <v>81.630882671871603</v>
      </c>
      <c r="CJ16" s="211">
        <v>85.120068610634647</v>
      </c>
      <c r="CK16" s="73">
        <v>83.638772355928467</v>
      </c>
      <c r="CL16" s="73">
        <v>85.75006260956674</v>
      </c>
      <c r="CM16" s="73">
        <v>84.775866929799832</v>
      </c>
      <c r="CN16" s="73">
        <v>84.51755598562346</v>
      </c>
      <c r="CO16" s="73">
        <v>85.618915159944379</v>
      </c>
      <c r="CP16" s="86">
        <v>84.865178312554363</v>
      </c>
      <c r="CQ16" s="73">
        <v>83.482506102522379</v>
      </c>
      <c r="CR16" s="73">
        <v>83.608707054812498</v>
      </c>
      <c r="CS16" s="73">
        <v>82.436412315930383</v>
      </c>
      <c r="CT16" s="73" t="s">
        <v>110</v>
      </c>
      <c r="CU16" s="200">
        <v>75.854214123006827</v>
      </c>
      <c r="CV16" s="73">
        <v>73.489278752436647</v>
      </c>
      <c r="CW16" s="73">
        <v>79.057591623036643</v>
      </c>
      <c r="CX16" s="73">
        <v>75.711159737417944</v>
      </c>
      <c r="CY16" s="73">
        <v>73.24263038548753</v>
      </c>
      <c r="CZ16" s="73">
        <v>76.923076923076934</v>
      </c>
      <c r="DA16" s="73">
        <v>68.235294117647058</v>
      </c>
      <c r="DB16" s="73">
        <v>73.356401384083043</v>
      </c>
      <c r="DC16" s="73">
        <v>70.577933450087571</v>
      </c>
      <c r="DD16" s="73">
        <v>68.552412645590678</v>
      </c>
      <c r="DE16" s="73">
        <v>72.919818456883505</v>
      </c>
      <c r="DF16" s="73" t="s">
        <v>111</v>
      </c>
      <c r="DG16" s="73" t="s">
        <v>111</v>
      </c>
      <c r="DH16" s="73" t="s">
        <v>111</v>
      </c>
      <c r="DI16" s="73" t="s">
        <v>111</v>
      </c>
      <c r="DJ16" s="73">
        <v>69.080234833659489</v>
      </c>
      <c r="DK16" s="73">
        <v>72.803347280334734</v>
      </c>
      <c r="DL16" s="73">
        <v>67.764705882352942</v>
      </c>
      <c r="DM16" s="73">
        <v>73.087818696883858</v>
      </c>
      <c r="DN16" s="73">
        <v>74.906367041198493</v>
      </c>
      <c r="DO16" s="73">
        <v>68.595041322314046</v>
      </c>
      <c r="DP16" s="73">
        <v>72.845953002610969</v>
      </c>
      <c r="DQ16" s="73">
        <v>67.101827676240219</v>
      </c>
      <c r="DR16" s="73" t="s">
        <v>110</v>
      </c>
      <c r="DS16" s="200">
        <v>92.045454545454533</v>
      </c>
      <c r="DT16" s="73">
        <v>98.397435897435912</v>
      </c>
      <c r="DU16" s="73">
        <v>95.362318840579704</v>
      </c>
      <c r="DV16" s="73">
        <v>90.963855421686759</v>
      </c>
      <c r="DW16" s="73">
        <v>86.524822695035454</v>
      </c>
      <c r="DX16" s="73">
        <v>93.333333333333329</v>
      </c>
      <c r="DY16" s="73">
        <v>94.956140350877192</v>
      </c>
      <c r="DZ16" s="73">
        <v>91.764705882352956</v>
      </c>
      <c r="EA16" s="73">
        <v>95.01187648456056</v>
      </c>
      <c r="EB16" s="73">
        <v>92.807424593967511</v>
      </c>
      <c r="EC16" s="73">
        <v>91.393442622950815</v>
      </c>
      <c r="ED16" s="73">
        <v>97.429906542056074</v>
      </c>
      <c r="EE16" s="73">
        <v>95.474137931034491</v>
      </c>
      <c r="EF16" s="73">
        <v>95.175438596491233</v>
      </c>
      <c r="EG16" s="73">
        <v>93.442622950819683</v>
      </c>
      <c r="EH16" s="73">
        <v>93.665158371040732</v>
      </c>
      <c r="EI16" s="73">
        <v>93.49775784753362</v>
      </c>
      <c r="EJ16" s="73">
        <v>94.510739856801919</v>
      </c>
      <c r="EK16" s="73">
        <v>92.689295039164492</v>
      </c>
      <c r="EL16" s="73">
        <v>93.121693121693113</v>
      </c>
      <c r="EM16" s="73">
        <v>94.402035623409674</v>
      </c>
      <c r="EN16" s="73">
        <v>94.610778443113773</v>
      </c>
      <c r="EO16" s="73">
        <v>90.909090909090921</v>
      </c>
      <c r="EP16" s="73" t="s">
        <v>110</v>
      </c>
      <c r="EQ16" s="200">
        <v>88.977359938603229</v>
      </c>
      <c r="ER16" s="73">
        <v>89.000964827646712</v>
      </c>
      <c r="ES16" s="73">
        <v>88.047445255474457</v>
      </c>
      <c r="ET16" s="73">
        <v>87.708333333333329</v>
      </c>
      <c r="EU16" s="73">
        <v>88.359745139683056</v>
      </c>
      <c r="EV16" s="73">
        <v>91.08827364061662</v>
      </c>
      <c r="EW16" s="73">
        <v>87.899403760892824</v>
      </c>
      <c r="EX16" s="73">
        <v>88.107368260968755</v>
      </c>
      <c r="EY16" s="73">
        <v>87.43625748281724</v>
      </c>
      <c r="EZ16" s="73">
        <v>87.28153913937436</v>
      </c>
      <c r="FA16" s="73">
        <v>87.28153913937436</v>
      </c>
      <c r="FB16" s="73">
        <v>86.211962224554043</v>
      </c>
      <c r="FC16" s="73">
        <v>87.473605340235679</v>
      </c>
      <c r="FD16" s="73">
        <v>88.652147528824756</v>
      </c>
      <c r="FE16" s="73">
        <v>88.930581613508437</v>
      </c>
      <c r="FF16" s="73">
        <v>88.691114447065544</v>
      </c>
      <c r="FG16" s="73">
        <v>89.145273779492513</v>
      </c>
      <c r="FH16" s="73">
        <v>88.939541140422989</v>
      </c>
      <c r="FI16" s="73">
        <v>90.452076911786293</v>
      </c>
      <c r="FJ16" s="73">
        <v>90.002165595899811</v>
      </c>
      <c r="FK16" s="73">
        <v>89.041591320072342</v>
      </c>
      <c r="FL16" s="73">
        <v>89.836107229068745</v>
      </c>
      <c r="FM16" s="73">
        <v>89.316737974847669</v>
      </c>
      <c r="FN16" s="202" t="s">
        <v>110</v>
      </c>
      <c r="FO16" s="346">
        <v>88</v>
      </c>
      <c r="FP16" s="76" t="s">
        <v>111</v>
      </c>
      <c r="FQ16" s="202" t="s">
        <v>111</v>
      </c>
      <c r="FR16" s="202" t="s">
        <v>111</v>
      </c>
      <c r="FS16" s="202" t="s">
        <v>111</v>
      </c>
      <c r="FT16" s="202" t="s">
        <v>111</v>
      </c>
      <c r="FU16" s="202" t="s">
        <v>111</v>
      </c>
      <c r="FV16" s="202" t="s">
        <v>111</v>
      </c>
      <c r="FW16" s="202" t="s">
        <v>111</v>
      </c>
      <c r="FX16" s="202" t="s">
        <v>111</v>
      </c>
      <c r="FY16" s="202" t="s">
        <v>111</v>
      </c>
      <c r="FZ16" s="202" t="s">
        <v>111</v>
      </c>
      <c r="GA16" s="202" t="s">
        <v>111</v>
      </c>
      <c r="GB16" s="202" t="s">
        <v>111</v>
      </c>
      <c r="GC16" s="202" t="s">
        <v>111</v>
      </c>
      <c r="GD16" s="202" t="s">
        <v>111</v>
      </c>
      <c r="GE16" s="202" t="s">
        <v>111</v>
      </c>
      <c r="GF16" s="202" t="s">
        <v>111</v>
      </c>
      <c r="GG16" s="202" t="s">
        <v>111</v>
      </c>
      <c r="GH16" s="202" t="s">
        <v>111</v>
      </c>
      <c r="GI16" s="202" t="s">
        <v>111</v>
      </c>
      <c r="GJ16" s="202" t="s">
        <v>111</v>
      </c>
      <c r="GK16" s="200">
        <v>99.665551839464882</v>
      </c>
      <c r="GL16" s="73">
        <v>97.998762120899528</v>
      </c>
      <c r="GM16" s="73">
        <v>81.029411764705884</v>
      </c>
      <c r="GN16" s="73">
        <v>82.295409181636714</v>
      </c>
      <c r="GO16" s="73">
        <v>78.80405766150561</v>
      </c>
      <c r="GP16" s="73">
        <v>76.520622692986677</v>
      </c>
      <c r="GQ16" s="73">
        <v>73.487249132337396</v>
      </c>
      <c r="GR16" s="73">
        <v>76.034858387799559</v>
      </c>
      <c r="GS16" s="73">
        <v>65.858185868085627</v>
      </c>
      <c r="GT16" s="73">
        <v>69.714562167392359</v>
      </c>
      <c r="GU16" s="73">
        <v>68.834179730624868</v>
      </c>
      <c r="GV16" s="73">
        <v>68.599961590167084</v>
      </c>
      <c r="GW16" s="73">
        <v>68.15586497044977</v>
      </c>
      <c r="GX16" s="73">
        <v>65.048442546098556</v>
      </c>
      <c r="GY16" s="73">
        <v>68.169456066945614</v>
      </c>
      <c r="GZ16" s="202">
        <v>66.957153231663042</v>
      </c>
      <c r="HA16" s="204">
        <v>72.61672593782265</v>
      </c>
      <c r="HB16" s="202">
        <v>71.603071195905073</v>
      </c>
      <c r="HC16" s="73">
        <v>71.06983144134847</v>
      </c>
      <c r="HD16" s="73">
        <v>71.580773042616443</v>
      </c>
      <c r="HE16" s="73" t="s">
        <v>110</v>
      </c>
      <c r="HF16" s="200">
        <v>75.783365570599614</v>
      </c>
      <c r="HG16" s="73">
        <v>75.562451512800621</v>
      </c>
      <c r="HH16" s="73">
        <v>80.014074595355382</v>
      </c>
      <c r="HI16" s="73">
        <v>76.445038422986968</v>
      </c>
      <c r="HJ16" s="73">
        <v>80.166563849475637</v>
      </c>
      <c r="HK16" s="73">
        <v>74.929418407679265</v>
      </c>
      <c r="HL16" s="73">
        <v>70.920716112531977</v>
      </c>
      <c r="HM16" s="73">
        <v>74.270696452036788</v>
      </c>
      <c r="HN16" s="73">
        <v>61.811023622047252</v>
      </c>
      <c r="HO16" s="73">
        <v>66.026272577996707</v>
      </c>
      <c r="HP16" s="73">
        <v>66.976744186046517</v>
      </c>
      <c r="HQ16" s="73">
        <v>67.032967032967036</v>
      </c>
      <c r="HR16" s="73">
        <v>66.594274432379066</v>
      </c>
      <c r="HS16" s="73">
        <v>63.622690159003014</v>
      </c>
      <c r="HT16" s="73">
        <v>64.545667997182434</v>
      </c>
      <c r="HU16" s="73">
        <v>63.488260661236232</v>
      </c>
      <c r="HV16" s="86">
        <v>68.221656771275079</v>
      </c>
      <c r="HW16" s="73">
        <v>69.730538922155688</v>
      </c>
      <c r="HX16" s="201">
        <v>69.562146892655363</v>
      </c>
      <c r="HY16" s="73">
        <v>72.242512783053314</v>
      </c>
      <c r="HZ16" s="73" t="s">
        <v>110</v>
      </c>
      <c r="IA16" s="200">
        <v>70.301204819277103</v>
      </c>
      <c r="IB16" s="73">
        <v>70.3125</v>
      </c>
      <c r="IC16" s="73">
        <v>71.340437464946717</v>
      </c>
      <c r="ID16" s="73">
        <v>66.812652068126525</v>
      </c>
      <c r="IE16" s="73">
        <v>68.460264900662253</v>
      </c>
      <c r="IF16" s="73">
        <v>68.502377179080824</v>
      </c>
      <c r="IG16" s="73">
        <v>64.066016504126026</v>
      </c>
      <c r="IH16" s="73">
        <v>64.076190476190476</v>
      </c>
      <c r="II16" s="73">
        <v>63.586659376708582</v>
      </c>
      <c r="IJ16" s="73">
        <v>65.21292970754233</v>
      </c>
      <c r="IK16" s="73">
        <v>65.303867403314925</v>
      </c>
      <c r="IL16" s="73">
        <v>61.699779249448127</v>
      </c>
      <c r="IM16" s="73">
        <v>62.183754993342212</v>
      </c>
      <c r="IN16" s="73">
        <v>64.166666666666671</v>
      </c>
      <c r="IO16" s="73">
        <v>60.210035005834307</v>
      </c>
      <c r="IP16" s="73">
        <v>60.167464114832534</v>
      </c>
      <c r="IQ16" s="73">
        <v>61.36631330977621</v>
      </c>
      <c r="IR16" s="73">
        <v>62.816901408450704</v>
      </c>
      <c r="IS16" s="201">
        <v>62.574651625746512</v>
      </c>
      <c r="IT16" s="73">
        <v>61.413427561837459</v>
      </c>
      <c r="IU16" s="73" t="s">
        <v>110</v>
      </c>
      <c r="IV16" s="200">
        <v>87.010309278350519</v>
      </c>
      <c r="IW16" s="73">
        <v>86.566178897568491</v>
      </c>
      <c r="IX16" s="73">
        <v>78.881193393713374</v>
      </c>
      <c r="IY16" s="73">
        <v>77.391131437661571</v>
      </c>
      <c r="IZ16" s="73">
        <v>76.9796931808105</v>
      </c>
      <c r="JA16" s="73">
        <v>74.416524355533866</v>
      </c>
      <c r="JB16" s="73">
        <v>70.824812542603965</v>
      </c>
      <c r="JC16" s="73">
        <v>72.961200290392838</v>
      </c>
      <c r="JD16" s="73">
        <v>64.093448450990351</v>
      </c>
      <c r="JE16" s="73">
        <v>67.799104678972213</v>
      </c>
      <c r="JF16" s="73">
        <v>68.01878445518274</v>
      </c>
      <c r="JG16" s="73">
        <v>67.732699805068236</v>
      </c>
      <c r="JH16" s="73">
        <v>67.37135261725426</v>
      </c>
      <c r="JI16" s="73">
        <v>64.556629198711633</v>
      </c>
      <c r="JJ16" s="73">
        <v>66.653038975197603</v>
      </c>
      <c r="JK16" s="73">
        <v>65.581268345962187</v>
      </c>
      <c r="JL16" s="86">
        <v>70.375037058997918</v>
      </c>
      <c r="JM16" s="73">
        <v>70.402276747942466</v>
      </c>
      <c r="JN16" s="73">
        <v>69.762633996937211</v>
      </c>
      <c r="JO16" s="73">
        <v>70.552147239263803</v>
      </c>
      <c r="JP16" s="73" t="s">
        <v>110</v>
      </c>
      <c r="JQ16" s="73">
        <v>69</v>
      </c>
      <c r="JR16" s="76" t="s">
        <v>111</v>
      </c>
      <c r="JS16" s="73" t="s">
        <v>111</v>
      </c>
      <c r="JT16" s="73" t="s">
        <v>111</v>
      </c>
      <c r="JU16" s="73" t="s">
        <v>111</v>
      </c>
      <c r="JV16" s="73" t="s">
        <v>111</v>
      </c>
      <c r="JW16" s="73" t="s">
        <v>111</v>
      </c>
      <c r="JX16" s="73" t="s">
        <v>111</v>
      </c>
      <c r="JY16" s="73" t="s">
        <v>111</v>
      </c>
      <c r="JZ16" s="73" t="s">
        <v>111</v>
      </c>
      <c r="KA16" s="73" t="s">
        <v>111</v>
      </c>
      <c r="KB16" s="73" t="s">
        <v>111</v>
      </c>
      <c r="KC16" s="73" t="s">
        <v>111</v>
      </c>
      <c r="KD16" s="73" t="s">
        <v>111</v>
      </c>
      <c r="KE16" s="73" t="s">
        <v>111</v>
      </c>
      <c r="KF16" s="73" t="s">
        <v>111</v>
      </c>
      <c r="KG16" s="73" t="s">
        <v>111</v>
      </c>
      <c r="KH16" s="73" t="s">
        <v>111</v>
      </c>
      <c r="KI16" s="73" t="s">
        <v>111</v>
      </c>
      <c r="KJ16" s="73" t="s">
        <v>111</v>
      </c>
      <c r="KK16" s="73" t="s">
        <v>111</v>
      </c>
      <c r="KL16" s="73" t="s">
        <v>111</v>
      </c>
      <c r="KM16" s="200" t="s">
        <v>111</v>
      </c>
      <c r="KN16" s="73" t="s">
        <v>111</v>
      </c>
      <c r="KO16" s="73" t="s">
        <v>111</v>
      </c>
      <c r="KP16" s="73" t="s">
        <v>111</v>
      </c>
      <c r="KQ16" s="73" t="s">
        <v>111</v>
      </c>
      <c r="KR16" s="73" t="s">
        <v>111</v>
      </c>
      <c r="KS16" s="73" t="s">
        <v>111</v>
      </c>
      <c r="KT16" s="73" t="s">
        <v>111</v>
      </c>
      <c r="KU16" s="73" t="s">
        <v>111</v>
      </c>
      <c r="KV16" s="73" t="s">
        <v>111</v>
      </c>
      <c r="KW16" s="73" t="s">
        <v>111</v>
      </c>
      <c r="KX16" s="73" t="s">
        <v>111</v>
      </c>
      <c r="KY16" s="73" t="s">
        <v>111</v>
      </c>
      <c r="KZ16" s="73" t="s">
        <v>111</v>
      </c>
      <c r="LA16" s="73" t="s">
        <v>111</v>
      </c>
      <c r="LB16" s="73" t="s">
        <v>111</v>
      </c>
      <c r="LC16" s="73" t="s">
        <v>111</v>
      </c>
      <c r="LD16" s="73" t="s">
        <v>111</v>
      </c>
      <c r="LE16" s="73" t="s">
        <v>111</v>
      </c>
      <c r="LF16" s="73" t="s">
        <v>111</v>
      </c>
      <c r="LG16" s="73" t="s">
        <v>110</v>
      </c>
      <c r="LH16" s="200" t="s">
        <v>111</v>
      </c>
      <c r="LI16" s="73" t="s">
        <v>111</v>
      </c>
      <c r="LJ16" s="73" t="s">
        <v>111</v>
      </c>
      <c r="LK16" s="73" t="s">
        <v>111</v>
      </c>
      <c r="LL16" s="73" t="s">
        <v>111</v>
      </c>
      <c r="LM16" s="73" t="s">
        <v>111</v>
      </c>
      <c r="LN16" s="73" t="s">
        <v>111</v>
      </c>
      <c r="LO16" s="73" t="s">
        <v>111</v>
      </c>
      <c r="LP16" s="73" t="s">
        <v>111</v>
      </c>
      <c r="LQ16" s="73" t="s">
        <v>111</v>
      </c>
      <c r="LR16" s="73" t="s">
        <v>111</v>
      </c>
      <c r="LS16" s="73" t="s">
        <v>111</v>
      </c>
      <c r="LT16" s="73" t="s">
        <v>111</v>
      </c>
      <c r="LU16" s="73" t="s">
        <v>111</v>
      </c>
      <c r="LV16" s="73" t="s">
        <v>111</v>
      </c>
      <c r="LW16" s="73" t="s">
        <v>111</v>
      </c>
      <c r="LX16" s="73" t="s">
        <v>111</v>
      </c>
      <c r="LY16" s="73" t="s">
        <v>111</v>
      </c>
      <c r="LZ16" s="73" t="s">
        <v>111</v>
      </c>
      <c r="MA16" s="73" t="s">
        <v>111</v>
      </c>
      <c r="MB16" s="73" t="s">
        <v>111</v>
      </c>
      <c r="MC16" s="73" t="s">
        <v>111</v>
      </c>
    </row>
    <row r="17" spans="1:341" s="10" customFormat="1">
      <c r="A17" s="185"/>
      <c r="B17" s="200"/>
      <c r="C17" s="73"/>
      <c r="D17" s="73"/>
      <c r="E17" s="73"/>
      <c r="F17" s="73"/>
      <c r="G17" s="73"/>
      <c r="H17" s="73"/>
      <c r="I17" s="73"/>
      <c r="J17" s="73"/>
      <c r="K17" s="73"/>
      <c r="L17" s="73"/>
      <c r="M17" s="73"/>
      <c r="N17" s="73"/>
      <c r="O17" s="73"/>
      <c r="P17" s="73"/>
      <c r="Q17" s="73"/>
      <c r="R17" s="73"/>
      <c r="S17" s="73"/>
      <c r="T17" s="73"/>
      <c r="U17" s="73"/>
      <c r="V17" s="73"/>
      <c r="W17" s="73"/>
      <c r="X17" s="73"/>
      <c r="Y17" s="73"/>
      <c r="Z17" s="200"/>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202"/>
      <c r="AY17" s="200"/>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200"/>
      <c r="BX17" s="73"/>
      <c r="BY17" s="73"/>
      <c r="BZ17" s="73"/>
      <c r="CA17" s="73"/>
      <c r="CB17" s="73"/>
      <c r="CC17" s="73"/>
      <c r="CD17" s="73"/>
      <c r="CE17" s="73"/>
      <c r="CF17" s="73"/>
      <c r="CG17" s="73"/>
      <c r="CH17" s="211"/>
      <c r="CI17" s="211"/>
      <c r="CJ17" s="211"/>
      <c r="CK17" s="73"/>
      <c r="CL17" s="73"/>
      <c r="CM17" s="73"/>
      <c r="CN17" s="73"/>
      <c r="CO17" s="73"/>
      <c r="CP17" s="73"/>
      <c r="CQ17" s="73"/>
      <c r="CR17" s="73"/>
      <c r="CS17" s="73"/>
      <c r="CT17" s="73"/>
      <c r="CU17" s="200"/>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200"/>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200"/>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346"/>
      <c r="FP17" s="76"/>
      <c r="FQ17" s="202"/>
      <c r="FR17" s="202"/>
      <c r="FS17" s="202"/>
      <c r="FT17" s="202"/>
      <c r="FU17" s="202"/>
      <c r="FV17" s="202"/>
      <c r="FW17" s="202"/>
      <c r="FX17" s="202"/>
      <c r="FY17" s="202"/>
      <c r="FZ17" s="202"/>
      <c r="GA17" s="202"/>
      <c r="GB17" s="202"/>
      <c r="GC17" s="202"/>
      <c r="GD17" s="202"/>
      <c r="GE17" s="202"/>
      <c r="GF17" s="202"/>
      <c r="GG17" s="202"/>
      <c r="GH17" s="73"/>
      <c r="GI17" s="73"/>
      <c r="GJ17" s="73"/>
      <c r="GK17" s="200"/>
      <c r="GL17" s="73"/>
      <c r="GM17" s="73"/>
      <c r="GN17" s="73"/>
      <c r="GO17" s="73"/>
      <c r="GP17" s="73"/>
      <c r="GQ17" s="73"/>
      <c r="GR17" s="73"/>
      <c r="GS17" s="73"/>
      <c r="GT17" s="73"/>
      <c r="GU17" s="73"/>
      <c r="GV17" s="73"/>
      <c r="GW17" s="73"/>
      <c r="GX17" s="73"/>
      <c r="GY17" s="73"/>
      <c r="GZ17" s="202"/>
      <c r="HA17" s="202"/>
      <c r="HB17" s="202"/>
      <c r="HC17" s="73"/>
      <c r="HD17" s="73"/>
      <c r="HE17" s="73"/>
      <c r="HF17" s="200"/>
      <c r="HG17" s="73"/>
      <c r="HH17" s="73"/>
      <c r="HI17" s="73"/>
      <c r="HJ17" s="73"/>
      <c r="HK17" s="73"/>
      <c r="HL17" s="73"/>
      <c r="HM17" s="73"/>
      <c r="HN17" s="73"/>
      <c r="HO17" s="73"/>
      <c r="HP17" s="73"/>
      <c r="HQ17" s="73"/>
      <c r="HR17" s="73"/>
      <c r="HS17" s="73"/>
      <c r="HT17" s="73"/>
      <c r="HU17" s="73"/>
      <c r="HV17" s="73"/>
      <c r="HW17" s="73"/>
      <c r="HX17" s="73"/>
      <c r="HY17" s="73"/>
      <c r="HZ17" s="73"/>
      <c r="IA17" s="200"/>
      <c r="IB17" s="73"/>
      <c r="IC17" s="73"/>
      <c r="ID17" s="73"/>
      <c r="IE17" s="73"/>
      <c r="IF17" s="73"/>
      <c r="IG17" s="73"/>
      <c r="IH17" s="73"/>
      <c r="II17" s="73"/>
      <c r="IJ17" s="73"/>
      <c r="IK17" s="73"/>
      <c r="IL17" s="73"/>
      <c r="IM17" s="73"/>
      <c r="IN17" s="73"/>
      <c r="IO17" s="73"/>
      <c r="IP17" s="73"/>
      <c r="IQ17" s="73"/>
      <c r="IR17" s="73"/>
      <c r="IS17" s="73"/>
      <c r="IT17" s="73"/>
      <c r="IU17" s="73"/>
      <c r="IV17" s="200"/>
      <c r="IW17" s="73"/>
      <c r="IX17" s="73"/>
      <c r="IY17" s="73"/>
      <c r="IZ17" s="73"/>
      <c r="JA17" s="73"/>
      <c r="JB17" s="73"/>
      <c r="JC17" s="73"/>
      <c r="JD17" s="73"/>
      <c r="JE17" s="73"/>
      <c r="JF17" s="73"/>
      <c r="JG17" s="73"/>
      <c r="JH17" s="73"/>
      <c r="JI17" s="73"/>
      <c r="JJ17" s="73"/>
      <c r="JK17" s="73"/>
      <c r="JL17" s="73"/>
      <c r="JM17" s="73"/>
      <c r="JN17" s="73"/>
      <c r="JO17" s="73"/>
      <c r="JP17" s="73"/>
      <c r="JQ17" s="73"/>
      <c r="JR17" s="76"/>
      <c r="JS17" s="73"/>
      <c r="JT17" s="73"/>
      <c r="JU17" s="73"/>
      <c r="JV17" s="73"/>
      <c r="JW17" s="73"/>
      <c r="JX17" s="73"/>
      <c r="JY17" s="73"/>
      <c r="JZ17" s="73"/>
      <c r="KA17" s="73"/>
      <c r="KB17" s="73"/>
      <c r="KC17" s="73"/>
      <c r="KD17" s="73"/>
      <c r="KE17" s="73"/>
      <c r="KF17" s="73"/>
      <c r="KG17" s="73"/>
      <c r="KH17" s="73"/>
      <c r="KI17" s="73"/>
      <c r="KJ17" s="73"/>
      <c r="KK17" s="73"/>
      <c r="KL17" s="73"/>
      <c r="KM17" s="200"/>
      <c r="KN17" s="73"/>
      <c r="KO17" s="73"/>
      <c r="KP17" s="73"/>
      <c r="KQ17" s="73"/>
      <c r="KR17" s="73"/>
      <c r="KS17" s="73"/>
      <c r="KT17" s="73"/>
      <c r="KU17" s="73"/>
      <c r="KV17" s="73"/>
      <c r="KW17" s="73"/>
      <c r="KX17" s="73"/>
      <c r="KY17" s="73"/>
      <c r="KZ17" s="73"/>
      <c r="LA17" s="73"/>
      <c r="LB17" s="73"/>
      <c r="LC17" s="73"/>
      <c r="LD17" s="73"/>
      <c r="LE17" s="73"/>
      <c r="LF17" s="73"/>
      <c r="LG17" s="73"/>
      <c r="LH17" s="200"/>
      <c r="LI17" s="73"/>
      <c r="LJ17" s="73"/>
      <c r="LK17" s="73"/>
      <c r="LL17" s="73"/>
      <c r="LM17" s="73"/>
      <c r="LN17" s="73"/>
      <c r="LO17" s="73"/>
      <c r="LP17" s="73"/>
      <c r="LQ17" s="73"/>
      <c r="LR17" s="73"/>
      <c r="LS17" s="73"/>
      <c r="LT17" s="73"/>
      <c r="LU17" s="73"/>
      <c r="LV17" s="73"/>
      <c r="LW17" s="73"/>
      <c r="LX17" s="73"/>
      <c r="LY17" s="73"/>
      <c r="LZ17" s="73"/>
      <c r="MA17" s="73"/>
      <c r="MB17" s="73"/>
      <c r="MC17" s="73"/>
    </row>
    <row r="18" spans="1:341" s="10" customFormat="1">
      <c r="A18" s="185" t="s">
        <v>23</v>
      </c>
      <c r="B18" s="200">
        <v>75.020210185933706</v>
      </c>
      <c r="C18" s="73">
        <v>76.54618473895583</v>
      </c>
      <c r="D18" s="73">
        <v>72.298325722983265</v>
      </c>
      <c r="E18" s="73">
        <v>77.849636216653195</v>
      </c>
      <c r="F18" s="73">
        <v>70.385561936013133</v>
      </c>
      <c r="G18" s="73">
        <v>79.225908372827803</v>
      </c>
      <c r="H18" s="73">
        <v>72.306579898770778</v>
      </c>
      <c r="I18" s="73">
        <v>71.410006497725803</v>
      </c>
      <c r="J18" s="73">
        <v>75</v>
      </c>
      <c r="K18" s="73">
        <v>74.657534246575338</v>
      </c>
      <c r="L18" s="73">
        <v>72.897897897897906</v>
      </c>
      <c r="M18" s="73">
        <v>78.932178932178928</v>
      </c>
      <c r="N18" s="73">
        <v>79.693486590038304</v>
      </c>
      <c r="O18" s="73">
        <v>79</v>
      </c>
      <c r="P18" s="73">
        <v>79.97025285076846</v>
      </c>
      <c r="Q18" s="73">
        <v>78.984320149777673</v>
      </c>
      <c r="R18" s="73">
        <v>78.671023965141615</v>
      </c>
      <c r="S18" s="73">
        <v>75.667222685571318</v>
      </c>
      <c r="T18" s="73">
        <v>78.00574476815757</v>
      </c>
      <c r="U18" s="73">
        <v>78.645033983775491</v>
      </c>
      <c r="V18" s="201">
        <v>81</v>
      </c>
      <c r="W18" s="73">
        <v>80.468146185271067</v>
      </c>
      <c r="X18" s="73">
        <v>80.287978569036724</v>
      </c>
      <c r="Y18" s="73">
        <v>80.461435577351764</v>
      </c>
      <c r="Z18" s="200">
        <v>76.163484486873514</v>
      </c>
      <c r="AA18" s="73">
        <v>76.123657092742832</v>
      </c>
      <c r="AB18" s="73">
        <v>75.794514584240318</v>
      </c>
      <c r="AC18" s="73">
        <v>76.144578313253007</v>
      </c>
      <c r="AD18" s="73">
        <v>76.598493003229279</v>
      </c>
      <c r="AE18" s="73">
        <v>77.76232114467409</v>
      </c>
      <c r="AF18" s="73">
        <v>77.694641051567231</v>
      </c>
      <c r="AG18" s="73">
        <v>77.524950099800392</v>
      </c>
      <c r="AH18" s="73">
        <v>79.61399276236429</v>
      </c>
      <c r="AI18" s="73">
        <v>77.737665463297233</v>
      </c>
      <c r="AJ18" s="73">
        <v>78.041770454109979</v>
      </c>
      <c r="AK18" s="73">
        <v>79.578083797245824</v>
      </c>
      <c r="AL18" s="73">
        <v>77.012522361359572</v>
      </c>
      <c r="AM18" s="73">
        <v>79</v>
      </c>
      <c r="AN18" s="73">
        <v>81.185491005603069</v>
      </c>
      <c r="AO18" s="73">
        <v>80.511910795742523</v>
      </c>
      <c r="AP18" s="73">
        <v>79.19151756129888</v>
      </c>
      <c r="AQ18" s="73">
        <v>83.523266856600188</v>
      </c>
      <c r="AR18" s="73">
        <v>83.071965628356608</v>
      </c>
      <c r="AS18" s="73">
        <v>84.454379191221292</v>
      </c>
      <c r="AT18" s="201">
        <v>71</v>
      </c>
      <c r="AU18" s="73">
        <v>61.202185792349731</v>
      </c>
      <c r="AV18" s="73">
        <v>53.297297297297298</v>
      </c>
      <c r="AW18" s="73">
        <v>77.212121212121204</v>
      </c>
      <c r="AX18" s="202"/>
      <c r="AY18" s="200" t="s">
        <v>111</v>
      </c>
      <c r="AZ18" s="73" t="s">
        <v>111</v>
      </c>
      <c r="BA18" s="73" t="s">
        <v>111</v>
      </c>
      <c r="BB18" s="73" t="s">
        <v>111</v>
      </c>
      <c r="BC18" s="73" t="s">
        <v>111</v>
      </c>
      <c r="BD18" s="73" t="s">
        <v>111</v>
      </c>
      <c r="BE18" s="73" t="s">
        <v>111</v>
      </c>
      <c r="BF18" s="73" t="s">
        <v>111</v>
      </c>
      <c r="BG18" s="73" t="s">
        <v>111</v>
      </c>
      <c r="BH18" s="73" t="s">
        <v>111</v>
      </c>
      <c r="BI18" s="73" t="s">
        <v>111</v>
      </c>
      <c r="BJ18" s="73" t="s">
        <v>111</v>
      </c>
      <c r="BK18" s="73" t="s">
        <v>111</v>
      </c>
      <c r="BL18" s="73" t="s">
        <v>111</v>
      </c>
      <c r="BM18" s="73" t="s">
        <v>111</v>
      </c>
      <c r="BN18" s="73" t="s">
        <v>111</v>
      </c>
      <c r="BO18" s="73" t="s">
        <v>111</v>
      </c>
      <c r="BP18" s="73" t="s">
        <v>111</v>
      </c>
      <c r="BQ18" s="73" t="s">
        <v>111</v>
      </c>
      <c r="BR18" s="73" t="s">
        <v>111</v>
      </c>
      <c r="BS18" s="73" t="s">
        <v>111</v>
      </c>
      <c r="BT18" s="73" t="s">
        <v>111</v>
      </c>
      <c r="BU18" s="73" t="s">
        <v>111</v>
      </c>
      <c r="BV18" s="73" t="s">
        <v>111</v>
      </c>
      <c r="BW18" s="200">
        <v>74.233637116818556</v>
      </c>
      <c r="BX18" s="73">
        <v>70.477975632614815</v>
      </c>
      <c r="BY18" s="73">
        <v>73.009708737864074</v>
      </c>
      <c r="BZ18" s="73">
        <v>74.297606659729453</v>
      </c>
      <c r="CA18" s="73">
        <v>70.990099009900987</v>
      </c>
      <c r="CB18" s="73">
        <v>71.819137749737109</v>
      </c>
      <c r="CC18" s="73">
        <v>69.347826086956516</v>
      </c>
      <c r="CD18" s="73">
        <v>70.064516129032256</v>
      </c>
      <c r="CE18" s="73">
        <v>68.401937046004846</v>
      </c>
      <c r="CF18" s="73">
        <v>73.096976016684039</v>
      </c>
      <c r="CG18" s="73">
        <v>66.850220264317187</v>
      </c>
      <c r="CH18" s="73">
        <v>62.629043358568481</v>
      </c>
      <c r="CI18" s="73">
        <v>61.506849315068493</v>
      </c>
      <c r="CJ18" s="73">
        <v>63.791763791763792</v>
      </c>
      <c r="CK18" s="73">
        <v>60.337892196299279</v>
      </c>
      <c r="CL18" s="73">
        <v>64.727815063385535</v>
      </c>
      <c r="CM18" s="73">
        <v>66.822429906542055</v>
      </c>
      <c r="CN18" s="73">
        <v>63.240810202550634</v>
      </c>
      <c r="CO18" s="73">
        <v>70.036101083032491</v>
      </c>
      <c r="CP18" s="73">
        <v>68.351477449455672</v>
      </c>
      <c r="CQ18" s="73">
        <v>67.571761055081453</v>
      </c>
      <c r="CR18" s="73">
        <v>69.713831478537358</v>
      </c>
      <c r="CS18" s="73">
        <v>68.319559228650135</v>
      </c>
      <c r="CT18" s="73">
        <v>72.120786516853926</v>
      </c>
      <c r="CU18" s="200">
        <v>74.305555555555557</v>
      </c>
      <c r="CV18" s="73">
        <v>69.645203679369246</v>
      </c>
      <c r="CW18" s="73">
        <v>73.4982332155477</v>
      </c>
      <c r="CX18" s="73">
        <v>72.533849129593804</v>
      </c>
      <c r="CY18" s="73">
        <v>70.403587443946194</v>
      </c>
      <c r="CZ18" s="73">
        <v>71.946564885496173</v>
      </c>
      <c r="DA18" s="73">
        <v>70.227272727272734</v>
      </c>
      <c r="DB18" s="73">
        <v>67.455621301775153</v>
      </c>
      <c r="DC18" s="73">
        <v>72.038834951456309</v>
      </c>
      <c r="DD18" s="73">
        <v>63.184079601990049</v>
      </c>
      <c r="DE18" s="73">
        <v>65.322580645161281</v>
      </c>
      <c r="DF18" s="73">
        <v>66.331658291457288</v>
      </c>
      <c r="DG18" s="73">
        <v>68.396226415094347</v>
      </c>
      <c r="DH18" s="73">
        <v>68.20083682008368</v>
      </c>
      <c r="DI18" s="73">
        <v>74.757281553398059</v>
      </c>
      <c r="DJ18" s="73">
        <v>75</v>
      </c>
      <c r="DK18" s="73">
        <v>73.714285714285708</v>
      </c>
      <c r="DL18" s="73">
        <v>79.120879120879124</v>
      </c>
      <c r="DM18" s="73">
        <v>69.444444444444443</v>
      </c>
      <c r="DN18" s="73">
        <v>74.553571428571431</v>
      </c>
      <c r="DO18" s="73">
        <v>59.227467811158796</v>
      </c>
      <c r="DP18" s="73">
        <v>59.352517985611506</v>
      </c>
      <c r="DQ18" s="73">
        <v>62.672811059907829</v>
      </c>
      <c r="DR18" s="73" t="s">
        <v>111</v>
      </c>
      <c r="DS18" s="200" t="s">
        <v>111</v>
      </c>
      <c r="DT18" s="73" t="s">
        <v>111</v>
      </c>
      <c r="DU18" s="73" t="s">
        <v>111</v>
      </c>
      <c r="DV18" s="73" t="s">
        <v>111</v>
      </c>
      <c r="DW18" s="73" t="s">
        <v>111</v>
      </c>
      <c r="DX18" s="73" t="s">
        <v>111</v>
      </c>
      <c r="DY18" s="73" t="s">
        <v>111</v>
      </c>
      <c r="DZ18" s="73" t="s">
        <v>111</v>
      </c>
      <c r="EA18" s="73" t="s">
        <v>111</v>
      </c>
      <c r="EB18" s="73" t="s">
        <v>111</v>
      </c>
      <c r="EC18" s="73" t="s">
        <v>111</v>
      </c>
      <c r="ED18" s="73" t="s">
        <v>111</v>
      </c>
      <c r="EE18" s="73" t="s">
        <v>111</v>
      </c>
      <c r="EF18" s="73" t="s">
        <v>111</v>
      </c>
      <c r="EG18" s="73" t="s">
        <v>111</v>
      </c>
      <c r="EH18" s="73" t="s">
        <v>111</v>
      </c>
      <c r="EI18" s="73" t="s">
        <v>111</v>
      </c>
      <c r="EJ18" s="73" t="s">
        <v>111</v>
      </c>
      <c r="EK18" s="73" t="s">
        <v>111</v>
      </c>
      <c r="EL18" s="73" t="s">
        <v>111</v>
      </c>
      <c r="EM18" s="73" t="s">
        <v>111</v>
      </c>
      <c r="EN18" s="73" t="s">
        <v>111</v>
      </c>
      <c r="EO18" s="73" t="s">
        <v>111</v>
      </c>
      <c r="EP18" s="73" t="s">
        <v>111</v>
      </c>
      <c r="EQ18" s="200">
        <v>74.107142857142861</v>
      </c>
      <c r="ER18" s="73">
        <v>74.757663086193347</v>
      </c>
      <c r="ES18" s="73">
        <v>74.626865671641795</v>
      </c>
      <c r="ET18" s="73">
        <v>75.934065934065927</v>
      </c>
      <c r="EU18" s="73">
        <v>74.412568306010925</v>
      </c>
      <c r="EV18" s="73">
        <v>76.881512929370899</v>
      </c>
      <c r="EW18" s="73">
        <v>75.299167533818931</v>
      </c>
      <c r="EX18" s="73">
        <v>74.932958753671315</v>
      </c>
      <c r="EY18" s="73">
        <v>77.077103107528274</v>
      </c>
      <c r="EZ18" s="73">
        <v>75.52447552447552</v>
      </c>
      <c r="FA18" s="73">
        <v>74.959772249040725</v>
      </c>
      <c r="FB18" s="73">
        <v>76.150578239320282</v>
      </c>
      <c r="FC18" s="73">
        <v>75.322580645161281</v>
      </c>
      <c r="FD18" s="73">
        <v>76.542928717831927</v>
      </c>
      <c r="FE18" s="73">
        <v>77.563669145819247</v>
      </c>
      <c r="FF18" s="73">
        <v>77.563576702214931</v>
      </c>
      <c r="FG18" s="73">
        <v>77.373298033282907</v>
      </c>
      <c r="FH18" s="73">
        <v>77.297348664829428</v>
      </c>
      <c r="FI18" s="73">
        <v>78.997656390841897</v>
      </c>
      <c r="FJ18" s="73">
        <v>79.958151382823871</v>
      </c>
      <c r="FK18" s="73">
        <v>78.332759214605588</v>
      </c>
      <c r="FL18" s="73">
        <v>76.755937342091968</v>
      </c>
      <c r="FM18" s="73">
        <v>76.29187224097636</v>
      </c>
      <c r="FN18" s="73">
        <v>79.164067373674357</v>
      </c>
      <c r="FO18" s="346">
        <v>80</v>
      </c>
      <c r="FP18" s="76" t="s">
        <v>111</v>
      </c>
      <c r="FQ18" s="202" t="s">
        <v>111</v>
      </c>
      <c r="FR18" s="202" t="s">
        <v>111</v>
      </c>
      <c r="FS18" s="202" t="s">
        <v>111</v>
      </c>
      <c r="FT18" s="202" t="s">
        <v>111</v>
      </c>
      <c r="FU18" s="202" t="s">
        <v>111</v>
      </c>
      <c r="FV18" s="202" t="s">
        <v>111</v>
      </c>
      <c r="FW18" s="202" t="s">
        <v>111</v>
      </c>
      <c r="FX18" s="202" t="s">
        <v>111</v>
      </c>
      <c r="FY18" s="202" t="s">
        <v>111</v>
      </c>
      <c r="FZ18" s="202" t="s">
        <v>111</v>
      </c>
      <c r="GA18" s="202" t="s">
        <v>111</v>
      </c>
      <c r="GB18" s="202" t="s">
        <v>111</v>
      </c>
      <c r="GC18" s="202" t="s">
        <v>111</v>
      </c>
      <c r="GD18" s="202" t="s">
        <v>111</v>
      </c>
      <c r="GE18" s="202" t="s">
        <v>111</v>
      </c>
      <c r="GF18" s="202" t="s">
        <v>111</v>
      </c>
      <c r="GG18" s="202" t="s">
        <v>111</v>
      </c>
      <c r="GH18" s="202" t="s">
        <v>111</v>
      </c>
      <c r="GI18" s="202" t="s">
        <v>111</v>
      </c>
      <c r="GJ18" s="202" t="s">
        <v>110</v>
      </c>
      <c r="GK18" s="200" t="s">
        <v>110</v>
      </c>
      <c r="GL18" s="73" t="s">
        <v>110</v>
      </c>
      <c r="GM18" s="73" t="s">
        <v>110</v>
      </c>
      <c r="GN18" s="73" t="s">
        <v>110</v>
      </c>
      <c r="GO18" s="73" t="s">
        <v>110</v>
      </c>
      <c r="GP18" s="73" t="s">
        <v>110</v>
      </c>
      <c r="GQ18" s="73" t="s">
        <v>110</v>
      </c>
      <c r="GR18" s="73" t="s">
        <v>110</v>
      </c>
      <c r="GS18" s="73" t="s">
        <v>110</v>
      </c>
      <c r="GT18" s="73">
        <v>62.820512820512818</v>
      </c>
      <c r="GU18" s="73">
        <v>68.3</v>
      </c>
      <c r="GV18" s="73">
        <v>68.255516274533704</v>
      </c>
      <c r="GW18" s="73">
        <v>66.032863849765263</v>
      </c>
      <c r="GX18" s="73">
        <v>68.433670751198733</v>
      </c>
      <c r="GY18" s="73">
        <v>68.994338096521972</v>
      </c>
      <c r="GZ18" s="202">
        <v>62.514015198704371</v>
      </c>
      <c r="HA18" s="202">
        <v>76.918483129292326</v>
      </c>
      <c r="HB18" s="202">
        <v>68.181088457216248</v>
      </c>
      <c r="HC18" s="201">
        <v>58.116646415552857</v>
      </c>
      <c r="HD18" s="73">
        <v>69.922132770225687</v>
      </c>
      <c r="HE18" s="73" t="s">
        <v>110</v>
      </c>
      <c r="HF18" s="200" t="s">
        <v>110</v>
      </c>
      <c r="HG18" s="73" t="s">
        <v>110</v>
      </c>
      <c r="HH18" s="73" t="s">
        <v>110</v>
      </c>
      <c r="HI18" s="73" t="s">
        <v>110</v>
      </c>
      <c r="HJ18" s="73" t="s">
        <v>110</v>
      </c>
      <c r="HK18" s="73" t="s">
        <v>110</v>
      </c>
      <c r="HL18" s="73" t="s">
        <v>110</v>
      </c>
      <c r="HM18" s="73" t="s">
        <v>110</v>
      </c>
      <c r="HN18" s="73" t="s">
        <v>110</v>
      </c>
      <c r="HO18" s="73">
        <v>63.210214318285452</v>
      </c>
      <c r="HP18" s="73">
        <v>67.264573991031398</v>
      </c>
      <c r="HQ18" s="73">
        <v>65.936001565710939</v>
      </c>
      <c r="HR18" s="73">
        <v>55.841166314981777</v>
      </c>
      <c r="HS18" s="73">
        <v>60.865001049758554</v>
      </c>
      <c r="HT18" s="73">
        <v>63.991106170094497</v>
      </c>
      <c r="HU18" s="73">
        <v>66.870064608758071</v>
      </c>
      <c r="HV18" s="73">
        <v>66.462113127001061</v>
      </c>
      <c r="HW18" s="73">
        <v>63.541263076327006</v>
      </c>
      <c r="HX18" s="201">
        <v>71.229809691348152</v>
      </c>
      <c r="HY18" s="73">
        <v>65.923076923076934</v>
      </c>
      <c r="HZ18" s="73" t="s">
        <v>110</v>
      </c>
      <c r="IA18" s="200" t="s">
        <v>110</v>
      </c>
      <c r="IB18" s="73" t="s">
        <v>110</v>
      </c>
      <c r="IC18" s="73" t="s">
        <v>110</v>
      </c>
      <c r="ID18" s="73" t="s">
        <v>110</v>
      </c>
      <c r="IE18" s="73" t="s">
        <v>110</v>
      </c>
      <c r="IF18" s="73" t="s">
        <v>110</v>
      </c>
      <c r="IG18" s="73" t="s">
        <v>110</v>
      </c>
      <c r="IH18" s="73" t="s">
        <v>110</v>
      </c>
      <c r="II18" s="73" t="s">
        <v>110</v>
      </c>
      <c r="IJ18" s="73">
        <v>57.473800330943192</v>
      </c>
      <c r="IK18" s="73">
        <v>56.299006795608989</v>
      </c>
      <c r="IL18" s="73">
        <v>57.214345287739782</v>
      </c>
      <c r="IM18" s="73">
        <v>69.437652811735944</v>
      </c>
      <c r="IN18" s="73">
        <v>68.401206636500746</v>
      </c>
      <c r="IO18" s="73">
        <v>79.310344827586221</v>
      </c>
      <c r="IP18" s="73">
        <v>59.474161378059847</v>
      </c>
      <c r="IQ18" s="73">
        <v>67.005545286506475</v>
      </c>
      <c r="IR18" s="73">
        <v>68.683957732949082</v>
      </c>
      <c r="IS18" s="73">
        <v>62.882882882882889</v>
      </c>
      <c r="IT18" s="73">
        <v>76.141078838174266</v>
      </c>
      <c r="IU18" s="73" t="s">
        <v>110</v>
      </c>
      <c r="IV18" s="200" t="s">
        <v>110</v>
      </c>
      <c r="IW18" s="73" t="s">
        <v>110</v>
      </c>
      <c r="IX18" s="73" t="s">
        <v>110</v>
      </c>
      <c r="IY18" s="73" t="s">
        <v>110</v>
      </c>
      <c r="IZ18" s="73" t="s">
        <v>110</v>
      </c>
      <c r="JA18" s="73" t="s">
        <v>110</v>
      </c>
      <c r="JB18" s="73" t="s">
        <v>110</v>
      </c>
      <c r="JC18" s="73" t="s">
        <v>110</v>
      </c>
      <c r="JD18" s="73" t="s">
        <v>110</v>
      </c>
      <c r="JE18" s="73">
        <v>62.523302993749319</v>
      </c>
      <c r="JF18" s="73">
        <v>66.494700835529642</v>
      </c>
      <c r="JG18" s="73">
        <v>66.372763875439588</v>
      </c>
      <c r="JH18" s="73">
        <v>60.97258712139989</v>
      </c>
      <c r="JI18" s="73">
        <v>64.504357298474943</v>
      </c>
      <c r="JJ18" s="73">
        <v>67.094163246694038</v>
      </c>
      <c r="JK18" s="73">
        <v>64.404162854528821</v>
      </c>
      <c r="JL18" s="73">
        <v>71.085362660382287</v>
      </c>
      <c r="JM18" s="73">
        <v>65.822953440351696</v>
      </c>
      <c r="JN18" s="73">
        <v>63.714487269928817</v>
      </c>
      <c r="JO18" s="73">
        <v>68.59251379562528</v>
      </c>
      <c r="JP18" s="73" t="s">
        <v>110</v>
      </c>
      <c r="JQ18" s="73" t="s">
        <v>110</v>
      </c>
      <c r="JR18" s="76" t="s">
        <v>111</v>
      </c>
      <c r="JS18" s="73" t="s">
        <v>111</v>
      </c>
      <c r="JT18" s="73" t="s">
        <v>111</v>
      </c>
      <c r="JU18" s="73" t="s">
        <v>111</v>
      </c>
      <c r="JV18" s="73" t="s">
        <v>111</v>
      </c>
      <c r="JW18" s="73" t="s">
        <v>111</v>
      </c>
      <c r="JX18" s="73" t="s">
        <v>111</v>
      </c>
      <c r="JY18" s="73" t="s">
        <v>111</v>
      </c>
      <c r="JZ18" s="73" t="s">
        <v>111</v>
      </c>
      <c r="KA18" s="73" t="s">
        <v>111</v>
      </c>
      <c r="KB18" s="73" t="s">
        <v>111</v>
      </c>
      <c r="KC18" s="73" t="s">
        <v>111</v>
      </c>
      <c r="KD18" s="73" t="s">
        <v>111</v>
      </c>
      <c r="KE18" s="73" t="s">
        <v>111</v>
      </c>
      <c r="KF18" s="73" t="s">
        <v>111</v>
      </c>
      <c r="KG18" s="73" t="s">
        <v>111</v>
      </c>
      <c r="KH18" s="73" t="s">
        <v>111</v>
      </c>
      <c r="KI18" s="73" t="s">
        <v>111</v>
      </c>
      <c r="KJ18" s="73" t="s">
        <v>111</v>
      </c>
      <c r="KK18" s="73" t="s">
        <v>111</v>
      </c>
      <c r="KL18" s="73" t="s">
        <v>110</v>
      </c>
      <c r="KM18" s="200" t="s">
        <v>111</v>
      </c>
      <c r="KN18" s="73" t="s">
        <v>111</v>
      </c>
      <c r="KO18" s="73" t="s">
        <v>111</v>
      </c>
      <c r="KP18" s="73" t="s">
        <v>111</v>
      </c>
      <c r="KQ18" s="73" t="s">
        <v>111</v>
      </c>
      <c r="KR18" s="73" t="s">
        <v>111</v>
      </c>
      <c r="KS18" s="73" t="s">
        <v>111</v>
      </c>
      <c r="KT18" s="73" t="s">
        <v>111</v>
      </c>
      <c r="KU18" s="73" t="s">
        <v>111</v>
      </c>
      <c r="KV18" s="73" t="s">
        <v>111</v>
      </c>
      <c r="KW18" s="73" t="s">
        <v>111</v>
      </c>
      <c r="KX18" s="73" t="s">
        <v>111</v>
      </c>
      <c r="KY18" s="73" t="s">
        <v>111</v>
      </c>
      <c r="KZ18" s="73" t="s">
        <v>111</v>
      </c>
      <c r="LA18" s="73" t="s">
        <v>111</v>
      </c>
      <c r="LB18" s="73" t="s">
        <v>111</v>
      </c>
      <c r="LC18" s="73" t="s">
        <v>111</v>
      </c>
      <c r="LD18" s="73" t="s">
        <v>111</v>
      </c>
      <c r="LE18" s="73" t="s">
        <v>111</v>
      </c>
      <c r="LF18" s="73" t="s">
        <v>111</v>
      </c>
      <c r="LG18" s="73" t="s">
        <v>110</v>
      </c>
      <c r="LH18" s="200" t="s">
        <v>111</v>
      </c>
      <c r="LI18" s="73" t="s">
        <v>111</v>
      </c>
      <c r="LJ18" s="73" t="s">
        <v>111</v>
      </c>
      <c r="LK18" s="73" t="s">
        <v>111</v>
      </c>
      <c r="LL18" s="73" t="s">
        <v>111</v>
      </c>
      <c r="LM18" s="73" t="s">
        <v>111</v>
      </c>
      <c r="LN18" s="73" t="s">
        <v>111</v>
      </c>
      <c r="LO18" s="73" t="s">
        <v>111</v>
      </c>
      <c r="LP18" s="73" t="s">
        <v>111</v>
      </c>
      <c r="LQ18" s="73" t="s">
        <v>111</v>
      </c>
      <c r="LR18" s="73" t="s">
        <v>111</v>
      </c>
      <c r="LS18" s="73" t="s">
        <v>111</v>
      </c>
      <c r="LT18" s="73" t="s">
        <v>111</v>
      </c>
      <c r="LU18" s="73" t="s">
        <v>111</v>
      </c>
      <c r="LV18" s="73" t="s">
        <v>111</v>
      </c>
      <c r="LW18" s="73" t="s">
        <v>111</v>
      </c>
      <c r="LX18" s="73" t="s">
        <v>111</v>
      </c>
      <c r="LY18" s="73" t="s">
        <v>111</v>
      </c>
      <c r="LZ18" s="73" t="s">
        <v>111</v>
      </c>
      <c r="MA18" s="73" t="s">
        <v>111</v>
      </c>
      <c r="MB18" s="73" t="s">
        <v>111</v>
      </c>
      <c r="MC18" s="73" t="s">
        <v>111</v>
      </c>
    </row>
    <row r="19" spans="1:341" s="10" customFormat="1">
      <c r="A19" s="185" t="s">
        <v>24</v>
      </c>
      <c r="B19" s="200">
        <v>92.131488918637515</v>
      </c>
      <c r="C19" s="73">
        <v>92.817109144542783</v>
      </c>
      <c r="D19" s="73">
        <v>92.912040990606314</v>
      </c>
      <c r="E19" s="73">
        <v>92.896718283847136</v>
      </c>
      <c r="F19" s="73">
        <v>93.331404600028932</v>
      </c>
      <c r="G19" s="73">
        <v>93.851540616246496</v>
      </c>
      <c r="H19" s="73">
        <v>93.404539385847798</v>
      </c>
      <c r="I19" s="73">
        <v>94.567831376432309</v>
      </c>
      <c r="J19" s="73">
        <v>94.365813826891667</v>
      </c>
      <c r="K19" s="73">
        <v>94.261853448275872</v>
      </c>
      <c r="L19" s="73">
        <v>94.732232232232221</v>
      </c>
      <c r="M19" s="73">
        <v>94.289142171565686</v>
      </c>
      <c r="N19" s="73">
        <v>94.04569582275559</v>
      </c>
      <c r="O19" s="73">
        <v>91.378368536052434</v>
      </c>
      <c r="P19" s="73">
        <v>90.679971024990948</v>
      </c>
      <c r="Q19" s="73">
        <v>90.627168576104737</v>
      </c>
      <c r="R19" s="77">
        <v>89.532281570569509</v>
      </c>
      <c r="S19" s="77">
        <v>89.410917833404042</v>
      </c>
      <c r="T19" s="73">
        <v>91.521436958755316</v>
      </c>
      <c r="U19" s="73">
        <v>90.989660265878882</v>
      </c>
      <c r="V19" s="73">
        <v>90.301858119776199</v>
      </c>
      <c r="W19" s="73">
        <v>91.046701058919353</v>
      </c>
      <c r="X19" s="73">
        <v>91.065405727134447</v>
      </c>
      <c r="Y19" s="73">
        <v>90.943037974683534</v>
      </c>
      <c r="Z19" s="200">
        <v>75.665188470066525</v>
      </c>
      <c r="AA19" s="73">
        <v>75.579896907216494</v>
      </c>
      <c r="AB19" s="73">
        <v>77.220812182741113</v>
      </c>
      <c r="AC19" s="73">
        <v>78.65921787709496</v>
      </c>
      <c r="AD19" s="73">
        <v>78.721174004192875</v>
      </c>
      <c r="AE19" s="73">
        <v>78.609625668449198</v>
      </c>
      <c r="AF19" s="73">
        <v>77.186512118018967</v>
      </c>
      <c r="AG19" s="73">
        <v>79.498311625663291</v>
      </c>
      <c r="AH19" s="73">
        <v>81.020107896027469</v>
      </c>
      <c r="AI19" s="73">
        <v>80.79592781119851</v>
      </c>
      <c r="AJ19" s="73">
        <v>80.008329862557275</v>
      </c>
      <c r="AK19" s="73">
        <v>79.798761609907118</v>
      </c>
      <c r="AL19" s="73">
        <v>80.954155795751021</v>
      </c>
      <c r="AM19" s="73">
        <v>81.797385620915037</v>
      </c>
      <c r="AN19" s="73">
        <v>80.999999999999986</v>
      </c>
      <c r="AO19" s="73">
        <v>82.715413638904408</v>
      </c>
      <c r="AP19" s="73">
        <v>80.731261582323597</v>
      </c>
      <c r="AQ19" s="73">
        <v>83.953223228556197</v>
      </c>
      <c r="AR19" s="73">
        <v>84.2</v>
      </c>
      <c r="AS19" s="73">
        <v>82.41626794258373</v>
      </c>
      <c r="AT19" s="73">
        <v>85.438265786993398</v>
      </c>
      <c r="AU19" s="73">
        <v>85.761124121779858</v>
      </c>
      <c r="AV19" s="73">
        <v>83.835807050092754</v>
      </c>
      <c r="AW19" s="73">
        <v>84.61725987323257</v>
      </c>
      <c r="AX19" s="202"/>
      <c r="AY19" s="200">
        <v>80.704160951074527</v>
      </c>
      <c r="AZ19" s="73">
        <v>81.316310016184133</v>
      </c>
      <c r="BA19" s="73">
        <v>81.177281737481692</v>
      </c>
      <c r="BB19" s="73">
        <v>80.436405874056263</v>
      </c>
      <c r="BC19" s="73">
        <v>80.123328261391848</v>
      </c>
      <c r="BD19" s="73">
        <v>82.116312926212544</v>
      </c>
      <c r="BE19" s="73">
        <v>81.868050407709418</v>
      </c>
      <c r="BF19" s="73">
        <v>80.957121524568009</v>
      </c>
      <c r="BG19" s="73">
        <v>82.25114032734102</v>
      </c>
      <c r="BH19" s="73">
        <v>81.382805900318417</v>
      </c>
      <c r="BI19" s="73">
        <v>80.698257570886653</v>
      </c>
      <c r="BJ19" s="73">
        <v>81.168930260949182</v>
      </c>
      <c r="BK19" s="73">
        <v>81.31782945736434</v>
      </c>
      <c r="BL19" s="73">
        <v>83.690629497765315</v>
      </c>
      <c r="BM19" s="73">
        <v>83.02803940592581</v>
      </c>
      <c r="BN19" s="73">
        <v>82.254519595448798</v>
      </c>
      <c r="BO19" s="73">
        <v>83.225958825373596</v>
      </c>
      <c r="BP19" s="73">
        <v>85.474905833248499</v>
      </c>
      <c r="BQ19" s="73">
        <v>86.02962069721552</v>
      </c>
      <c r="BR19" s="73">
        <v>85.817383118920617</v>
      </c>
      <c r="BS19" s="73">
        <v>85.44105351170569</v>
      </c>
      <c r="BT19" s="73">
        <v>86.17886178861788</v>
      </c>
      <c r="BU19" s="73">
        <v>85.71949662593471</v>
      </c>
      <c r="BV19" s="73">
        <v>85.878000360945691</v>
      </c>
      <c r="BW19" s="200">
        <v>71.84210526315789</v>
      </c>
      <c r="BX19" s="73">
        <v>73.265651438240269</v>
      </c>
      <c r="BY19" s="73">
        <v>76.40232108317214</v>
      </c>
      <c r="BZ19" s="73">
        <v>77.263969171483623</v>
      </c>
      <c r="CA19" s="73">
        <v>75.219023779724665</v>
      </c>
      <c r="CB19" s="73">
        <v>76.074766355140184</v>
      </c>
      <c r="CC19" s="73">
        <v>76.539973787680211</v>
      </c>
      <c r="CD19" s="73">
        <v>75.340599455040874</v>
      </c>
      <c r="CE19" s="73">
        <v>75.818639798488675</v>
      </c>
      <c r="CF19" s="73">
        <v>78.026315789473685</v>
      </c>
      <c r="CG19" s="73">
        <v>73.41317365269461</v>
      </c>
      <c r="CH19" s="73">
        <v>75.577156743620904</v>
      </c>
      <c r="CI19" s="73">
        <v>73.14715359828142</v>
      </c>
      <c r="CJ19" s="73">
        <v>79.274611398963728</v>
      </c>
      <c r="CK19" s="73">
        <v>74.400000000000006</v>
      </c>
      <c r="CL19" s="73">
        <v>74.699999999999989</v>
      </c>
      <c r="CM19" s="73">
        <v>80.5</v>
      </c>
      <c r="CN19" s="73">
        <v>76.7</v>
      </c>
      <c r="CO19" s="73">
        <v>77.8</v>
      </c>
      <c r="CP19" s="73">
        <v>82.905982905982896</v>
      </c>
      <c r="CQ19" s="73">
        <v>70.972886762360446</v>
      </c>
      <c r="CR19" s="73">
        <v>80.3125</v>
      </c>
      <c r="CS19" s="73">
        <v>72.9607250755287</v>
      </c>
      <c r="CT19" s="73">
        <v>76.759410801963995</v>
      </c>
      <c r="CU19" s="200">
        <v>75.853658536585357</v>
      </c>
      <c r="CV19" s="73">
        <v>71.93763919821825</v>
      </c>
      <c r="CW19" s="73">
        <v>72.916666666666671</v>
      </c>
      <c r="CX19" s="73">
        <v>70.689655172413779</v>
      </c>
      <c r="CY19" s="73">
        <v>74.31578947368422</v>
      </c>
      <c r="CZ19" s="73">
        <v>72.134038800705468</v>
      </c>
      <c r="DA19" s="73">
        <v>75.436046511627893</v>
      </c>
      <c r="DB19" s="73">
        <v>72.394366197183103</v>
      </c>
      <c r="DC19" s="73">
        <v>71.536523929471045</v>
      </c>
      <c r="DD19" s="73">
        <v>76.248313090418364</v>
      </c>
      <c r="DE19" s="73">
        <v>71.071800208116542</v>
      </c>
      <c r="DF19" s="73">
        <v>73.280839895013116</v>
      </c>
      <c r="DG19" s="73">
        <v>74.018419777023752</v>
      </c>
      <c r="DH19" s="73">
        <v>77.219917012448121</v>
      </c>
      <c r="DI19" s="73">
        <v>78.793386773547098</v>
      </c>
      <c r="DJ19" s="73">
        <v>73.165934065934081</v>
      </c>
      <c r="DK19" s="73">
        <v>76.04912280701754</v>
      </c>
      <c r="DL19" s="73">
        <v>75.232860520094547</v>
      </c>
      <c r="DM19" s="73">
        <v>75.379965850882186</v>
      </c>
      <c r="DN19" s="73">
        <v>75.923970432946135</v>
      </c>
      <c r="DO19" s="73">
        <v>74.195098510331562</v>
      </c>
      <c r="DP19" s="73">
        <v>76.045816733067724</v>
      </c>
      <c r="DQ19" s="73">
        <v>79.130434782608702</v>
      </c>
      <c r="DR19" s="73">
        <v>77.472014925373131</v>
      </c>
      <c r="DS19" s="200">
        <v>79.819524200164068</v>
      </c>
      <c r="DT19" s="73">
        <v>80.213903743315512</v>
      </c>
      <c r="DU19" s="73">
        <v>77.882523567802764</v>
      </c>
      <c r="DV19" s="73">
        <v>78.25454545454545</v>
      </c>
      <c r="DW19" s="73">
        <v>78.785607196401799</v>
      </c>
      <c r="DX19" s="73">
        <v>81.241283124128316</v>
      </c>
      <c r="DY19" s="73">
        <v>80.323260716795502</v>
      </c>
      <c r="DZ19" s="73">
        <v>79.04577691811734</v>
      </c>
      <c r="EA19" s="73">
        <v>80.775193798449607</v>
      </c>
      <c r="EB19" s="73">
        <v>79.273404750815089</v>
      </c>
      <c r="EC19" s="73">
        <v>78.189696677900827</v>
      </c>
      <c r="ED19" s="73">
        <v>80.507706255666363</v>
      </c>
      <c r="EE19" s="73">
        <v>81.907894736842096</v>
      </c>
      <c r="EF19" s="73">
        <v>81.674826789838349</v>
      </c>
      <c r="EG19" s="73">
        <v>81.674826789838349</v>
      </c>
      <c r="EH19" s="73">
        <v>81.792899914456797</v>
      </c>
      <c r="EI19" s="73">
        <v>82.248972972972965</v>
      </c>
      <c r="EJ19" s="73">
        <v>80.275441860465108</v>
      </c>
      <c r="EK19" s="73">
        <v>79.869650655021843</v>
      </c>
      <c r="EL19" s="73">
        <v>82.331730769230759</v>
      </c>
      <c r="EM19" s="73">
        <v>80.961923847695402</v>
      </c>
      <c r="EN19" s="73">
        <v>79.884393063583815</v>
      </c>
      <c r="EO19" s="73">
        <v>75.785207700101324</v>
      </c>
      <c r="EP19" s="73">
        <v>77.648040033361127</v>
      </c>
      <c r="EQ19" s="200">
        <v>83.559219412230462</v>
      </c>
      <c r="ER19" s="73">
        <v>84.006788056689444</v>
      </c>
      <c r="ES19" s="73">
        <v>84.066250387493909</v>
      </c>
      <c r="ET19" s="73">
        <v>83.679001721170394</v>
      </c>
      <c r="EU19" s="73">
        <v>83.475497574845292</v>
      </c>
      <c r="EV19" s="73">
        <v>84.843680123592307</v>
      </c>
      <c r="EW19" s="73">
        <v>84.463342652997838</v>
      </c>
      <c r="EX19" s="73">
        <v>84.011450381679396</v>
      </c>
      <c r="EY19" s="73">
        <v>84.768854698396723</v>
      </c>
      <c r="EZ19" s="73">
        <v>84.298791139682763</v>
      </c>
      <c r="FA19" s="73">
        <v>83.715080988631414</v>
      </c>
      <c r="FB19" s="73">
        <v>83.860052562417877</v>
      </c>
      <c r="FC19" s="73">
        <v>84.092222721726287</v>
      </c>
      <c r="FD19" s="73">
        <v>85.567141403865719</v>
      </c>
      <c r="FE19" s="73">
        <v>84.967617693522897</v>
      </c>
      <c r="FF19" s="73">
        <v>84.669500032172962</v>
      </c>
      <c r="FG19" s="73">
        <v>85.316837245342711</v>
      </c>
      <c r="FH19" s="73">
        <v>86.163920454545462</v>
      </c>
      <c r="FI19" s="73">
        <v>87.228119582638271</v>
      </c>
      <c r="FJ19" s="73">
        <v>86.983179250128401</v>
      </c>
      <c r="FK19" s="73">
        <v>86.485388341928427</v>
      </c>
      <c r="FL19" s="73">
        <v>87.408286905957922</v>
      </c>
      <c r="FM19" s="73">
        <v>86.942328618063101</v>
      </c>
      <c r="FN19" s="73">
        <v>87.06279695460529</v>
      </c>
      <c r="FO19" s="346">
        <v>88</v>
      </c>
      <c r="FP19" s="76" t="s">
        <v>111</v>
      </c>
      <c r="FQ19" s="202" t="s">
        <v>111</v>
      </c>
      <c r="FR19" s="202" t="s">
        <v>111</v>
      </c>
      <c r="FS19" s="202" t="s">
        <v>111</v>
      </c>
      <c r="FT19" s="202" t="s">
        <v>111</v>
      </c>
      <c r="FU19" s="202" t="s">
        <v>111</v>
      </c>
      <c r="FV19" s="202" t="s">
        <v>111</v>
      </c>
      <c r="FW19" s="202" t="s">
        <v>111</v>
      </c>
      <c r="FX19" s="202" t="s">
        <v>111</v>
      </c>
      <c r="FY19" s="202" t="s">
        <v>111</v>
      </c>
      <c r="FZ19" s="202" t="s">
        <v>111</v>
      </c>
      <c r="GA19" s="202" t="s">
        <v>111</v>
      </c>
      <c r="GB19" s="202" t="s">
        <v>111</v>
      </c>
      <c r="GC19" s="202" t="s">
        <v>111</v>
      </c>
      <c r="GD19" s="202" t="s">
        <v>111</v>
      </c>
      <c r="GE19" s="202" t="s">
        <v>111</v>
      </c>
      <c r="GF19" s="202" t="s">
        <v>111</v>
      </c>
      <c r="GG19" s="202" t="s">
        <v>111</v>
      </c>
      <c r="GH19" s="202" t="s">
        <v>111</v>
      </c>
      <c r="GI19" s="202" t="s">
        <v>111</v>
      </c>
      <c r="GJ19" s="202" t="s">
        <v>111</v>
      </c>
      <c r="GK19" s="200" t="s">
        <v>110</v>
      </c>
      <c r="GL19" s="73" t="s">
        <v>110</v>
      </c>
      <c r="GM19" s="73" t="s">
        <v>110</v>
      </c>
      <c r="GN19" s="73" t="s">
        <v>110</v>
      </c>
      <c r="GO19" s="73" t="s">
        <v>110</v>
      </c>
      <c r="GP19" s="73">
        <v>56.997222956889715</v>
      </c>
      <c r="GQ19" s="73">
        <v>60.640954274353874</v>
      </c>
      <c r="GR19" s="73">
        <v>58.042924652139675</v>
      </c>
      <c r="GS19" s="73">
        <v>57.215091404122909</v>
      </c>
      <c r="GT19" s="73">
        <v>58.76277451619918</v>
      </c>
      <c r="GU19" s="73">
        <v>55.691234191016136</v>
      </c>
      <c r="GV19" s="73">
        <v>54.627689963816415</v>
      </c>
      <c r="GW19" s="73">
        <v>72.086131963650729</v>
      </c>
      <c r="GX19" s="73">
        <v>60.081131454884328</v>
      </c>
      <c r="GY19" s="73">
        <v>57.620781265374397</v>
      </c>
      <c r="GZ19" s="202">
        <v>54.499540863177231</v>
      </c>
      <c r="HA19" s="202">
        <v>57.069306930693067</v>
      </c>
      <c r="HB19" s="202">
        <v>63.731029134817774</v>
      </c>
      <c r="HC19" s="73">
        <v>61.196302338227298</v>
      </c>
      <c r="HD19" s="73">
        <v>62.265834076717212</v>
      </c>
      <c r="HE19" s="73" t="s">
        <v>110</v>
      </c>
      <c r="HF19" s="200" t="s">
        <v>110</v>
      </c>
      <c r="HG19" s="73" t="s">
        <v>110</v>
      </c>
      <c r="HH19" s="73" t="s">
        <v>110</v>
      </c>
      <c r="HI19" s="73" t="s">
        <v>110</v>
      </c>
      <c r="HJ19" s="73" t="s">
        <v>110</v>
      </c>
      <c r="HK19" s="73">
        <v>54.741280913126189</v>
      </c>
      <c r="HL19" s="73">
        <v>55.265469493725661</v>
      </c>
      <c r="HM19" s="73">
        <v>58.981889763779527</v>
      </c>
      <c r="HN19" s="73">
        <v>56.618735462042714</v>
      </c>
      <c r="HO19" s="73">
        <v>57.658833768494347</v>
      </c>
      <c r="HP19" s="73">
        <v>57.828571428571429</v>
      </c>
      <c r="HQ19" s="73">
        <v>46.987622861303244</v>
      </c>
      <c r="HR19" s="73">
        <v>64.206420642064217</v>
      </c>
      <c r="HS19" s="73">
        <v>57.217666238513978</v>
      </c>
      <c r="HT19" s="73">
        <v>56.995821868949349</v>
      </c>
      <c r="HU19" s="73">
        <v>59.919286321155482</v>
      </c>
      <c r="HV19" s="73">
        <v>60.157743785850862</v>
      </c>
      <c r="HW19" s="73">
        <v>67.01363073110285</v>
      </c>
      <c r="HX19" s="201">
        <v>70.403587443946194</v>
      </c>
      <c r="HY19" s="73">
        <v>67.337229849123275</v>
      </c>
      <c r="HZ19" s="73" t="s">
        <v>110</v>
      </c>
      <c r="IA19" s="200" t="s">
        <v>110</v>
      </c>
      <c r="IB19" s="73" t="s">
        <v>110</v>
      </c>
      <c r="IC19" s="73" t="s">
        <v>110</v>
      </c>
      <c r="ID19" s="73" t="s">
        <v>110</v>
      </c>
      <c r="IE19" s="73" t="s">
        <v>110</v>
      </c>
      <c r="IF19" s="73">
        <v>49.910638297872339</v>
      </c>
      <c r="IG19" s="73">
        <v>41.195111305106941</v>
      </c>
      <c r="IH19" s="73">
        <v>50.328929986789959</v>
      </c>
      <c r="II19" s="73">
        <v>49.634551495016609</v>
      </c>
      <c r="IJ19" s="73">
        <v>53.420398009950254</v>
      </c>
      <c r="IK19" s="73">
        <v>52.512025654730088</v>
      </c>
      <c r="IL19" s="73">
        <v>48.890665600639615</v>
      </c>
      <c r="IM19" s="73">
        <v>46.654676258992808</v>
      </c>
      <c r="IN19" s="73">
        <v>55.758980301274619</v>
      </c>
      <c r="IO19" s="73">
        <v>55.518474374255064</v>
      </c>
      <c r="IP19" s="73">
        <v>56.610800744878951</v>
      </c>
      <c r="IQ19" s="86">
        <v>60.424433610553486</v>
      </c>
      <c r="IR19" s="201">
        <v>76</v>
      </c>
      <c r="IS19" s="201">
        <v>71.525042205965107</v>
      </c>
      <c r="IT19" s="73">
        <v>75.485893416927894</v>
      </c>
      <c r="IU19" s="73" t="s">
        <v>110</v>
      </c>
      <c r="IV19" s="200" t="s">
        <v>110</v>
      </c>
      <c r="IW19" s="73" t="s">
        <v>110</v>
      </c>
      <c r="IX19" s="73" t="s">
        <v>110</v>
      </c>
      <c r="IY19" s="73" t="s">
        <v>110</v>
      </c>
      <c r="IZ19" s="73" t="s">
        <v>110</v>
      </c>
      <c r="JA19" s="73">
        <v>55.229417751352514</v>
      </c>
      <c r="JB19" s="73">
        <v>53.280335171828597</v>
      </c>
      <c r="JC19" s="73">
        <v>57.858062368216622</v>
      </c>
      <c r="JD19" s="73">
        <v>56.302206039837223</v>
      </c>
      <c r="JE19" s="73">
        <v>57.825782578257822</v>
      </c>
      <c r="JF19" s="73">
        <v>55.928616095050266</v>
      </c>
      <c r="JG19" s="73">
        <v>50.375570905522217</v>
      </c>
      <c r="JH19" s="73">
        <v>63.512829498111586</v>
      </c>
      <c r="JI19" s="73">
        <v>58.059175616589556</v>
      </c>
      <c r="JJ19" s="73">
        <v>57.002192710272638</v>
      </c>
      <c r="JK19" s="73">
        <v>56.949927280282566</v>
      </c>
      <c r="JL19" s="73">
        <v>58.245310508104176</v>
      </c>
      <c r="JM19" s="201">
        <v>67</v>
      </c>
      <c r="JN19" s="73">
        <v>66.391485975731044</v>
      </c>
      <c r="JO19" s="73">
        <v>66.338713809889839</v>
      </c>
      <c r="JP19" s="73" t="s">
        <v>110</v>
      </c>
      <c r="JQ19" s="73">
        <v>88</v>
      </c>
      <c r="JR19" s="76" t="s">
        <v>111</v>
      </c>
      <c r="JS19" s="73" t="s">
        <v>111</v>
      </c>
      <c r="JT19" s="73" t="s">
        <v>111</v>
      </c>
      <c r="JU19" s="73" t="s">
        <v>111</v>
      </c>
      <c r="JV19" s="73" t="s">
        <v>111</v>
      </c>
      <c r="JW19" s="73" t="s">
        <v>111</v>
      </c>
      <c r="JX19" s="73" t="s">
        <v>111</v>
      </c>
      <c r="JY19" s="73" t="s">
        <v>111</v>
      </c>
      <c r="JZ19" s="73" t="s">
        <v>111</v>
      </c>
      <c r="KA19" s="73" t="s">
        <v>111</v>
      </c>
      <c r="KB19" s="73" t="s">
        <v>111</v>
      </c>
      <c r="KC19" s="73" t="s">
        <v>111</v>
      </c>
      <c r="KD19" s="73" t="s">
        <v>111</v>
      </c>
      <c r="KE19" s="73" t="s">
        <v>111</v>
      </c>
      <c r="KF19" s="73" t="s">
        <v>111</v>
      </c>
      <c r="KG19" s="73" t="s">
        <v>111</v>
      </c>
      <c r="KH19" s="73" t="s">
        <v>111</v>
      </c>
      <c r="KI19" s="73" t="s">
        <v>111</v>
      </c>
      <c r="KJ19" s="73" t="s">
        <v>111</v>
      </c>
      <c r="KK19" s="73" t="s">
        <v>111</v>
      </c>
      <c r="KL19" s="73" t="s">
        <v>110</v>
      </c>
      <c r="KM19" s="200" t="s">
        <v>111</v>
      </c>
      <c r="KN19" s="73" t="s">
        <v>111</v>
      </c>
      <c r="KO19" s="73" t="s">
        <v>111</v>
      </c>
      <c r="KP19" s="73" t="s">
        <v>111</v>
      </c>
      <c r="KQ19" s="73" t="s">
        <v>111</v>
      </c>
      <c r="KR19" s="73" t="s">
        <v>111</v>
      </c>
      <c r="KS19" s="73" t="s">
        <v>111</v>
      </c>
      <c r="KT19" s="73" t="s">
        <v>111</v>
      </c>
      <c r="KU19" s="73" t="s">
        <v>111</v>
      </c>
      <c r="KV19" s="73" t="s">
        <v>111</v>
      </c>
      <c r="KW19" s="73" t="s">
        <v>111</v>
      </c>
      <c r="KX19" s="73" t="s">
        <v>111</v>
      </c>
      <c r="KY19" s="73" t="s">
        <v>111</v>
      </c>
      <c r="KZ19" s="73" t="s">
        <v>111</v>
      </c>
      <c r="LA19" s="73" t="s">
        <v>111</v>
      </c>
      <c r="LB19" s="73" t="s">
        <v>111</v>
      </c>
      <c r="LC19" s="73" t="s">
        <v>111</v>
      </c>
      <c r="LD19" s="73" t="s">
        <v>111</v>
      </c>
      <c r="LE19" s="73" t="s">
        <v>111</v>
      </c>
      <c r="LF19" s="73" t="s">
        <v>111</v>
      </c>
      <c r="LG19" s="73" t="s">
        <v>110</v>
      </c>
      <c r="LH19" s="200" t="s">
        <v>111</v>
      </c>
      <c r="LI19" s="73" t="s">
        <v>111</v>
      </c>
      <c r="LJ19" s="73" t="s">
        <v>111</v>
      </c>
      <c r="LK19" s="73" t="s">
        <v>111</v>
      </c>
      <c r="LL19" s="73" t="s">
        <v>111</v>
      </c>
      <c r="LM19" s="73" t="s">
        <v>111</v>
      </c>
      <c r="LN19" s="73" t="s">
        <v>111</v>
      </c>
      <c r="LO19" s="73" t="s">
        <v>111</v>
      </c>
      <c r="LP19" s="73" t="s">
        <v>111</v>
      </c>
      <c r="LQ19" s="73" t="s">
        <v>111</v>
      </c>
      <c r="LR19" s="73" t="s">
        <v>111</v>
      </c>
      <c r="LS19" s="73" t="s">
        <v>111</v>
      </c>
      <c r="LT19" s="73" t="s">
        <v>111</v>
      </c>
      <c r="LU19" s="73" t="s">
        <v>111</v>
      </c>
      <c r="LV19" s="73" t="s">
        <v>111</v>
      </c>
      <c r="LW19" s="73" t="s">
        <v>111</v>
      </c>
      <c r="LX19" s="73" t="s">
        <v>111</v>
      </c>
      <c r="LY19" s="73" t="s">
        <v>111</v>
      </c>
      <c r="LZ19" s="73" t="s">
        <v>111</v>
      </c>
      <c r="MA19" s="73" t="s">
        <v>111</v>
      </c>
      <c r="MB19" s="73" t="s">
        <v>111</v>
      </c>
      <c r="MC19" s="73" t="s">
        <v>111</v>
      </c>
    </row>
    <row r="20" spans="1:341" s="10" customFormat="1">
      <c r="A20" s="185" t="s">
        <v>25</v>
      </c>
      <c r="B20" s="200">
        <v>89.180134016554987</v>
      </c>
      <c r="C20" s="73">
        <v>88.018619712608782</v>
      </c>
      <c r="D20" s="73">
        <v>86.445552147239255</v>
      </c>
      <c r="E20" s="73">
        <v>85.886252616887646</v>
      </c>
      <c r="F20" s="73">
        <v>86.221259580139957</v>
      </c>
      <c r="G20" s="73">
        <v>88.153422883961809</v>
      </c>
      <c r="H20" s="73">
        <v>88.370702541106127</v>
      </c>
      <c r="I20" s="73">
        <v>88.762071992976303</v>
      </c>
      <c r="J20" s="73">
        <v>88.960657662947739</v>
      </c>
      <c r="K20" s="73">
        <v>88.583093905942832</v>
      </c>
      <c r="L20" s="73">
        <v>88.858695652173907</v>
      </c>
      <c r="M20" s="73">
        <v>92.251139538303178</v>
      </c>
      <c r="N20" s="73">
        <v>92.251139538303178</v>
      </c>
      <c r="O20" s="73">
        <v>92.251139538303178</v>
      </c>
      <c r="P20" s="73">
        <v>85.79990779160903</v>
      </c>
      <c r="Q20" s="73">
        <v>92.201066260472203</v>
      </c>
      <c r="R20" s="73">
        <v>90.801226503132909</v>
      </c>
      <c r="S20" s="73">
        <v>90.954009882174091</v>
      </c>
      <c r="T20" s="73">
        <v>92.749244712990929</v>
      </c>
      <c r="U20" s="73">
        <v>91.262646170017078</v>
      </c>
      <c r="V20" s="73">
        <v>89.924433249370281</v>
      </c>
      <c r="W20" s="73" t="s">
        <v>110</v>
      </c>
      <c r="X20" s="73" t="s">
        <v>110</v>
      </c>
      <c r="Y20" s="73" t="s">
        <v>110</v>
      </c>
      <c r="Z20" s="200" t="s">
        <v>111</v>
      </c>
      <c r="AA20" s="73" t="s">
        <v>111</v>
      </c>
      <c r="AB20" s="73" t="s">
        <v>111</v>
      </c>
      <c r="AC20" s="73" t="s">
        <v>111</v>
      </c>
      <c r="AD20" s="73" t="s">
        <v>111</v>
      </c>
      <c r="AE20" s="73" t="s">
        <v>111</v>
      </c>
      <c r="AF20" s="73" t="s">
        <v>111</v>
      </c>
      <c r="AG20" s="73" t="s">
        <v>111</v>
      </c>
      <c r="AH20" s="73" t="s">
        <v>111</v>
      </c>
      <c r="AI20" s="73" t="s">
        <v>111</v>
      </c>
      <c r="AJ20" s="73" t="s">
        <v>111</v>
      </c>
      <c r="AK20" s="73" t="s">
        <v>111</v>
      </c>
      <c r="AL20" s="73" t="s">
        <v>111</v>
      </c>
      <c r="AM20" s="73" t="s">
        <v>111</v>
      </c>
      <c r="AN20" s="73" t="s">
        <v>111</v>
      </c>
      <c r="AO20" s="73" t="s">
        <v>111</v>
      </c>
      <c r="AP20" s="73" t="s">
        <v>111</v>
      </c>
      <c r="AQ20" s="73" t="s">
        <v>111</v>
      </c>
      <c r="AR20" s="73" t="s">
        <v>111</v>
      </c>
      <c r="AS20" s="73" t="s">
        <v>111</v>
      </c>
      <c r="AT20" s="73" t="s">
        <v>111</v>
      </c>
      <c r="AU20" s="73" t="s">
        <v>110</v>
      </c>
      <c r="AV20" s="73" t="s">
        <v>110</v>
      </c>
      <c r="AW20" s="73" t="s">
        <v>110</v>
      </c>
      <c r="AX20" s="202"/>
      <c r="AY20" s="200">
        <v>83.350785340314133</v>
      </c>
      <c r="AZ20" s="73">
        <v>76.064908722109536</v>
      </c>
      <c r="BA20" s="73">
        <v>75.944333996023857</v>
      </c>
      <c r="BB20" s="73">
        <v>76.730103806228371</v>
      </c>
      <c r="BC20" s="73">
        <v>78.933153274814316</v>
      </c>
      <c r="BD20" s="73">
        <v>77.800974251913715</v>
      </c>
      <c r="BE20" s="73">
        <v>76.372609500308442</v>
      </c>
      <c r="BF20" s="73">
        <v>75.444839857651246</v>
      </c>
      <c r="BG20" s="73">
        <v>77.907656341320859</v>
      </c>
      <c r="BH20" s="73">
        <v>77.861708309122605</v>
      </c>
      <c r="BI20" s="73">
        <v>78.76312718786464</v>
      </c>
      <c r="BJ20" s="73">
        <v>78.043478260869563</v>
      </c>
      <c r="BK20" s="73">
        <v>79.595278246205737</v>
      </c>
      <c r="BL20" s="73">
        <v>77.990235964198533</v>
      </c>
      <c r="BM20" s="73">
        <v>77.287066246056781</v>
      </c>
      <c r="BN20" s="73">
        <v>76.188679245283012</v>
      </c>
      <c r="BO20" s="73">
        <v>76.256880733944953</v>
      </c>
      <c r="BP20" s="73">
        <v>74.442044636429088</v>
      </c>
      <c r="BQ20" s="73">
        <v>73.975809598127199</v>
      </c>
      <c r="BR20" s="73">
        <v>72.815533980582529</v>
      </c>
      <c r="BS20" s="73">
        <v>66.60262568043548</v>
      </c>
      <c r="BT20" s="73" t="s">
        <v>110</v>
      </c>
      <c r="BU20" s="73" t="s">
        <v>110</v>
      </c>
      <c r="BV20" s="73" t="s">
        <v>110</v>
      </c>
      <c r="BW20" s="200">
        <v>79.72027972027972</v>
      </c>
      <c r="BX20" s="73">
        <v>75.50561797752809</v>
      </c>
      <c r="BY20" s="73">
        <v>73.444976076555022</v>
      </c>
      <c r="BZ20" s="73">
        <v>76.195219123505979</v>
      </c>
      <c r="CA20" s="73">
        <v>74.105011933174225</v>
      </c>
      <c r="CB20" s="73">
        <v>76.915219611848826</v>
      </c>
      <c r="CC20" s="73">
        <v>77.587844254510912</v>
      </c>
      <c r="CD20" s="73">
        <v>75.149957155098548</v>
      </c>
      <c r="CE20" s="73">
        <v>76.268271711092012</v>
      </c>
      <c r="CF20" s="73">
        <v>74.825174825174827</v>
      </c>
      <c r="CG20" s="73">
        <v>72.427184466019412</v>
      </c>
      <c r="CH20" s="73" t="s">
        <v>111</v>
      </c>
      <c r="CI20" s="73" t="s">
        <v>111</v>
      </c>
      <c r="CJ20" s="73" t="s">
        <v>111</v>
      </c>
      <c r="CK20" s="73" t="s">
        <v>111</v>
      </c>
      <c r="CL20" s="73">
        <v>59.859154929577471</v>
      </c>
      <c r="CM20" s="73">
        <v>61.224489795918366</v>
      </c>
      <c r="CN20" s="73">
        <v>59.426229508196727</v>
      </c>
      <c r="CO20" s="73">
        <v>68.09954751131221</v>
      </c>
      <c r="CP20" s="73">
        <v>64.523809523809518</v>
      </c>
      <c r="CQ20" s="73">
        <v>50.547045951859957</v>
      </c>
      <c r="CR20" s="73" t="s">
        <v>110</v>
      </c>
      <c r="CS20" s="73" t="s">
        <v>110</v>
      </c>
      <c r="CT20" s="73" t="s">
        <v>110</v>
      </c>
      <c r="CU20" s="200">
        <v>76.212471131639731</v>
      </c>
      <c r="CV20" s="73">
        <v>73.878722640832436</v>
      </c>
      <c r="CW20" s="73">
        <v>73.46358792184725</v>
      </c>
      <c r="CX20" s="73">
        <v>71.212121212121218</v>
      </c>
      <c r="CY20" s="73">
        <v>71.803046404534172</v>
      </c>
      <c r="CZ20" s="73">
        <v>72.093825457054152</v>
      </c>
      <c r="DA20" s="73">
        <v>73.256198347107443</v>
      </c>
      <c r="DB20" s="73">
        <v>73.188896411645231</v>
      </c>
      <c r="DC20" s="73">
        <v>70.384373030875878</v>
      </c>
      <c r="DD20" s="73">
        <v>69.327990135635019</v>
      </c>
      <c r="DE20" s="73">
        <v>67.787491593813044</v>
      </c>
      <c r="DF20" s="73">
        <v>68.181818181818187</v>
      </c>
      <c r="DG20" s="73">
        <v>68.26205023761031</v>
      </c>
      <c r="DH20" s="73">
        <v>69.688768606224613</v>
      </c>
      <c r="DI20" s="73">
        <v>66.245427336215499</v>
      </c>
      <c r="DJ20" s="73">
        <v>70.723981900452486</v>
      </c>
      <c r="DK20" s="73">
        <v>68.793402777777771</v>
      </c>
      <c r="DL20" s="73">
        <v>72.036613272311214</v>
      </c>
      <c r="DM20" s="73">
        <v>72.139084507042256</v>
      </c>
      <c r="DN20" s="73">
        <v>71.600928074245942</v>
      </c>
      <c r="DO20" s="73">
        <v>62.356541698546287</v>
      </c>
      <c r="DP20" s="73" t="s">
        <v>110</v>
      </c>
      <c r="DQ20" s="73" t="s">
        <v>110</v>
      </c>
      <c r="DR20" s="73" t="s">
        <v>110</v>
      </c>
      <c r="DS20" s="200">
        <v>69.743589743589752</v>
      </c>
      <c r="DT20" s="73">
        <v>63.486842105263165</v>
      </c>
      <c r="DU20" s="73">
        <v>72.244897959183675</v>
      </c>
      <c r="DV20" s="73">
        <v>72.727272727272734</v>
      </c>
      <c r="DW20" s="73">
        <v>68.987341772151908</v>
      </c>
      <c r="DX20" s="73">
        <v>64.14473684210526</v>
      </c>
      <c r="DY20" s="73">
        <v>65.43624161073825</v>
      </c>
      <c r="DZ20" s="73">
        <v>66.769230769230774</v>
      </c>
      <c r="EA20" s="73">
        <v>68.328445747800586</v>
      </c>
      <c r="EB20" s="73">
        <v>71.708683473389357</v>
      </c>
      <c r="EC20" s="73">
        <v>71.875</v>
      </c>
      <c r="ED20" s="73">
        <v>70.222222222222229</v>
      </c>
      <c r="EE20" s="73">
        <v>66.473988439306353</v>
      </c>
      <c r="EF20" s="73">
        <v>71.590909090909093</v>
      </c>
      <c r="EG20" s="73">
        <v>68.927789934354479</v>
      </c>
      <c r="EH20" s="73">
        <v>71.27937336814621</v>
      </c>
      <c r="EI20" s="73">
        <v>66.738660907127425</v>
      </c>
      <c r="EJ20" s="73">
        <v>71.36150234741784</v>
      </c>
      <c r="EK20" s="73">
        <v>69.347826086956516</v>
      </c>
      <c r="EL20" s="73">
        <v>72.335025380710661</v>
      </c>
      <c r="EM20" s="73">
        <v>59.703947368421048</v>
      </c>
      <c r="EN20" s="73" t="s">
        <v>110</v>
      </c>
      <c r="EO20" s="73" t="s">
        <v>110</v>
      </c>
      <c r="EP20" s="73" t="s">
        <v>110</v>
      </c>
      <c r="EQ20" s="200">
        <v>83.346573982125122</v>
      </c>
      <c r="ER20" s="73">
        <v>80.974969721437219</v>
      </c>
      <c r="ES20" s="73">
        <v>80.371614943664753</v>
      </c>
      <c r="ET20" s="73">
        <v>79.905780032614615</v>
      </c>
      <c r="EU20" s="73">
        <v>80.366492146596855</v>
      </c>
      <c r="EV20" s="73">
        <v>81.395151720630622</v>
      </c>
      <c r="EW20" s="73">
        <v>81.800267990856781</v>
      </c>
      <c r="EX20" s="73">
        <v>81.706000308499156</v>
      </c>
      <c r="EY20" s="73">
        <v>81.410499204605713</v>
      </c>
      <c r="EZ20" s="73">
        <v>80.732471901521521</v>
      </c>
      <c r="FA20" s="73">
        <v>80.535220432731407</v>
      </c>
      <c r="FB20" s="73">
        <v>82.669789227166277</v>
      </c>
      <c r="FC20" s="73">
        <v>83.189347705476735</v>
      </c>
      <c r="FD20" s="73">
        <v>83.254908323868236</v>
      </c>
      <c r="FE20" s="73">
        <v>78.755896697849209</v>
      </c>
      <c r="FF20" s="73">
        <v>82.805429864253384</v>
      </c>
      <c r="FG20" s="73">
        <v>82.123854566952417</v>
      </c>
      <c r="FH20" s="73">
        <v>82.897603485838786</v>
      </c>
      <c r="FI20" s="73">
        <v>83.792918042860435</v>
      </c>
      <c r="FJ20" s="73">
        <v>82.931060491778567</v>
      </c>
      <c r="FK20" s="73">
        <v>77.628544295210958</v>
      </c>
      <c r="FL20" s="202" t="s">
        <v>110</v>
      </c>
      <c r="FM20" s="202" t="s">
        <v>110</v>
      </c>
      <c r="FN20" s="202" t="s">
        <v>110</v>
      </c>
      <c r="FO20" s="347" t="s">
        <v>110</v>
      </c>
      <c r="FP20" s="76">
        <v>61.803713527851457</v>
      </c>
      <c r="FQ20" s="202">
        <v>60.217983651226156</v>
      </c>
      <c r="FR20" s="202">
        <v>63.196125907990314</v>
      </c>
      <c r="FS20" s="202">
        <v>58.836689038031317</v>
      </c>
      <c r="FT20" s="202">
        <v>55.70342205323194</v>
      </c>
      <c r="FU20" s="202">
        <v>59.025270758122744</v>
      </c>
      <c r="FV20" s="202">
        <v>60.296540362438222</v>
      </c>
      <c r="FW20" s="202">
        <v>56.44859813084112</v>
      </c>
      <c r="FX20" s="202">
        <v>64.312267657992564</v>
      </c>
      <c r="FY20" s="73">
        <v>59.195402298850574</v>
      </c>
      <c r="FZ20" s="73">
        <v>65.570599613152808</v>
      </c>
      <c r="GA20" s="73">
        <v>60.582822085889575</v>
      </c>
      <c r="GB20" s="73">
        <v>55.095541401273884</v>
      </c>
      <c r="GC20" s="73">
        <v>54</v>
      </c>
      <c r="GD20" s="73">
        <v>55.475206611570243</v>
      </c>
      <c r="GE20" s="73">
        <v>53.757225433526017</v>
      </c>
      <c r="GF20" s="73">
        <v>57.972665148063783</v>
      </c>
      <c r="GG20" s="73">
        <v>68.512486427795878</v>
      </c>
      <c r="GH20" s="202" t="s">
        <v>110</v>
      </c>
      <c r="GI20" s="73" t="s">
        <v>110</v>
      </c>
      <c r="GJ20" s="73" t="s">
        <v>110</v>
      </c>
      <c r="GK20" s="200">
        <v>65.384615384615387</v>
      </c>
      <c r="GL20" s="73">
        <v>62.30628988149499</v>
      </c>
      <c r="GM20" s="73">
        <v>52.695062193742928</v>
      </c>
      <c r="GN20" s="73">
        <v>61.838235294117652</v>
      </c>
      <c r="GO20" s="73">
        <v>58.28984343637093</v>
      </c>
      <c r="GP20" s="73">
        <v>58.907026259758695</v>
      </c>
      <c r="GQ20" s="73">
        <v>57.23684210526315</v>
      </c>
      <c r="GR20" s="73">
        <v>48.682987294700958</v>
      </c>
      <c r="GS20" s="73">
        <v>57.074531685930644</v>
      </c>
      <c r="GT20" s="73">
        <v>59.696851923824326</v>
      </c>
      <c r="GU20" s="73">
        <v>62.889273356401389</v>
      </c>
      <c r="GV20" s="73">
        <v>55.982730263157897</v>
      </c>
      <c r="GW20" s="73">
        <v>54.90654205607477</v>
      </c>
      <c r="GX20" s="73">
        <v>48.479632816982217</v>
      </c>
      <c r="GY20" s="73">
        <v>54.150504266873547</v>
      </c>
      <c r="GZ20" s="202">
        <v>57.720488466757125</v>
      </c>
      <c r="HA20" s="202">
        <v>57.360922659430123</v>
      </c>
      <c r="HB20" s="202">
        <v>65.185676392572944</v>
      </c>
      <c r="HC20" s="60" t="s">
        <v>110</v>
      </c>
      <c r="HD20" s="60" t="s">
        <v>110</v>
      </c>
      <c r="HE20" s="60" t="s">
        <v>110</v>
      </c>
      <c r="HF20" s="200">
        <v>63.069977426636569</v>
      </c>
      <c r="HG20" s="73">
        <v>63.735801430374423</v>
      </c>
      <c r="HH20" s="73">
        <v>61.252699784017281</v>
      </c>
      <c r="HI20" s="73">
        <v>61.061604029445945</v>
      </c>
      <c r="HJ20" s="73">
        <v>60.954198473282446</v>
      </c>
      <c r="HK20" s="73">
        <v>61.324167872648339</v>
      </c>
      <c r="HL20" s="73">
        <v>63.488460083238749</v>
      </c>
      <c r="HM20" s="73">
        <v>63.045871559633028</v>
      </c>
      <c r="HN20" s="73">
        <v>62.52148997134671</v>
      </c>
      <c r="HO20" s="73">
        <v>59.541984732824424</v>
      </c>
      <c r="HP20" s="73">
        <v>69.526627218934905</v>
      </c>
      <c r="HQ20" s="73">
        <v>64.5</v>
      </c>
      <c r="HR20" s="73">
        <v>61.097852028639615</v>
      </c>
      <c r="HS20" s="73">
        <v>58.218623481781378</v>
      </c>
      <c r="HT20" s="73">
        <v>60.14492753623189</v>
      </c>
      <c r="HU20" s="77">
        <v>60.153524075366363</v>
      </c>
      <c r="HV20" s="73">
        <v>61.260053619302951</v>
      </c>
      <c r="HW20" s="73">
        <v>70.261219022103148</v>
      </c>
      <c r="HX20" s="73" t="s">
        <v>110</v>
      </c>
      <c r="HY20" s="73" t="s">
        <v>110</v>
      </c>
      <c r="HZ20" s="73" t="s">
        <v>110</v>
      </c>
      <c r="IA20" s="200">
        <v>62.687395891171569</v>
      </c>
      <c r="IB20" s="73">
        <v>63.837064676616919</v>
      </c>
      <c r="IC20" s="73">
        <v>58.091159375955954</v>
      </c>
      <c r="ID20" s="73">
        <v>63.733333333333341</v>
      </c>
      <c r="IE20" s="73">
        <v>59.987911755817471</v>
      </c>
      <c r="IF20" s="73">
        <v>59.728373191614999</v>
      </c>
      <c r="IG20" s="73">
        <v>59.450980392156858</v>
      </c>
      <c r="IH20" s="73">
        <v>59.625264430341495</v>
      </c>
      <c r="II20" s="73">
        <v>57.614555256064691</v>
      </c>
      <c r="IJ20" s="73">
        <v>56.936110130603595</v>
      </c>
      <c r="IK20" s="73">
        <v>57.896692679301381</v>
      </c>
      <c r="IL20" s="73">
        <v>59.810874704491717</v>
      </c>
      <c r="IM20" s="73">
        <v>56.397637795275585</v>
      </c>
      <c r="IN20" s="73">
        <v>54.515418502202643</v>
      </c>
      <c r="IO20" s="73">
        <v>55.657142857142851</v>
      </c>
      <c r="IP20" s="77">
        <v>55.9945036070079</v>
      </c>
      <c r="IQ20" s="73">
        <v>60.133944307366932</v>
      </c>
      <c r="IR20" s="73">
        <v>68.809797168006128</v>
      </c>
      <c r="IS20" s="73" t="s">
        <v>110</v>
      </c>
      <c r="IT20" s="73" t="s">
        <v>110</v>
      </c>
      <c r="IU20" s="73" t="s">
        <v>110</v>
      </c>
      <c r="IV20" s="200">
        <v>63.408979990239139</v>
      </c>
      <c r="IW20" s="73">
        <v>63.232769193034095</v>
      </c>
      <c r="IX20" s="73">
        <v>62.172530965691102</v>
      </c>
      <c r="IY20" s="73">
        <v>59.546165884194053</v>
      </c>
      <c r="IZ20" s="73">
        <v>59.907592145332345</v>
      </c>
      <c r="JA20" s="73">
        <v>59.851952858673421</v>
      </c>
      <c r="JB20" s="73">
        <v>56.79869334422213</v>
      </c>
      <c r="JC20" s="73">
        <v>56.79869334422213</v>
      </c>
      <c r="JD20" s="73">
        <v>59.007731958762889</v>
      </c>
      <c r="JE20" s="73">
        <v>58.649052841475573</v>
      </c>
      <c r="JF20" s="73">
        <v>62.104460541364851</v>
      </c>
      <c r="JG20" s="73">
        <v>58.262369300420396</v>
      </c>
      <c r="JH20" s="73">
        <v>56.130100301879445</v>
      </c>
      <c r="JI20" s="73">
        <v>52.530541012216403</v>
      </c>
      <c r="JJ20" s="73">
        <v>55.607906228453224</v>
      </c>
      <c r="JK20" s="73">
        <v>57.005642934325856</v>
      </c>
      <c r="JL20" s="73">
        <v>59.104843654199875</v>
      </c>
      <c r="JM20" s="73">
        <v>67.686186746238974</v>
      </c>
      <c r="JN20" s="73" t="s">
        <v>110</v>
      </c>
      <c r="JO20" s="73" t="s">
        <v>110</v>
      </c>
      <c r="JP20" s="73" t="s">
        <v>110</v>
      </c>
      <c r="JQ20" s="73" t="s">
        <v>110</v>
      </c>
      <c r="JR20" s="76" t="s">
        <v>110</v>
      </c>
      <c r="JS20" s="73" t="s">
        <v>110</v>
      </c>
      <c r="JT20" s="73" t="s">
        <v>110</v>
      </c>
      <c r="JU20" s="73" t="s">
        <v>110</v>
      </c>
      <c r="JV20" s="73" t="s">
        <v>110</v>
      </c>
      <c r="JW20" s="73" t="s">
        <v>110</v>
      </c>
      <c r="JX20" s="73" t="s">
        <v>110</v>
      </c>
      <c r="JY20" s="73" t="s">
        <v>110</v>
      </c>
      <c r="JZ20" s="73" t="s">
        <v>110</v>
      </c>
      <c r="KA20" s="73" t="s">
        <v>110</v>
      </c>
      <c r="KB20" s="73" t="s">
        <v>110</v>
      </c>
      <c r="KC20" s="73" t="s">
        <v>110</v>
      </c>
      <c r="KD20" s="73" t="s">
        <v>110</v>
      </c>
      <c r="KE20" s="73" t="s">
        <v>110</v>
      </c>
      <c r="KF20" s="73" t="s">
        <v>110</v>
      </c>
      <c r="KG20" s="73" t="s">
        <v>110</v>
      </c>
      <c r="KH20" s="73" t="s">
        <v>110</v>
      </c>
      <c r="KI20" s="73" t="s">
        <v>110</v>
      </c>
      <c r="KJ20" s="73" t="s">
        <v>110</v>
      </c>
      <c r="KK20" s="73" t="s">
        <v>110</v>
      </c>
      <c r="KL20" s="73" t="s">
        <v>110</v>
      </c>
      <c r="KM20" s="200" t="s">
        <v>110</v>
      </c>
      <c r="KN20" s="73" t="s">
        <v>110</v>
      </c>
      <c r="KO20" s="73" t="s">
        <v>110</v>
      </c>
      <c r="KP20" s="73" t="s">
        <v>110</v>
      </c>
      <c r="KQ20" s="73" t="s">
        <v>110</v>
      </c>
      <c r="KR20" s="73" t="s">
        <v>110</v>
      </c>
      <c r="KS20" s="73" t="s">
        <v>110</v>
      </c>
      <c r="KT20" s="73" t="s">
        <v>110</v>
      </c>
      <c r="KU20" s="73" t="s">
        <v>110</v>
      </c>
      <c r="KV20" s="73" t="s">
        <v>110</v>
      </c>
      <c r="KW20" s="73" t="s">
        <v>110</v>
      </c>
      <c r="KX20" s="73" t="s">
        <v>110</v>
      </c>
      <c r="KY20" s="73" t="s">
        <v>110</v>
      </c>
      <c r="KZ20" s="73" t="s">
        <v>110</v>
      </c>
      <c r="LA20" s="73" t="s">
        <v>110</v>
      </c>
      <c r="LB20" s="73" t="s">
        <v>110</v>
      </c>
      <c r="LC20" s="73" t="s">
        <v>110</v>
      </c>
      <c r="LD20" s="73" t="s">
        <v>110</v>
      </c>
      <c r="LE20" s="73" t="s">
        <v>110</v>
      </c>
      <c r="LF20" s="73" t="s">
        <v>110</v>
      </c>
      <c r="LG20" s="73" t="s">
        <v>110</v>
      </c>
      <c r="LH20" s="200" t="s">
        <v>110</v>
      </c>
      <c r="LI20" s="73" t="s">
        <v>110</v>
      </c>
      <c r="LJ20" s="73" t="s">
        <v>110</v>
      </c>
      <c r="LK20" s="73" t="s">
        <v>110</v>
      </c>
      <c r="LL20" s="73" t="s">
        <v>110</v>
      </c>
      <c r="LM20" s="73" t="s">
        <v>110</v>
      </c>
      <c r="LN20" s="73" t="s">
        <v>110</v>
      </c>
      <c r="LO20" s="73" t="s">
        <v>110</v>
      </c>
      <c r="LP20" s="73" t="s">
        <v>110</v>
      </c>
      <c r="LQ20" s="73" t="s">
        <v>110</v>
      </c>
      <c r="LR20" s="73" t="s">
        <v>110</v>
      </c>
      <c r="LS20" s="73" t="s">
        <v>110</v>
      </c>
      <c r="LT20" s="73" t="s">
        <v>110</v>
      </c>
      <c r="LU20" s="73" t="s">
        <v>110</v>
      </c>
      <c r="LV20" s="73" t="s">
        <v>110</v>
      </c>
      <c r="LW20" s="73" t="s">
        <v>110</v>
      </c>
      <c r="LX20" s="73" t="s">
        <v>110</v>
      </c>
      <c r="LY20" s="73" t="s">
        <v>110</v>
      </c>
      <c r="LZ20" s="73" t="s">
        <v>110</v>
      </c>
      <c r="MA20" s="73" t="s">
        <v>110</v>
      </c>
      <c r="MB20" s="73" t="s">
        <v>110</v>
      </c>
      <c r="MC20" s="73" t="s">
        <v>110</v>
      </c>
    </row>
    <row r="21" spans="1:341" s="10" customFormat="1">
      <c r="A21" s="185" t="s">
        <v>26</v>
      </c>
      <c r="B21" s="200">
        <v>87.577639751552795</v>
      </c>
      <c r="C21" s="73">
        <v>86.506862555577044</v>
      </c>
      <c r="D21" s="73">
        <v>86.665453883936678</v>
      </c>
      <c r="E21" s="73">
        <v>87.255081486907159</v>
      </c>
      <c r="F21" s="73">
        <v>88.744983582634077</v>
      </c>
      <c r="G21" s="73">
        <v>88.642558604397607</v>
      </c>
      <c r="H21" s="73">
        <v>89.08554572271386</v>
      </c>
      <c r="I21" s="73">
        <v>90.631808278867112</v>
      </c>
      <c r="J21" s="73">
        <v>91.424418604651166</v>
      </c>
      <c r="K21" s="73">
        <v>90.40252565114443</v>
      </c>
      <c r="L21" s="73">
        <v>91.385083713850833</v>
      </c>
      <c r="M21" s="73">
        <v>92.145534041224238</v>
      </c>
      <c r="N21" s="73">
        <v>92.449585743317172</v>
      </c>
      <c r="O21" s="73">
        <v>92.251139538303178</v>
      </c>
      <c r="P21" s="73">
        <v>91.177285318559555</v>
      </c>
      <c r="Q21" s="73">
        <v>91.476428474942594</v>
      </c>
      <c r="R21" s="73">
        <v>92.300482056775579</v>
      </c>
      <c r="S21" s="73">
        <v>91.815346225826573</v>
      </c>
      <c r="T21" s="73">
        <v>91.855694980694977</v>
      </c>
      <c r="U21" s="73">
        <v>92.07179365268037</v>
      </c>
      <c r="V21" s="73">
        <v>90.378126817917405</v>
      </c>
      <c r="W21" s="73">
        <v>92.146596858638745</v>
      </c>
      <c r="X21" s="73">
        <v>91.471484087805891</v>
      </c>
      <c r="Y21" s="73">
        <v>92.484949138467925</v>
      </c>
      <c r="Z21" s="200" t="s">
        <v>111</v>
      </c>
      <c r="AA21" s="73" t="s">
        <v>111</v>
      </c>
      <c r="AB21" s="73" t="s">
        <v>111</v>
      </c>
      <c r="AC21" s="73" t="s">
        <v>111</v>
      </c>
      <c r="AD21" s="73" t="s">
        <v>111</v>
      </c>
      <c r="AE21" s="73" t="s">
        <v>111</v>
      </c>
      <c r="AF21" s="73" t="s">
        <v>111</v>
      </c>
      <c r="AG21" s="73" t="s">
        <v>111</v>
      </c>
      <c r="AH21" s="73" t="s">
        <v>111</v>
      </c>
      <c r="AI21" s="73" t="s">
        <v>111</v>
      </c>
      <c r="AJ21" s="73" t="s">
        <v>111</v>
      </c>
      <c r="AK21" s="73" t="s">
        <v>111</v>
      </c>
      <c r="AL21" s="73" t="s">
        <v>111</v>
      </c>
      <c r="AM21" s="73" t="s">
        <v>111</v>
      </c>
      <c r="AN21" s="73" t="s">
        <v>111</v>
      </c>
      <c r="AO21" s="73" t="s">
        <v>111</v>
      </c>
      <c r="AP21" s="73" t="s">
        <v>111</v>
      </c>
      <c r="AQ21" s="73" t="s">
        <v>111</v>
      </c>
      <c r="AR21" s="73" t="s">
        <v>111</v>
      </c>
      <c r="AS21" s="73" t="s">
        <v>111</v>
      </c>
      <c r="AT21" s="73" t="s">
        <v>111</v>
      </c>
      <c r="AU21" s="73" t="s">
        <v>111</v>
      </c>
      <c r="AV21" s="73" t="s">
        <v>111</v>
      </c>
      <c r="AW21" s="73" t="s">
        <v>111</v>
      </c>
      <c r="AX21" s="202"/>
      <c r="AY21" s="200">
        <v>87.903225806451616</v>
      </c>
      <c r="AZ21" s="73">
        <v>82.530795072788351</v>
      </c>
      <c r="BA21" s="73">
        <v>83.751010509296677</v>
      </c>
      <c r="BB21" s="73">
        <v>83.665338645418331</v>
      </c>
      <c r="BC21" s="73">
        <v>84.207055720408846</v>
      </c>
      <c r="BD21" s="73">
        <v>83.644536652835413</v>
      </c>
      <c r="BE21" s="73">
        <v>84.020618556701038</v>
      </c>
      <c r="BF21" s="73">
        <v>87.471600129827976</v>
      </c>
      <c r="BG21" s="73">
        <v>87.1725076556652</v>
      </c>
      <c r="BH21" s="73">
        <v>86.680258239891259</v>
      </c>
      <c r="BI21" s="73">
        <v>86.71328671328672</v>
      </c>
      <c r="BJ21" s="73">
        <v>86.245235069885638</v>
      </c>
      <c r="BK21" s="73">
        <v>85.873724489795919</v>
      </c>
      <c r="BL21" s="73">
        <v>85.873724489795919</v>
      </c>
      <c r="BM21" s="73">
        <v>87.164272329793874</v>
      </c>
      <c r="BN21" s="73">
        <v>87.626432906271077</v>
      </c>
      <c r="BO21" s="73">
        <v>86.430753564154784</v>
      </c>
      <c r="BP21" s="73">
        <v>86.35788407997974</v>
      </c>
      <c r="BQ21" s="73">
        <v>84.938976889119715</v>
      </c>
      <c r="BR21" s="73">
        <v>86.462997102976033</v>
      </c>
      <c r="BS21" s="73">
        <v>85.940290890533305</v>
      </c>
      <c r="BT21" s="73">
        <v>86.038099831203283</v>
      </c>
      <c r="BU21" s="73">
        <v>85.806270996640549</v>
      </c>
      <c r="BV21" s="73">
        <v>85.629820051413887</v>
      </c>
      <c r="BW21" s="200">
        <v>86.960391633288822</v>
      </c>
      <c r="BX21" s="73">
        <v>84.658119658119659</v>
      </c>
      <c r="BY21" s="73">
        <v>84.323514727908147</v>
      </c>
      <c r="BZ21" s="73">
        <v>84.82216708023158</v>
      </c>
      <c r="CA21" s="73"/>
      <c r="CB21" s="73">
        <v>85.426205675844542</v>
      </c>
      <c r="CC21" s="73">
        <v>86.524352498390527</v>
      </c>
      <c r="CD21" s="73">
        <v>87.634194831013929</v>
      </c>
      <c r="CE21" s="73">
        <v>88.026424442609411</v>
      </c>
      <c r="CF21" s="73">
        <v>85.41300527240773</v>
      </c>
      <c r="CG21" s="73">
        <v>84.444444444444443</v>
      </c>
      <c r="CH21" s="73">
        <v>83.457249070631974</v>
      </c>
      <c r="CI21" s="73">
        <v>84.863123993558773</v>
      </c>
      <c r="CJ21" s="73">
        <v>86</v>
      </c>
      <c r="CK21" s="73">
        <v>82.741116751269033</v>
      </c>
      <c r="CL21" s="73">
        <v>83.865814696485614</v>
      </c>
      <c r="CM21" s="74" t="s">
        <v>111</v>
      </c>
      <c r="CN21" s="74" t="s">
        <v>111</v>
      </c>
      <c r="CO21" s="74" t="s">
        <v>111</v>
      </c>
      <c r="CP21" s="74" t="s">
        <v>111</v>
      </c>
      <c r="CQ21" s="74" t="s">
        <v>111</v>
      </c>
      <c r="CR21" s="74">
        <v>73.419412288512902</v>
      </c>
      <c r="CS21" s="74">
        <v>74.17051658966821</v>
      </c>
      <c r="CT21" s="73">
        <v>73.84349329874621</v>
      </c>
      <c r="CU21" s="200">
        <v>80.554228380315337</v>
      </c>
      <c r="CV21" s="73">
        <v>76.010381905821276</v>
      </c>
      <c r="CW21" s="73">
        <v>75.63472563472564</v>
      </c>
      <c r="CX21" s="73">
        <v>78.804547121378803</v>
      </c>
      <c r="CY21" s="73">
        <v>75.929628148740505</v>
      </c>
      <c r="CZ21" s="73">
        <v>78.661257606490864</v>
      </c>
      <c r="DA21" s="73">
        <v>78.464419475655433</v>
      </c>
      <c r="DB21" s="73">
        <v>78.215223097112869</v>
      </c>
      <c r="DC21" s="73">
        <v>76.847729296527149</v>
      </c>
      <c r="DD21" s="73">
        <v>75.40311560535666</v>
      </c>
      <c r="DE21" s="73">
        <v>76.252270957695316</v>
      </c>
      <c r="DF21" s="73">
        <v>77.192982456140356</v>
      </c>
      <c r="DG21" s="73">
        <v>76.929282065071249</v>
      </c>
      <c r="DH21" s="73">
        <v>75.917360468701816</v>
      </c>
      <c r="DI21" s="73">
        <v>72.593950504124649</v>
      </c>
      <c r="DJ21" s="73">
        <v>73.353967360720304</v>
      </c>
      <c r="DK21" s="73">
        <v>71.668472372697735</v>
      </c>
      <c r="DL21" s="73">
        <v>73.340587595212185</v>
      </c>
      <c r="DM21" s="73">
        <v>74.387001477104874</v>
      </c>
      <c r="DN21" s="73">
        <v>71.982987772461456</v>
      </c>
      <c r="DO21" s="73">
        <v>74.818739542665924</v>
      </c>
      <c r="DP21" s="73">
        <v>74.385703648548031</v>
      </c>
      <c r="DQ21" s="73">
        <v>73.098478783026422</v>
      </c>
      <c r="DR21" s="73">
        <v>77.851790174854287</v>
      </c>
      <c r="DS21" s="200">
        <v>75.514266755142671</v>
      </c>
      <c r="DT21" s="73">
        <v>74.412855377008654</v>
      </c>
      <c r="DU21" s="73">
        <v>75.568862275449106</v>
      </c>
      <c r="DV21" s="73">
        <v>79.317697228144993</v>
      </c>
      <c r="DW21" s="73">
        <v>79.763186221743808</v>
      </c>
      <c r="DX21" s="73">
        <v>78.087649402390426</v>
      </c>
      <c r="DY21" s="73">
        <v>79.229989868287745</v>
      </c>
      <c r="DZ21" s="73">
        <v>79.691749773345421</v>
      </c>
      <c r="EA21" s="73">
        <v>78.917145200984407</v>
      </c>
      <c r="EB21" s="73">
        <v>79.084967320261441</v>
      </c>
      <c r="EC21" s="73">
        <v>81.09375</v>
      </c>
      <c r="ED21" s="73">
        <v>82.433114588591621</v>
      </c>
      <c r="EE21" s="73">
        <v>84.357848518111965</v>
      </c>
      <c r="EF21" s="73">
        <v>83.415705656232831</v>
      </c>
      <c r="EG21" s="73">
        <v>87.258304412493814</v>
      </c>
      <c r="EH21" s="73">
        <v>84.597156398104261</v>
      </c>
      <c r="EI21" s="73">
        <v>81.677419354838719</v>
      </c>
      <c r="EJ21" s="73">
        <v>75.790424570912378</v>
      </c>
      <c r="EK21" s="73">
        <v>76.420581655480987</v>
      </c>
      <c r="EL21" s="73">
        <v>81.565217391304344</v>
      </c>
      <c r="EM21" s="73">
        <v>79.458333333333329</v>
      </c>
      <c r="EN21" s="73">
        <v>79.465370595382751</v>
      </c>
      <c r="EO21" s="73">
        <v>77.360594795539043</v>
      </c>
      <c r="EP21" s="73">
        <v>77.919320594479828</v>
      </c>
      <c r="EQ21" s="200">
        <v>84.713912530546892</v>
      </c>
      <c r="ER21" s="73">
        <v>82.199306905587022</v>
      </c>
      <c r="ES21" s="73">
        <v>82.680130070169426</v>
      </c>
      <c r="ET21" s="73">
        <v>83.662085691188366</v>
      </c>
      <c r="EU21" s="73">
        <v>83.940609951845914</v>
      </c>
      <c r="EV21" s="73">
        <v>84.414015304067661</v>
      </c>
      <c r="EW21" s="73">
        <v>84.612403100775197</v>
      </c>
      <c r="EX21" s="73">
        <v>85.895473431008085</v>
      </c>
      <c r="EY21" s="73">
        <v>85.734304932735427</v>
      </c>
      <c r="EZ21" s="73">
        <v>84.711473183978285</v>
      </c>
      <c r="FA21" s="73">
        <v>85.527434438558629</v>
      </c>
      <c r="FB21" s="73">
        <v>86.268578192818623</v>
      </c>
      <c r="FC21" s="73">
        <v>86.218540936604015</v>
      </c>
      <c r="FD21" s="73">
        <v>86.014939915557008</v>
      </c>
      <c r="FE21" s="73">
        <v>85.867631724222548</v>
      </c>
      <c r="FF21" s="73">
        <v>85.767453028393064</v>
      </c>
      <c r="FG21" s="73">
        <v>85.183483604203758</v>
      </c>
      <c r="FH21" s="73">
        <v>84.817428315412187</v>
      </c>
      <c r="FI21" s="73">
        <v>85.083619573174161</v>
      </c>
      <c r="FJ21" s="73">
        <v>85.447679509632223</v>
      </c>
      <c r="FK21" s="73">
        <v>85.005405405405412</v>
      </c>
      <c r="FL21" s="73">
        <v>85.693223105681653</v>
      </c>
      <c r="FM21" s="73">
        <v>85.169731623139128</v>
      </c>
      <c r="FN21" s="73">
        <v>86.014901329037457</v>
      </c>
      <c r="FO21" s="346">
        <v>85</v>
      </c>
      <c r="FP21" s="76" t="s">
        <v>111</v>
      </c>
      <c r="FQ21" s="202" t="s">
        <v>111</v>
      </c>
      <c r="FR21" s="202">
        <v>70.802919708029194</v>
      </c>
      <c r="FS21" s="202">
        <v>68.807339449541288</v>
      </c>
      <c r="FT21" s="202">
        <v>70.229007633587784</v>
      </c>
      <c r="FU21" s="202">
        <v>63.492063492063494</v>
      </c>
      <c r="FV21" s="202">
        <v>70.491803278688522</v>
      </c>
      <c r="FW21" s="202">
        <v>74.358974358974365</v>
      </c>
      <c r="FX21" s="202" t="s">
        <v>111</v>
      </c>
      <c r="FY21" s="202" t="s">
        <v>111</v>
      </c>
      <c r="FZ21" s="202" t="s">
        <v>111</v>
      </c>
      <c r="GA21" s="202" t="s">
        <v>111</v>
      </c>
      <c r="GB21" s="202" t="s">
        <v>111</v>
      </c>
      <c r="GC21" s="202" t="s">
        <v>111</v>
      </c>
      <c r="GD21" s="202" t="s">
        <v>111</v>
      </c>
      <c r="GE21" s="202" t="s">
        <v>111</v>
      </c>
      <c r="GF21" s="202" t="s">
        <v>111</v>
      </c>
      <c r="GG21" s="202" t="s">
        <v>111</v>
      </c>
      <c r="GH21" s="202" t="s">
        <v>111</v>
      </c>
      <c r="GI21" s="202" t="s">
        <v>111</v>
      </c>
      <c r="GJ21" s="202" t="s">
        <v>111</v>
      </c>
      <c r="GK21" s="200">
        <v>61.602982292637471</v>
      </c>
      <c r="GL21" s="73">
        <v>61.492957746478865</v>
      </c>
      <c r="GM21" s="73">
        <v>64.55579465109129</v>
      </c>
      <c r="GN21" s="73">
        <v>65.848729792147807</v>
      </c>
      <c r="GO21" s="73">
        <v>62.098732128405722</v>
      </c>
      <c r="GP21" s="73">
        <v>60.286183438892792</v>
      </c>
      <c r="GQ21" s="73">
        <v>59.189423493714784</v>
      </c>
      <c r="GR21" s="73">
        <v>58.684503901895212</v>
      </c>
      <c r="GS21" s="73">
        <v>57.962697274031555</v>
      </c>
      <c r="GT21" s="73">
        <v>59.692368369157961</v>
      </c>
      <c r="GU21" s="73">
        <v>63.340034462952325</v>
      </c>
      <c r="GV21" s="73">
        <v>61.38916015625</v>
      </c>
      <c r="GW21" s="73">
        <v>62.586188607192106</v>
      </c>
      <c r="GX21" s="73">
        <v>61.476270474590514</v>
      </c>
      <c r="GY21" s="73">
        <v>61.799077945748905</v>
      </c>
      <c r="GZ21" s="202">
        <v>63.134510718649338</v>
      </c>
      <c r="HA21" s="202">
        <v>63.832752613240423</v>
      </c>
      <c r="HB21" s="202">
        <v>65.601387340517775</v>
      </c>
      <c r="HC21" s="201">
        <v>63.211845102505698</v>
      </c>
      <c r="HD21" s="73">
        <v>58.918823736573344</v>
      </c>
      <c r="HE21" s="73">
        <v>61.875806154413127</v>
      </c>
      <c r="HF21" s="200">
        <v>62.419181034482762</v>
      </c>
      <c r="HG21" s="73">
        <v>62.310117512181137</v>
      </c>
      <c r="HH21" s="73">
        <v>65.370231862378461</v>
      </c>
      <c r="HI21" s="73">
        <v>67.280018872375564</v>
      </c>
      <c r="HJ21" s="73">
        <v>62.16270237857286</v>
      </c>
      <c r="HK21" s="73">
        <v>58.672786383629756</v>
      </c>
      <c r="HL21" s="73">
        <v>58.536114329857085</v>
      </c>
      <c r="HM21" s="73">
        <v>58.009752573595811</v>
      </c>
      <c r="HN21" s="73">
        <v>60.601032448377573</v>
      </c>
      <c r="HO21" s="73">
        <v>60.976855003403678</v>
      </c>
      <c r="HP21" s="73">
        <v>61.301369863013704</v>
      </c>
      <c r="HQ21" s="73">
        <v>58.54222907828769</v>
      </c>
      <c r="HR21" s="73">
        <v>58.928571428571431</v>
      </c>
      <c r="HS21" s="73">
        <v>57.340355497037521</v>
      </c>
      <c r="HT21" s="73">
        <v>57.153075822603725</v>
      </c>
      <c r="HU21" s="73">
        <v>57.0323488045007</v>
      </c>
      <c r="HV21" s="86">
        <v>60.550763105507627</v>
      </c>
      <c r="HW21" s="73">
        <v>60.409806073911454</v>
      </c>
      <c r="HX21" s="201">
        <v>70.334346504559264</v>
      </c>
      <c r="HY21" s="73">
        <v>64.085501109094565</v>
      </c>
      <c r="HZ21" s="73">
        <v>74.516383734701932</v>
      </c>
      <c r="IA21" s="200">
        <v>66.53796653796654</v>
      </c>
      <c r="IB21" s="73">
        <v>63.6634844868735</v>
      </c>
      <c r="IC21" s="73">
        <v>66.586345381526115</v>
      </c>
      <c r="ID21" s="73">
        <v>71.291866028708142</v>
      </c>
      <c r="IE21" s="73">
        <v>62.649753347427762</v>
      </c>
      <c r="IF21" s="73">
        <v>57.060518731988473</v>
      </c>
      <c r="IG21" s="73">
        <v>58.637992831541219</v>
      </c>
      <c r="IH21" s="73">
        <v>58.859890109890109</v>
      </c>
      <c r="II21" s="73">
        <v>60.485376477909142</v>
      </c>
      <c r="IJ21" s="73">
        <v>59.941520467836256</v>
      </c>
      <c r="IK21" s="73">
        <v>58.876914350538854</v>
      </c>
      <c r="IL21" s="73">
        <v>59.332638164754954</v>
      </c>
      <c r="IM21" s="73">
        <v>61.703360370799544</v>
      </c>
      <c r="IN21" s="73">
        <v>57.120980091883609</v>
      </c>
      <c r="IO21" s="73">
        <v>52.427660617949975</v>
      </c>
      <c r="IP21" s="73">
        <v>54.968767745599095</v>
      </c>
      <c r="IQ21" s="86">
        <v>57.853403141361255</v>
      </c>
      <c r="IR21" s="73">
        <v>62.96766011414077</v>
      </c>
      <c r="IS21" s="201">
        <v>60.79271558650241</v>
      </c>
      <c r="IT21" s="73">
        <v>58.577194752774972</v>
      </c>
      <c r="IU21" s="73">
        <v>62.770780856423173</v>
      </c>
      <c r="IV21" s="200">
        <v>62.863877430760169</v>
      </c>
      <c r="IW21" s="73">
        <v>62.237521514629947</v>
      </c>
      <c r="IX21" s="73">
        <v>65.325005783021055</v>
      </c>
      <c r="IY21" s="73">
        <v>67.306419589675713</v>
      </c>
      <c r="IZ21" s="73">
        <v>62.309941520467845</v>
      </c>
      <c r="JA21" s="73">
        <v>59.149554788297287</v>
      </c>
      <c r="JB21" s="73">
        <v>58.944203731541251</v>
      </c>
      <c r="JC21" s="73">
        <v>58.648162426111533</v>
      </c>
      <c r="JD21" s="73">
        <v>59.504617968094038</v>
      </c>
      <c r="JE21" s="73">
        <v>60.322351268073</v>
      </c>
      <c r="JF21" s="73">
        <v>62.075692547795555</v>
      </c>
      <c r="JG21" s="73">
        <v>60.166056485355647</v>
      </c>
      <c r="JH21" s="73">
        <v>61.655440594403167</v>
      </c>
      <c r="JI21" s="73">
        <v>60.023414365401834</v>
      </c>
      <c r="JJ21" s="73">
        <v>59.532551899449231</v>
      </c>
      <c r="JK21" s="73">
        <v>60.802469135802468</v>
      </c>
      <c r="JL21" s="73">
        <v>62.308880308880305</v>
      </c>
      <c r="JM21" s="73">
        <v>64.120164741984979</v>
      </c>
      <c r="JN21" s="73">
        <v>65.749792874896443</v>
      </c>
      <c r="JO21" s="73">
        <v>60.895404120443743</v>
      </c>
      <c r="JP21" s="73">
        <v>67.150184324410958</v>
      </c>
      <c r="JQ21" s="73" t="s">
        <v>110</v>
      </c>
      <c r="JR21" s="76" t="s">
        <v>111</v>
      </c>
      <c r="JS21" s="73" t="s">
        <v>111</v>
      </c>
      <c r="JT21" s="73" t="s">
        <v>111</v>
      </c>
      <c r="JU21" s="73" t="s">
        <v>111</v>
      </c>
      <c r="JV21" s="73" t="s">
        <v>111</v>
      </c>
      <c r="JW21" s="73" t="s">
        <v>111</v>
      </c>
      <c r="JX21" s="73" t="s">
        <v>111</v>
      </c>
      <c r="JY21" s="73" t="s">
        <v>111</v>
      </c>
      <c r="JZ21" s="73" t="s">
        <v>111</v>
      </c>
      <c r="KA21" s="73" t="s">
        <v>111</v>
      </c>
      <c r="KB21" s="73" t="s">
        <v>111</v>
      </c>
      <c r="KC21" s="73" t="s">
        <v>111</v>
      </c>
      <c r="KD21" s="73" t="s">
        <v>111</v>
      </c>
      <c r="KE21" s="73" t="s">
        <v>111</v>
      </c>
      <c r="KF21" s="73" t="s">
        <v>111</v>
      </c>
      <c r="KG21" s="73" t="s">
        <v>111</v>
      </c>
      <c r="KH21" s="73" t="s">
        <v>111</v>
      </c>
      <c r="KI21" s="73" t="s">
        <v>111</v>
      </c>
      <c r="KJ21" s="73" t="s">
        <v>111</v>
      </c>
      <c r="KK21" s="73" t="s">
        <v>111</v>
      </c>
      <c r="KL21" s="73" t="s">
        <v>111</v>
      </c>
      <c r="KM21" s="200" t="s">
        <v>111</v>
      </c>
      <c r="KN21" s="73" t="s">
        <v>111</v>
      </c>
      <c r="KO21" s="73" t="s">
        <v>111</v>
      </c>
      <c r="KP21" s="73" t="s">
        <v>111</v>
      </c>
      <c r="KQ21" s="73" t="s">
        <v>111</v>
      </c>
      <c r="KR21" s="73" t="s">
        <v>111</v>
      </c>
      <c r="KS21" s="73" t="s">
        <v>111</v>
      </c>
      <c r="KT21" s="73" t="s">
        <v>111</v>
      </c>
      <c r="KU21" s="73" t="s">
        <v>111</v>
      </c>
      <c r="KV21" s="73" t="s">
        <v>111</v>
      </c>
      <c r="KW21" s="73" t="s">
        <v>111</v>
      </c>
      <c r="KX21" s="73" t="s">
        <v>111</v>
      </c>
      <c r="KY21" s="73" t="s">
        <v>111</v>
      </c>
      <c r="KZ21" s="73" t="s">
        <v>111</v>
      </c>
      <c r="LA21" s="73" t="s">
        <v>111</v>
      </c>
      <c r="LB21" s="73" t="s">
        <v>111</v>
      </c>
      <c r="LC21" s="73" t="s">
        <v>111</v>
      </c>
      <c r="LD21" s="73" t="s">
        <v>111</v>
      </c>
      <c r="LE21" s="73" t="s">
        <v>111</v>
      </c>
      <c r="LF21" s="73" t="s">
        <v>111</v>
      </c>
      <c r="LG21" s="73" t="s">
        <v>111</v>
      </c>
      <c r="LH21" s="200" t="s">
        <v>111</v>
      </c>
      <c r="LI21" s="73" t="s">
        <v>111</v>
      </c>
      <c r="LJ21" s="73" t="s">
        <v>111</v>
      </c>
      <c r="LK21" s="73" t="s">
        <v>111</v>
      </c>
      <c r="LL21" s="73" t="s">
        <v>111</v>
      </c>
      <c r="LM21" s="73" t="s">
        <v>111</v>
      </c>
      <c r="LN21" s="73" t="s">
        <v>111</v>
      </c>
      <c r="LO21" s="73" t="s">
        <v>111</v>
      </c>
      <c r="LP21" s="73" t="s">
        <v>111</v>
      </c>
      <c r="LQ21" s="73" t="s">
        <v>111</v>
      </c>
      <c r="LR21" s="73" t="s">
        <v>111</v>
      </c>
      <c r="LS21" s="73" t="s">
        <v>111</v>
      </c>
      <c r="LT21" s="73" t="s">
        <v>111</v>
      </c>
      <c r="LU21" s="73" t="s">
        <v>111</v>
      </c>
      <c r="LV21" s="73" t="s">
        <v>111</v>
      </c>
      <c r="LW21" s="73" t="s">
        <v>111</v>
      </c>
      <c r="LX21" s="73" t="s">
        <v>111</v>
      </c>
      <c r="LY21" s="73" t="s">
        <v>111</v>
      </c>
      <c r="LZ21" s="73" t="s">
        <v>111</v>
      </c>
      <c r="MA21" s="73" t="s">
        <v>111</v>
      </c>
      <c r="MB21" s="73" t="s">
        <v>111</v>
      </c>
      <c r="MC21" s="73" t="s">
        <v>111</v>
      </c>
    </row>
    <row r="22" spans="1:341" s="10" customFormat="1">
      <c r="A22" s="185"/>
      <c r="B22" s="200"/>
      <c r="C22" s="73"/>
      <c r="D22" s="73"/>
      <c r="E22" s="73"/>
      <c r="F22" s="73"/>
      <c r="G22" s="73"/>
      <c r="H22" s="73"/>
      <c r="I22" s="73"/>
      <c r="J22" s="73"/>
      <c r="K22" s="73"/>
      <c r="L22" s="73"/>
      <c r="M22" s="73"/>
      <c r="N22" s="73"/>
      <c r="O22" s="73"/>
      <c r="P22" s="73"/>
      <c r="Q22" s="73"/>
      <c r="R22" s="73"/>
      <c r="S22" s="73"/>
      <c r="T22" s="73"/>
      <c r="U22" s="73"/>
      <c r="V22" s="73"/>
      <c r="W22" s="73"/>
      <c r="X22" s="73"/>
      <c r="Y22" s="73"/>
      <c r="Z22" s="200"/>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202"/>
      <c r="AY22" s="200"/>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200"/>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200"/>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200"/>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200"/>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346"/>
      <c r="FP22" s="76"/>
      <c r="FQ22" s="202"/>
      <c r="FR22" s="202"/>
      <c r="FS22" s="202"/>
      <c r="FT22" s="202"/>
      <c r="FU22" s="202"/>
      <c r="FV22" s="202"/>
      <c r="FW22" s="202"/>
      <c r="FX22" s="202"/>
      <c r="FY22" s="202"/>
      <c r="FZ22" s="202"/>
      <c r="GA22" s="202"/>
      <c r="GB22" s="202"/>
      <c r="GC22" s="202"/>
      <c r="GD22" s="202"/>
      <c r="GE22" s="202"/>
      <c r="GF22" s="202"/>
      <c r="GG22" s="202"/>
      <c r="GH22" s="73"/>
      <c r="GI22" s="73"/>
      <c r="GJ22" s="73"/>
      <c r="GK22" s="200"/>
      <c r="GL22" s="73"/>
      <c r="GM22" s="73"/>
      <c r="GN22" s="73"/>
      <c r="GO22" s="73"/>
      <c r="GP22" s="73"/>
      <c r="GQ22" s="73"/>
      <c r="GR22" s="73"/>
      <c r="GS22" s="73"/>
      <c r="GT22" s="73"/>
      <c r="GU22" s="73"/>
      <c r="GV22" s="73"/>
      <c r="GW22" s="73"/>
      <c r="GX22" s="73"/>
      <c r="GY22" s="73"/>
      <c r="GZ22" s="202"/>
      <c r="HA22" s="202"/>
      <c r="HB22" s="202"/>
      <c r="HC22" s="73"/>
      <c r="HD22" s="73"/>
      <c r="HE22" s="73"/>
      <c r="HF22" s="200"/>
      <c r="HG22" s="73"/>
      <c r="HH22" s="73"/>
      <c r="HI22" s="73"/>
      <c r="HJ22" s="73"/>
      <c r="HK22" s="73"/>
      <c r="HL22" s="73"/>
      <c r="HM22" s="73"/>
      <c r="HN22" s="73"/>
      <c r="HO22" s="73"/>
      <c r="HP22" s="73"/>
      <c r="HQ22" s="73"/>
      <c r="HR22" s="73"/>
      <c r="HS22" s="73"/>
      <c r="HT22" s="73"/>
      <c r="HU22" s="73"/>
      <c r="HV22" s="73"/>
      <c r="HW22" s="73"/>
      <c r="HX22" s="73"/>
      <c r="HY22" s="73"/>
      <c r="HZ22" s="73"/>
      <c r="IA22" s="200"/>
      <c r="IB22" s="73"/>
      <c r="IC22" s="73"/>
      <c r="ID22" s="73"/>
      <c r="IE22" s="73"/>
      <c r="IF22" s="73"/>
      <c r="IG22" s="73"/>
      <c r="IH22" s="73"/>
      <c r="II22" s="73"/>
      <c r="IJ22" s="73"/>
      <c r="IK22" s="73"/>
      <c r="IL22" s="73"/>
      <c r="IM22" s="73"/>
      <c r="IN22" s="73"/>
      <c r="IO22" s="73"/>
      <c r="IP22" s="73"/>
      <c r="IQ22" s="73"/>
      <c r="IR22" s="73"/>
      <c r="IS22" s="73"/>
      <c r="IT22" s="73"/>
      <c r="IU22" s="73"/>
      <c r="IV22" s="200"/>
      <c r="IW22" s="73"/>
      <c r="IX22" s="73"/>
      <c r="IY22" s="73"/>
      <c r="IZ22" s="73"/>
      <c r="JA22" s="73"/>
      <c r="JB22" s="73"/>
      <c r="JC22" s="73"/>
      <c r="JD22" s="73"/>
      <c r="JE22" s="73"/>
      <c r="JF22" s="73"/>
      <c r="JG22" s="73"/>
      <c r="JH22" s="73"/>
      <c r="JI22" s="73"/>
      <c r="JJ22" s="73"/>
      <c r="JK22" s="73"/>
      <c r="JL22" s="73"/>
      <c r="JM22" s="73"/>
      <c r="JN22" s="73"/>
      <c r="JO22" s="73"/>
      <c r="JP22" s="73"/>
      <c r="JQ22" s="73"/>
      <c r="JR22" s="76"/>
      <c r="JS22" s="73"/>
      <c r="JT22" s="73"/>
      <c r="JU22" s="73"/>
      <c r="JV22" s="73"/>
      <c r="JW22" s="73"/>
      <c r="JX22" s="73"/>
      <c r="JY22" s="73"/>
      <c r="JZ22" s="73"/>
      <c r="KA22" s="73"/>
      <c r="KB22" s="73"/>
      <c r="KC22" s="73"/>
      <c r="KD22" s="73"/>
      <c r="KE22" s="73"/>
      <c r="KF22" s="73"/>
      <c r="KG22" s="73"/>
      <c r="KH22" s="73"/>
      <c r="KI22" s="73"/>
      <c r="KJ22" s="73"/>
      <c r="KK22" s="73"/>
      <c r="KL22" s="73"/>
      <c r="KM22" s="200"/>
      <c r="KN22" s="73"/>
      <c r="KO22" s="73"/>
      <c r="KP22" s="73"/>
      <c r="KQ22" s="73"/>
      <c r="KR22" s="73"/>
      <c r="KS22" s="73"/>
      <c r="KT22" s="73"/>
      <c r="KU22" s="73"/>
      <c r="KV22" s="73"/>
      <c r="KW22" s="73"/>
      <c r="KX22" s="73"/>
      <c r="KY22" s="73"/>
      <c r="KZ22" s="73"/>
      <c r="LA22" s="73"/>
      <c r="LB22" s="73"/>
      <c r="LC22" s="73"/>
      <c r="LD22" s="73"/>
      <c r="LE22" s="73"/>
      <c r="LF22" s="73"/>
      <c r="LG22" s="73"/>
      <c r="LH22" s="200"/>
      <c r="LI22" s="73"/>
      <c r="LJ22" s="73"/>
      <c r="LK22" s="73"/>
      <c r="LL22" s="73"/>
      <c r="LM22" s="73"/>
      <c r="LN22" s="73"/>
      <c r="LO22" s="73"/>
      <c r="LP22" s="73"/>
      <c r="LQ22" s="73"/>
      <c r="LR22" s="73"/>
      <c r="LS22" s="73"/>
      <c r="LT22" s="73"/>
      <c r="LU22" s="73"/>
      <c r="LV22" s="73"/>
      <c r="LW22" s="73"/>
      <c r="LX22" s="73"/>
      <c r="LY22" s="73"/>
      <c r="LZ22" s="73"/>
      <c r="MA22" s="73"/>
      <c r="MB22" s="73"/>
      <c r="MC22" s="73"/>
    </row>
    <row r="23" spans="1:341" s="10" customFormat="1">
      <c r="A23" s="185" t="s">
        <v>27</v>
      </c>
      <c r="B23" s="200">
        <v>85.751596053395232</v>
      </c>
      <c r="C23" s="73">
        <v>85.765027322404364</v>
      </c>
      <c r="D23" s="73">
        <v>86.206004140786746</v>
      </c>
      <c r="E23" s="73">
        <v>86.872270742358083</v>
      </c>
      <c r="F23" s="73">
        <v>85.810306198655724</v>
      </c>
      <c r="G23" s="73">
        <v>86.504723346828612</v>
      </c>
      <c r="H23" s="73">
        <v>85.576189264818112</v>
      </c>
      <c r="I23" s="73">
        <v>86.516853932584269</v>
      </c>
      <c r="J23" s="73">
        <v>87.680323139065209</v>
      </c>
      <c r="K23" s="73">
        <v>88.937847866419304</v>
      </c>
      <c r="L23" s="73">
        <v>90.393852065321809</v>
      </c>
      <c r="M23" s="73">
        <v>88.610478359908882</v>
      </c>
      <c r="N23" s="73">
        <v>89.220883534136533</v>
      </c>
      <c r="O23" s="73">
        <v>90.105777054515855</v>
      </c>
      <c r="P23" s="73">
        <v>90.099009900990097</v>
      </c>
      <c r="Q23" s="73">
        <v>90.083410565338284</v>
      </c>
      <c r="R23" s="73">
        <v>89.683912564868692</v>
      </c>
      <c r="S23" s="73">
        <v>89.659601798330115</v>
      </c>
      <c r="T23" s="73">
        <v>91.008174386920984</v>
      </c>
      <c r="U23" s="73">
        <v>88.371416096638043</v>
      </c>
      <c r="V23" s="73">
        <v>90.677580718508423</v>
      </c>
      <c r="W23" s="73">
        <v>88.08001088583481</v>
      </c>
      <c r="X23" s="73">
        <v>89.030054644808743</v>
      </c>
      <c r="Y23" s="73">
        <v>88.598956242472894</v>
      </c>
      <c r="Z23" s="200">
        <v>77.783872737246298</v>
      </c>
      <c r="AA23" s="73">
        <v>78.535980148883382</v>
      </c>
      <c r="AB23" s="73">
        <v>79.017586416009706</v>
      </c>
      <c r="AC23" s="73">
        <v>80.455635491606714</v>
      </c>
      <c r="AD23" s="73">
        <v>77.591973244147155</v>
      </c>
      <c r="AE23" s="73">
        <v>78.333333333333329</v>
      </c>
      <c r="AF23" s="73">
        <v>78.050079914757589</v>
      </c>
      <c r="AG23" s="73">
        <v>80.223004694835666</v>
      </c>
      <c r="AH23" s="73">
        <v>80.236941303177161</v>
      </c>
      <c r="AI23" s="73">
        <v>78.025316455696199</v>
      </c>
      <c r="AJ23" s="73">
        <v>79.041916167664667</v>
      </c>
      <c r="AK23" s="73" t="s">
        <v>111</v>
      </c>
      <c r="AL23" s="73" t="s">
        <v>111</v>
      </c>
      <c r="AM23" s="73">
        <v>73.772102161100193</v>
      </c>
      <c r="AN23" s="73">
        <v>71.264367816091948</v>
      </c>
      <c r="AO23" s="73">
        <v>73.956723338485318</v>
      </c>
      <c r="AP23" s="73">
        <v>64.226135310472671</v>
      </c>
      <c r="AQ23" s="73">
        <v>65.792031098153544</v>
      </c>
      <c r="AR23" s="77">
        <v>73.572120038722176</v>
      </c>
      <c r="AS23" s="73">
        <v>74.130695443645081</v>
      </c>
      <c r="AT23" s="201">
        <v>75</v>
      </c>
      <c r="AU23" s="73">
        <v>77.144307223819993</v>
      </c>
      <c r="AV23" s="73">
        <v>75.886745488487861</v>
      </c>
      <c r="AW23" s="73">
        <v>76.240652617267173</v>
      </c>
      <c r="AX23" s="202"/>
      <c r="AY23" s="200">
        <v>78.760287165119934</v>
      </c>
      <c r="AZ23" s="73">
        <v>78.691045796308956</v>
      </c>
      <c r="BA23" s="73">
        <v>79.663171274229427</v>
      </c>
      <c r="BB23" s="73">
        <v>80.441937000470148</v>
      </c>
      <c r="BC23" s="73">
        <v>77.760277209009288</v>
      </c>
      <c r="BD23" s="73">
        <v>79.454377311960542</v>
      </c>
      <c r="BE23" s="73">
        <v>79.047762090717924</v>
      </c>
      <c r="BF23" s="73">
        <v>79.152249134948093</v>
      </c>
      <c r="BG23" s="73">
        <v>81.340398109694974</v>
      </c>
      <c r="BH23" s="73">
        <v>80.905429801416474</v>
      </c>
      <c r="BI23" s="73">
        <v>80.121312379376889</v>
      </c>
      <c r="BJ23" s="73">
        <v>79.804146000254363</v>
      </c>
      <c r="BK23" s="73">
        <v>79.070458824695265</v>
      </c>
      <c r="BL23" s="73">
        <v>82.100938967136159</v>
      </c>
      <c r="BM23" s="73">
        <v>82.514358647096373</v>
      </c>
      <c r="BN23" s="73">
        <v>81.072210065645507</v>
      </c>
      <c r="BO23" s="73">
        <v>78.810890905723284</v>
      </c>
      <c r="BP23" s="73">
        <v>79.504101065334211</v>
      </c>
      <c r="BQ23" s="77">
        <v>82.594761852138362</v>
      </c>
      <c r="BR23" s="73">
        <v>81.541262135922324</v>
      </c>
      <c r="BS23" s="201">
        <v>82</v>
      </c>
      <c r="BT23" s="73">
        <v>81.028761061946909</v>
      </c>
      <c r="BU23" s="73">
        <v>80.366116295764527</v>
      </c>
      <c r="BV23" s="73">
        <v>79.655288948969243</v>
      </c>
      <c r="BW23" s="200">
        <v>76.274713839750262</v>
      </c>
      <c r="BX23" s="73">
        <v>76.36363636363636</v>
      </c>
      <c r="BY23" s="73">
        <v>73.518615626638706</v>
      </c>
      <c r="BZ23" s="73">
        <v>74.79496992892291</v>
      </c>
      <c r="CA23" s="73">
        <v>76.563349646547039</v>
      </c>
      <c r="CB23" s="73">
        <v>75.218508997429311</v>
      </c>
      <c r="CC23" s="73">
        <v>74.713216957605979</v>
      </c>
      <c r="CD23" s="73">
        <v>75.984812529663031</v>
      </c>
      <c r="CE23" s="73">
        <v>75.54585152838429</v>
      </c>
      <c r="CF23" s="73">
        <v>77.2302463891249</v>
      </c>
      <c r="CG23" s="73">
        <v>78.331204767986378</v>
      </c>
      <c r="CH23" s="73">
        <v>73.297491039426518</v>
      </c>
      <c r="CI23" s="73">
        <v>72.431957857769973</v>
      </c>
      <c r="CJ23" s="73" t="s">
        <v>111</v>
      </c>
      <c r="CK23" s="73" t="s">
        <v>111</v>
      </c>
      <c r="CL23" s="73" t="s">
        <v>111</v>
      </c>
      <c r="CM23" s="73" t="s">
        <v>111</v>
      </c>
      <c r="CN23" s="73" t="s">
        <v>111</v>
      </c>
      <c r="CO23" s="73" t="s">
        <v>111</v>
      </c>
      <c r="CP23" s="73" t="s">
        <v>111</v>
      </c>
      <c r="CQ23" s="73" t="s">
        <v>111</v>
      </c>
      <c r="CR23" s="73" t="s">
        <v>111</v>
      </c>
      <c r="CS23" s="73" t="s">
        <v>111</v>
      </c>
      <c r="CT23" s="73" t="s">
        <v>111</v>
      </c>
      <c r="CU23" s="200">
        <v>77.670753064798603</v>
      </c>
      <c r="CV23" s="73">
        <v>78.80324543610547</v>
      </c>
      <c r="CW23" s="73">
        <v>75.972342264477106</v>
      </c>
      <c r="CX23" s="73">
        <v>76.198934280639435</v>
      </c>
      <c r="CY23" s="73">
        <v>73.712446351931334</v>
      </c>
      <c r="CZ23" s="73">
        <v>77.073625349487429</v>
      </c>
      <c r="DA23" s="73">
        <v>77.869605142332404</v>
      </c>
      <c r="DB23" s="73">
        <v>79.197761194029852</v>
      </c>
      <c r="DC23" s="73">
        <v>81.177707676130396</v>
      </c>
      <c r="DD23" s="73">
        <v>81.448763250883388</v>
      </c>
      <c r="DE23" s="73">
        <v>81.047381546134659</v>
      </c>
      <c r="DF23" s="73">
        <v>82.127659574468083</v>
      </c>
      <c r="DG23" s="73">
        <v>80.8</v>
      </c>
      <c r="DH23" s="73">
        <v>83.459787556904402</v>
      </c>
      <c r="DI23" s="73">
        <v>81.934032983508246</v>
      </c>
      <c r="DJ23" s="73">
        <v>82.958199356913184</v>
      </c>
      <c r="DK23" s="73">
        <v>79.88915281076801</v>
      </c>
      <c r="DL23" s="73">
        <v>79.03103709311128</v>
      </c>
      <c r="DM23" s="73">
        <v>80.598159509202446</v>
      </c>
      <c r="DN23" s="73">
        <v>81.522668947818644</v>
      </c>
      <c r="DO23" s="73">
        <v>81.492537313432834</v>
      </c>
      <c r="DP23" s="73">
        <v>81.661272923408845</v>
      </c>
      <c r="DQ23" s="73">
        <v>79.230769230769241</v>
      </c>
      <c r="DR23" s="73">
        <v>80.035650623885914</v>
      </c>
      <c r="DS23" s="200" t="s">
        <v>111</v>
      </c>
      <c r="DT23" s="73" t="s">
        <v>111</v>
      </c>
      <c r="DU23" s="73" t="s">
        <v>111</v>
      </c>
      <c r="DV23" s="73" t="s">
        <v>111</v>
      </c>
      <c r="DW23" s="73" t="s">
        <v>111</v>
      </c>
      <c r="DX23" s="73" t="s">
        <v>111</v>
      </c>
      <c r="DY23" s="73" t="s">
        <v>111</v>
      </c>
      <c r="DZ23" s="73" t="s">
        <v>111</v>
      </c>
      <c r="EA23" s="73" t="s">
        <v>111</v>
      </c>
      <c r="EB23" s="73" t="s">
        <v>111</v>
      </c>
      <c r="EC23" s="73" t="s">
        <v>111</v>
      </c>
      <c r="ED23" s="73" t="s">
        <v>111</v>
      </c>
      <c r="EE23" s="73" t="s">
        <v>111</v>
      </c>
      <c r="EF23" s="73" t="s">
        <v>111</v>
      </c>
      <c r="EG23" s="73" t="s">
        <v>111</v>
      </c>
      <c r="EH23" s="73" t="s">
        <v>111</v>
      </c>
      <c r="EI23" s="73" t="s">
        <v>111</v>
      </c>
      <c r="EJ23" s="73" t="s">
        <v>111</v>
      </c>
      <c r="EK23" s="73" t="s">
        <v>111</v>
      </c>
      <c r="EL23" s="73" t="s">
        <v>111</v>
      </c>
      <c r="EM23" s="73" t="s">
        <v>111</v>
      </c>
      <c r="EN23" s="73" t="s">
        <v>111</v>
      </c>
      <c r="EO23" s="73" t="s">
        <v>111</v>
      </c>
      <c r="EP23" s="73" t="s">
        <v>111</v>
      </c>
      <c r="EQ23" s="200">
        <v>79.920250640843065</v>
      </c>
      <c r="ER23" s="73">
        <v>80.191625266146204</v>
      </c>
      <c r="ES23" s="73">
        <v>80.216528814471118</v>
      </c>
      <c r="ET23" s="73">
        <v>81.019907281156264</v>
      </c>
      <c r="EU23" s="73">
        <v>79.505726341169378</v>
      </c>
      <c r="EV23" s="73">
        <v>80.349140525717345</v>
      </c>
      <c r="EW23" s="73">
        <v>79.935732647814916</v>
      </c>
      <c r="EX23" s="73">
        <v>80.544898888094153</v>
      </c>
      <c r="EY23" s="73">
        <v>81.851416634025341</v>
      </c>
      <c r="EZ23" s="73">
        <v>82.137386591257211</v>
      </c>
      <c r="FA23" s="73">
        <v>82.331801578885347</v>
      </c>
      <c r="FB23" s="73">
        <v>82.841823056300285</v>
      </c>
      <c r="FC23" s="73">
        <v>82.15985030740444</v>
      </c>
      <c r="FD23" s="73">
        <v>84.373162256081258</v>
      </c>
      <c r="FE23" s="73">
        <v>83.971081848696102</v>
      </c>
      <c r="FF23" s="73">
        <v>83.64864864864866</v>
      </c>
      <c r="FG23" s="73">
        <v>81.619570234370997</v>
      </c>
      <c r="FH23" s="73">
        <v>82.032838154808445</v>
      </c>
      <c r="FI23" s="73">
        <v>83.708293128840594</v>
      </c>
      <c r="FJ23" s="73">
        <v>82.672308319738988</v>
      </c>
      <c r="FK23" s="73">
        <v>82.751917053677502</v>
      </c>
      <c r="FL23" s="73">
        <v>82.53021263576565</v>
      </c>
      <c r="FM23" s="73">
        <v>82.008840864440074</v>
      </c>
      <c r="FN23" s="73">
        <v>81.967936461244292</v>
      </c>
      <c r="FO23" s="346">
        <v>79</v>
      </c>
      <c r="FP23" s="76" t="s">
        <v>111</v>
      </c>
      <c r="FQ23" s="202" t="s">
        <v>111</v>
      </c>
      <c r="FR23" s="202" t="s">
        <v>111</v>
      </c>
      <c r="FS23" s="202" t="s">
        <v>111</v>
      </c>
      <c r="FT23" s="202" t="s">
        <v>111</v>
      </c>
      <c r="FU23" s="202" t="s">
        <v>111</v>
      </c>
      <c r="FV23" s="202" t="s">
        <v>111</v>
      </c>
      <c r="FW23" s="202" t="s">
        <v>111</v>
      </c>
      <c r="FX23" s="202" t="s">
        <v>111</v>
      </c>
      <c r="FY23" s="202" t="s">
        <v>111</v>
      </c>
      <c r="FZ23" s="202" t="s">
        <v>111</v>
      </c>
      <c r="GA23" s="202" t="s">
        <v>111</v>
      </c>
      <c r="GB23" s="202" t="s">
        <v>111</v>
      </c>
      <c r="GC23" s="202" t="s">
        <v>111</v>
      </c>
      <c r="GD23" s="202" t="s">
        <v>111</v>
      </c>
      <c r="GE23" s="202" t="s">
        <v>111</v>
      </c>
      <c r="GF23" s="202" t="s">
        <v>111</v>
      </c>
      <c r="GG23" s="202" t="s">
        <v>111</v>
      </c>
      <c r="GH23" s="202" t="s">
        <v>111</v>
      </c>
      <c r="GI23" s="202" t="s">
        <v>111</v>
      </c>
      <c r="GJ23" s="202" t="s">
        <v>111</v>
      </c>
      <c r="GK23" s="200">
        <v>58.304000000000002</v>
      </c>
      <c r="GL23" s="73">
        <v>56.709372892784899</v>
      </c>
      <c r="GM23" s="73">
        <v>59.226594301221169</v>
      </c>
      <c r="GN23" s="73">
        <v>55.637982195845701</v>
      </c>
      <c r="GO23" s="73">
        <v>60.678187153570271</v>
      </c>
      <c r="GP23" s="73">
        <v>59.256965944272451</v>
      </c>
      <c r="GQ23" s="73">
        <v>55.62838415502992</v>
      </c>
      <c r="GR23" s="73">
        <v>57.102908277404929</v>
      </c>
      <c r="GS23" s="73">
        <v>57.254464285714278</v>
      </c>
      <c r="GT23" s="73">
        <v>58.973623853211016</v>
      </c>
      <c r="GU23" s="73">
        <v>59.893522626441886</v>
      </c>
      <c r="GV23" s="73">
        <v>57.104020603805978</v>
      </c>
      <c r="GW23" s="73">
        <v>55.602691632533649</v>
      </c>
      <c r="GX23" s="73">
        <v>55.208491281273695</v>
      </c>
      <c r="GY23" s="73">
        <v>57.813280079880172</v>
      </c>
      <c r="GZ23" s="202">
        <v>58.039525691699602</v>
      </c>
      <c r="HA23" s="202">
        <v>56.590909090909093</v>
      </c>
      <c r="HB23" s="202">
        <v>54.435005926511259</v>
      </c>
      <c r="HC23" s="73">
        <v>55.821284922274153</v>
      </c>
      <c r="HD23" s="73">
        <v>54.065040650406502</v>
      </c>
      <c r="HE23" s="73">
        <v>54.738421955403084</v>
      </c>
      <c r="HF23" s="200">
        <v>61.249338274219163</v>
      </c>
      <c r="HG23" s="73">
        <v>61.483497788363387</v>
      </c>
      <c r="HH23" s="73">
        <v>62.092710782667119</v>
      </c>
      <c r="HI23" s="73">
        <v>62.330214307274382</v>
      </c>
      <c r="HJ23" s="73">
        <v>63.712536255236863</v>
      </c>
      <c r="HK23" s="73">
        <v>63.762019230769234</v>
      </c>
      <c r="HL23" s="73">
        <v>60.014556040756915</v>
      </c>
      <c r="HM23" s="73">
        <v>60.600758238553517</v>
      </c>
      <c r="HN23" s="73">
        <v>60.645425953780936</v>
      </c>
      <c r="HO23" s="73">
        <v>60.439410480349345</v>
      </c>
      <c r="HP23" s="73">
        <v>64.262922782386724</v>
      </c>
      <c r="HQ23" s="73">
        <v>61.313231996012959</v>
      </c>
      <c r="HR23" s="73">
        <v>57.891264185801006</v>
      </c>
      <c r="HS23" s="73">
        <v>57.269209508015486</v>
      </c>
      <c r="HT23" s="73">
        <v>58.445642407906554</v>
      </c>
      <c r="HU23" s="73">
        <v>60.484608351112463</v>
      </c>
      <c r="HV23" s="73">
        <v>59.907165651290981</v>
      </c>
      <c r="HW23" s="73">
        <v>58.335158817086523</v>
      </c>
      <c r="HX23" s="73">
        <v>60.910837382755119</v>
      </c>
      <c r="HY23" s="73">
        <v>56.517323101230104</v>
      </c>
      <c r="HZ23" s="73">
        <v>59.010640706361791</v>
      </c>
      <c r="IA23" s="200">
        <v>55.74162679425838</v>
      </c>
      <c r="IB23" s="73">
        <v>57.389162561576356</v>
      </c>
      <c r="IC23" s="73">
        <v>55.928411633109626</v>
      </c>
      <c r="ID23" s="73">
        <v>55.823293172690761</v>
      </c>
      <c r="IE23" s="73">
        <v>59.299781181619259</v>
      </c>
      <c r="IF23" s="73">
        <v>54.590984974958268</v>
      </c>
      <c r="IG23" s="73">
        <v>49.898167006109986</v>
      </c>
      <c r="IH23" s="73">
        <v>57.142857142857139</v>
      </c>
      <c r="II23" s="73">
        <v>54.525862068965523</v>
      </c>
      <c r="IJ23" s="73">
        <v>55.666003976143138</v>
      </c>
      <c r="IK23" s="73" t="s">
        <v>111</v>
      </c>
      <c r="IL23" s="73" t="s">
        <v>111</v>
      </c>
      <c r="IM23" s="73" t="s">
        <v>111</v>
      </c>
      <c r="IN23" s="73" t="s">
        <v>111</v>
      </c>
      <c r="IO23" s="73" t="s">
        <v>111</v>
      </c>
      <c r="IP23" s="73" t="s">
        <v>111</v>
      </c>
      <c r="IQ23" s="73">
        <v>58.163265306122447</v>
      </c>
      <c r="IR23" s="73">
        <v>55.303030303030305</v>
      </c>
      <c r="IS23" s="73">
        <v>53.690036900369002</v>
      </c>
      <c r="IT23" s="73">
        <v>51.930501930501926</v>
      </c>
      <c r="IU23" s="73">
        <v>58.921933085501855</v>
      </c>
      <c r="IV23" s="200">
        <v>60</v>
      </c>
      <c r="IW23" s="73">
        <v>59.77297297297298</v>
      </c>
      <c r="IX23" s="73">
        <v>60.894213284843296</v>
      </c>
      <c r="IY23" s="73">
        <v>59.872307985515533</v>
      </c>
      <c r="IZ23" s="73">
        <v>62.548818088386433</v>
      </c>
      <c r="JA23" s="73">
        <v>61.850262279446831</v>
      </c>
      <c r="JB23" s="73">
        <v>58.141674333026671</v>
      </c>
      <c r="JC23" s="73">
        <v>59.303391384051331</v>
      </c>
      <c r="JD23" s="73">
        <v>59.325763577149893</v>
      </c>
      <c r="JE23" s="73">
        <v>59.775598551108757</v>
      </c>
      <c r="JF23" s="73">
        <v>62.194404771906243</v>
      </c>
      <c r="JG23" s="73">
        <v>59.353979353979355</v>
      </c>
      <c r="JH23" s="73">
        <v>56.805883169141104</v>
      </c>
      <c r="JI23" s="73">
        <v>56.286602559467866</v>
      </c>
      <c r="JJ23" s="73">
        <v>58.146133837786714</v>
      </c>
      <c r="JK23" s="73">
        <v>59.284550322029958</v>
      </c>
      <c r="JL23" s="73">
        <v>58.285163776493256</v>
      </c>
      <c r="JM23" s="73">
        <v>56.258214538469311</v>
      </c>
      <c r="JN23" s="73">
        <v>58.18181818181818</v>
      </c>
      <c r="JO23" s="73">
        <v>55.166337373845245</v>
      </c>
      <c r="JP23" s="73">
        <v>56.877005347593581</v>
      </c>
      <c r="JQ23" s="73">
        <v>56</v>
      </c>
      <c r="JR23" s="76" t="s">
        <v>110</v>
      </c>
      <c r="JS23" s="73" t="s">
        <v>110</v>
      </c>
      <c r="JT23" s="73" t="s">
        <v>110</v>
      </c>
      <c r="JU23" s="73" t="s">
        <v>110</v>
      </c>
      <c r="JV23" s="73" t="s">
        <v>110</v>
      </c>
      <c r="JW23" s="73" t="s">
        <v>110</v>
      </c>
      <c r="JX23" s="73" t="s">
        <v>110</v>
      </c>
      <c r="JY23" s="73" t="s">
        <v>110</v>
      </c>
      <c r="JZ23" s="73" t="s">
        <v>110</v>
      </c>
      <c r="KA23" s="73" t="s">
        <v>110</v>
      </c>
      <c r="KB23" s="73" t="s">
        <v>110</v>
      </c>
      <c r="KC23" s="73" t="s">
        <v>110</v>
      </c>
      <c r="KD23" s="73" t="s">
        <v>110</v>
      </c>
      <c r="KE23" s="73" t="s">
        <v>110</v>
      </c>
      <c r="KF23" s="73" t="s">
        <v>110</v>
      </c>
      <c r="KG23" s="73" t="s">
        <v>110</v>
      </c>
      <c r="KH23" s="73" t="s">
        <v>110</v>
      </c>
      <c r="KI23" s="73" t="s">
        <v>110</v>
      </c>
      <c r="KJ23" s="73" t="s">
        <v>110</v>
      </c>
      <c r="KK23" s="73" t="s">
        <v>110</v>
      </c>
      <c r="KL23" s="73" t="s">
        <v>110</v>
      </c>
      <c r="KM23" s="200" t="s">
        <v>110</v>
      </c>
      <c r="KN23" s="73" t="s">
        <v>110</v>
      </c>
      <c r="KO23" s="73" t="s">
        <v>110</v>
      </c>
      <c r="KP23" s="73" t="s">
        <v>110</v>
      </c>
      <c r="KQ23" s="73" t="s">
        <v>110</v>
      </c>
      <c r="KR23" s="73" t="s">
        <v>110</v>
      </c>
      <c r="KS23" s="73" t="s">
        <v>110</v>
      </c>
      <c r="KT23" s="73" t="s">
        <v>110</v>
      </c>
      <c r="KU23" s="73" t="s">
        <v>110</v>
      </c>
      <c r="KV23" s="73" t="s">
        <v>110</v>
      </c>
      <c r="KW23" s="73" t="s">
        <v>110</v>
      </c>
      <c r="KX23" s="73" t="s">
        <v>110</v>
      </c>
      <c r="KY23" s="73" t="s">
        <v>110</v>
      </c>
      <c r="KZ23" s="73" t="s">
        <v>110</v>
      </c>
      <c r="LA23" s="73" t="s">
        <v>110</v>
      </c>
      <c r="LB23" s="73" t="s">
        <v>110</v>
      </c>
      <c r="LC23" s="73" t="s">
        <v>110</v>
      </c>
      <c r="LD23" s="73" t="s">
        <v>110</v>
      </c>
      <c r="LE23" s="73" t="s">
        <v>110</v>
      </c>
      <c r="LF23" s="73" t="s">
        <v>110</v>
      </c>
      <c r="LG23" s="73" t="s">
        <v>110</v>
      </c>
      <c r="LH23" s="200" t="s">
        <v>110</v>
      </c>
      <c r="LI23" s="73" t="s">
        <v>110</v>
      </c>
      <c r="LJ23" s="73" t="s">
        <v>110</v>
      </c>
      <c r="LK23" s="73" t="s">
        <v>110</v>
      </c>
      <c r="LL23" s="73" t="s">
        <v>110</v>
      </c>
      <c r="LM23" s="73" t="s">
        <v>110</v>
      </c>
      <c r="LN23" s="73" t="s">
        <v>110</v>
      </c>
      <c r="LO23" s="73" t="s">
        <v>110</v>
      </c>
      <c r="LP23" s="73" t="s">
        <v>110</v>
      </c>
      <c r="LQ23" s="73" t="s">
        <v>110</v>
      </c>
      <c r="LR23" s="73" t="s">
        <v>110</v>
      </c>
      <c r="LS23" s="73" t="s">
        <v>110</v>
      </c>
      <c r="LT23" s="73" t="s">
        <v>110</v>
      </c>
      <c r="LU23" s="73" t="s">
        <v>110</v>
      </c>
      <c r="LV23" s="73" t="s">
        <v>110</v>
      </c>
      <c r="LW23" s="73" t="s">
        <v>110</v>
      </c>
      <c r="LX23" s="73" t="s">
        <v>110</v>
      </c>
      <c r="LY23" s="73" t="s">
        <v>110</v>
      </c>
      <c r="LZ23" s="73" t="s">
        <v>110</v>
      </c>
      <c r="MA23" s="73" t="s">
        <v>110</v>
      </c>
      <c r="MB23" s="73" t="s">
        <v>110</v>
      </c>
      <c r="MC23" s="73" t="s">
        <v>110</v>
      </c>
    </row>
    <row r="24" spans="1:341" s="10" customFormat="1">
      <c r="A24" s="185" t="s">
        <v>28</v>
      </c>
      <c r="B24" s="200">
        <v>93.569856690462132</v>
      </c>
      <c r="C24" s="73">
        <v>91.924892263492708</v>
      </c>
      <c r="D24" s="73">
        <v>92.348649181620971</v>
      </c>
      <c r="E24" s="73">
        <v>94.287158746208291</v>
      </c>
      <c r="F24" s="73">
        <v>92.184944525482933</v>
      </c>
      <c r="G24" s="73">
        <v>94.82462389473244</v>
      </c>
      <c r="H24" s="73">
        <v>93.88455670452619</v>
      </c>
      <c r="I24" s="73">
        <v>95.082099813961008</v>
      </c>
      <c r="J24" s="73">
        <v>93.684299762631397</v>
      </c>
      <c r="K24" s="73">
        <v>93.923662822858603</v>
      </c>
      <c r="L24" s="73">
        <v>93.874572596113751</v>
      </c>
      <c r="M24" s="73">
        <v>92.753771588504335</v>
      </c>
      <c r="N24" s="73">
        <v>92.753771588504335</v>
      </c>
      <c r="O24" s="73">
        <v>92.753771588504335</v>
      </c>
      <c r="P24" s="73">
        <v>93.341133555869092</v>
      </c>
      <c r="Q24" s="73">
        <v>92.513634110064444</v>
      </c>
      <c r="R24" s="73">
        <v>92.103456168459601</v>
      </c>
      <c r="S24" s="73">
        <v>92.809268479509754</v>
      </c>
      <c r="T24" s="73">
        <v>91.824419530723532</v>
      </c>
      <c r="U24" s="86">
        <v>91.216829785087285</v>
      </c>
      <c r="V24" s="73">
        <v>91.588032510505528</v>
      </c>
      <c r="W24" s="73">
        <v>91.250244953948666</v>
      </c>
      <c r="X24" s="73">
        <v>91.370030304400913</v>
      </c>
      <c r="Y24" s="73">
        <v>91.734208296212586</v>
      </c>
      <c r="Z24" s="200">
        <v>87.407407407407405</v>
      </c>
      <c r="AA24" s="73">
        <v>86.0549507516848</v>
      </c>
      <c r="AB24" s="73">
        <v>84.688540180694247</v>
      </c>
      <c r="AC24" s="73">
        <v>89.753320683111951</v>
      </c>
      <c r="AD24" s="73">
        <v>86.801375752364578</v>
      </c>
      <c r="AE24" s="73">
        <v>89.873873873873876</v>
      </c>
      <c r="AF24" s="73">
        <v>89.503419565863823</v>
      </c>
      <c r="AG24" s="73">
        <v>91.514143094841927</v>
      </c>
      <c r="AH24" s="73">
        <v>89.129365469749132</v>
      </c>
      <c r="AI24" s="73">
        <v>88.322839152833424</v>
      </c>
      <c r="AJ24" s="73">
        <v>85.860306643952299</v>
      </c>
      <c r="AK24" s="73">
        <v>83.923303834808266</v>
      </c>
      <c r="AL24" s="73">
        <v>85.699152542372886</v>
      </c>
      <c r="AM24" s="73">
        <v>86.412254060478006</v>
      </c>
      <c r="AN24" s="73">
        <v>85.526315789473685</v>
      </c>
      <c r="AO24" s="73">
        <v>85.855866878747094</v>
      </c>
      <c r="AP24" s="73">
        <v>85.063261480787261</v>
      </c>
      <c r="AQ24" s="73">
        <v>84.688937303316379</v>
      </c>
      <c r="AR24" s="73">
        <v>82.695091459402562</v>
      </c>
      <c r="AS24" s="86">
        <v>85.592855605767156</v>
      </c>
      <c r="AT24" s="73">
        <v>85.501088195667933</v>
      </c>
      <c r="AU24" s="73">
        <v>85.23659945283211</v>
      </c>
      <c r="AV24" s="73">
        <v>85.002975600079353</v>
      </c>
      <c r="AW24" s="73">
        <v>84.37747819191118</v>
      </c>
      <c r="AX24" s="202"/>
      <c r="AY24" s="200">
        <v>83.322156306422485</v>
      </c>
      <c r="AZ24" s="73">
        <v>79.51327890875271</v>
      </c>
      <c r="BA24" s="73">
        <v>76.217596229379424</v>
      </c>
      <c r="BB24" s="73">
        <v>84.925207196280581</v>
      </c>
      <c r="BC24" s="73">
        <v>80.877292105398325</v>
      </c>
      <c r="BD24" s="73">
        <v>85.303423848878396</v>
      </c>
      <c r="BE24" s="73">
        <v>81.899854670365968</v>
      </c>
      <c r="BF24" s="73">
        <v>86.171871875874757</v>
      </c>
      <c r="BG24" s="73">
        <v>81.474245115452931</v>
      </c>
      <c r="BH24" s="73">
        <v>81.815149718351606</v>
      </c>
      <c r="BI24" s="73">
        <v>81.757088382980328</v>
      </c>
      <c r="BJ24" s="73">
        <v>80.970412116942583</v>
      </c>
      <c r="BK24" s="73">
        <v>82.567680224650076</v>
      </c>
      <c r="BL24" s="73">
        <v>83.657554203445031</v>
      </c>
      <c r="BM24" s="73">
        <v>82.586984536082483</v>
      </c>
      <c r="BN24" s="73">
        <v>81.465223643381506</v>
      </c>
      <c r="BO24" s="73">
        <v>81.060967115151968</v>
      </c>
      <c r="BP24" s="73">
        <v>80.914939242315938</v>
      </c>
      <c r="BQ24" s="73">
        <v>81.508630882005207</v>
      </c>
      <c r="BR24" s="86">
        <v>79.644261082785192</v>
      </c>
      <c r="BS24" s="73">
        <v>81.602616516762069</v>
      </c>
      <c r="BT24" s="73">
        <v>81.674234041741386</v>
      </c>
      <c r="BU24" s="73">
        <v>80.643592142188965</v>
      </c>
      <c r="BV24" s="73">
        <v>80.789512774806894</v>
      </c>
      <c r="BW24" s="200">
        <v>62</v>
      </c>
      <c r="BX24" s="73">
        <v>80.827067669172934</v>
      </c>
      <c r="BY24" s="73">
        <v>70.059880239520965</v>
      </c>
      <c r="BZ24" s="73">
        <v>87.462686567164184</v>
      </c>
      <c r="CA24" s="73">
        <v>83.656509695290865</v>
      </c>
      <c r="CB24" s="73">
        <v>86.946386946386951</v>
      </c>
      <c r="CC24" s="73">
        <v>83.305785123966956</v>
      </c>
      <c r="CD24" s="73">
        <v>87.384615384615387</v>
      </c>
      <c r="CE24" s="73">
        <v>83.265306122448976</v>
      </c>
      <c r="CF24" s="73">
        <v>83.168316831683171</v>
      </c>
      <c r="CG24" s="73">
        <v>82.378223495702002</v>
      </c>
      <c r="CH24" s="73">
        <v>80.317460317460316</v>
      </c>
      <c r="CI24" s="73">
        <v>76.083707025411059</v>
      </c>
      <c r="CJ24" s="73">
        <v>76.555023923444978</v>
      </c>
      <c r="CK24" s="73">
        <v>77.188940092165893</v>
      </c>
      <c r="CL24" s="73">
        <v>74.615384615384613</v>
      </c>
      <c r="CM24" s="73">
        <v>64.265129682997113</v>
      </c>
      <c r="CN24" s="73">
        <v>63.146067415730336</v>
      </c>
      <c r="CO24" s="73">
        <v>72.663551401869157</v>
      </c>
      <c r="CP24" s="73">
        <v>72.891566265060248</v>
      </c>
      <c r="CQ24" s="73">
        <v>72.142857142857139</v>
      </c>
      <c r="CR24" s="73">
        <v>72.233009708737868</v>
      </c>
      <c r="CS24" s="73">
        <v>68.821292775665412</v>
      </c>
      <c r="CT24" s="73">
        <v>76.637988087359361</v>
      </c>
      <c r="CU24" s="200" t="s">
        <v>111</v>
      </c>
      <c r="CV24" s="73">
        <v>71.786833855799372</v>
      </c>
      <c r="CW24" s="73">
        <v>69.366715758468331</v>
      </c>
      <c r="CX24" s="73">
        <v>79.568345323741013</v>
      </c>
      <c r="CY24" s="73">
        <v>72.115384615384613</v>
      </c>
      <c r="CZ24" s="73">
        <v>81.360201511335021</v>
      </c>
      <c r="DA24" s="73">
        <v>77.560414269275029</v>
      </c>
      <c r="DB24" s="73">
        <v>78.924259055982446</v>
      </c>
      <c r="DC24" s="73">
        <v>76.581027667984188</v>
      </c>
      <c r="DD24" s="73">
        <v>71.987951807228924</v>
      </c>
      <c r="DE24" s="73">
        <v>66.987179487179489</v>
      </c>
      <c r="DF24" s="73">
        <v>71.833084947839041</v>
      </c>
      <c r="DG24" s="73">
        <v>73.812754409769326</v>
      </c>
      <c r="DH24" s="73">
        <v>74.074074074074076</v>
      </c>
      <c r="DI24" s="73">
        <v>77.285318559556785</v>
      </c>
      <c r="DJ24" s="73">
        <v>73.665048543689323</v>
      </c>
      <c r="DK24" s="73">
        <v>77.090119435396304</v>
      </c>
      <c r="DL24" s="73">
        <v>75.086206896551715</v>
      </c>
      <c r="DM24" s="73">
        <v>79.44389275074478</v>
      </c>
      <c r="DN24" s="86">
        <v>84.784147204529376</v>
      </c>
      <c r="DO24" s="73">
        <v>84.754716981132063</v>
      </c>
      <c r="DP24" s="201">
        <v>82.171428571428578</v>
      </c>
      <c r="DQ24" s="73">
        <v>78.938730853391675</v>
      </c>
      <c r="DR24" s="73">
        <v>82.05714285714285</v>
      </c>
      <c r="DS24" s="200">
        <v>83.182844243792317</v>
      </c>
      <c r="DT24" s="73">
        <v>84.959349593495944</v>
      </c>
      <c r="DU24" s="73">
        <v>84.357541899441344</v>
      </c>
      <c r="DV24" s="73">
        <v>83.445945945945951</v>
      </c>
      <c r="DW24" s="73">
        <v>90.12658227848101</v>
      </c>
      <c r="DX24" s="73">
        <v>86.997635933806151</v>
      </c>
      <c r="DY24" s="73">
        <v>88.760806916426517</v>
      </c>
      <c r="DZ24" s="73">
        <v>89.486552567237155</v>
      </c>
      <c r="EA24" s="73">
        <v>86.945812807881779</v>
      </c>
      <c r="EB24" s="73">
        <v>87.798408488063657</v>
      </c>
      <c r="EC24" s="73">
        <v>91.323210412147503</v>
      </c>
      <c r="ED24" s="73">
        <v>88.592233009708735</v>
      </c>
      <c r="EE24" s="73">
        <v>82.648401826484019</v>
      </c>
      <c r="EF24" s="73">
        <v>91.038696537678206</v>
      </c>
      <c r="EG24" s="73">
        <v>90.466531440162271</v>
      </c>
      <c r="EH24" s="73">
        <v>88.907849829351534</v>
      </c>
      <c r="EI24" s="73">
        <v>91.736930860033723</v>
      </c>
      <c r="EJ24" s="73">
        <v>90.215264187866921</v>
      </c>
      <c r="EK24" s="73">
        <v>90.439770554493307</v>
      </c>
      <c r="EL24" s="86" t="s">
        <v>111</v>
      </c>
      <c r="EM24" s="73" t="s">
        <v>111</v>
      </c>
      <c r="EN24" s="73" t="s">
        <v>111</v>
      </c>
      <c r="EO24" s="73" t="s">
        <v>111</v>
      </c>
      <c r="EP24" s="73" t="s">
        <v>111</v>
      </c>
      <c r="EQ24" s="200">
        <v>87.649441272629687</v>
      </c>
      <c r="ER24" s="73">
        <v>85.507453786523556</v>
      </c>
      <c r="ES24" s="73">
        <v>83.948847475368069</v>
      </c>
      <c r="ET24" s="73">
        <v>89.606491774121835</v>
      </c>
      <c r="EU24" s="73">
        <v>86.712997255021577</v>
      </c>
      <c r="EV24" s="73">
        <v>90.119088537980957</v>
      </c>
      <c r="EW24" s="73">
        <v>87.878493600326294</v>
      </c>
      <c r="EX24" s="73">
        <v>90.422896816069724</v>
      </c>
      <c r="EY24" s="73">
        <v>86.956746778005908</v>
      </c>
      <c r="EZ24" s="73">
        <v>87.270084519173835</v>
      </c>
      <c r="FA24" s="73">
        <v>87.148133538924952</v>
      </c>
      <c r="FB24" s="73">
        <v>87.247283614222766</v>
      </c>
      <c r="FC24" s="73">
        <v>87.631129543791161</v>
      </c>
      <c r="FD24" s="73">
        <v>88.348993725005698</v>
      </c>
      <c r="FE24" s="73">
        <v>87.856780413548137</v>
      </c>
      <c r="FF24" s="73">
        <v>86.971619265227588</v>
      </c>
      <c r="FG24" s="73">
        <v>86.462926879294443</v>
      </c>
      <c r="FH24" s="73">
        <v>86.56765676567656</v>
      </c>
      <c r="FI24" s="73">
        <v>86.307550901038908</v>
      </c>
      <c r="FJ24" s="86">
        <v>86.411381986360439</v>
      </c>
      <c r="FK24" s="73">
        <v>87.260798250410062</v>
      </c>
      <c r="FL24" s="73">
        <v>87.005949448633899</v>
      </c>
      <c r="FM24" s="73">
        <v>86.74726250014993</v>
      </c>
      <c r="FN24" s="73">
        <v>87.049155379698675</v>
      </c>
      <c r="FO24" s="346">
        <v>86</v>
      </c>
      <c r="FP24" s="76" t="s">
        <v>111</v>
      </c>
      <c r="FQ24" s="202" t="s">
        <v>111</v>
      </c>
      <c r="FR24" s="202" t="s">
        <v>111</v>
      </c>
      <c r="FS24" s="202" t="s">
        <v>111</v>
      </c>
      <c r="FT24" s="202" t="s">
        <v>111</v>
      </c>
      <c r="FU24" s="202" t="s">
        <v>111</v>
      </c>
      <c r="FV24" s="202" t="s">
        <v>111</v>
      </c>
      <c r="FW24" s="202" t="s">
        <v>111</v>
      </c>
      <c r="FX24" s="202" t="s">
        <v>111</v>
      </c>
      <c r="FY24" s="202" t="s">
        <v>111</v>
      </c>
      <c r="FZ24" s="202">
        <v>68.252326783867645</v>
      </c>
      <c r="GA24" s="73">
        <v>64.71371504660452</v>
      </c>
      <c r="GB24" s="73">
        <v>62.683544303797476</v>
      </c>
      <c r="GC24" s="73">
        <v>58.207867897037396</v>
      </c>
      <c r="GD24" s="73">
        <v>58.415562447138434</v>
      </c>
      <c r="GE24" s="73">
        <v>62.932266361817661</v>
      </c>
      <c r="GF24" s="73">
        <v>64.10868916094357</v>
      </c>
      <c r="GG24" s="73">
        <v>64.945731886183637</v>
      </c>
      <c r="GH24" s="73">
        <v>64.86486486486487</v>
      </c>
      <c r="GI24" s="73">
        <v>61.294728216334342</v>
      </c>
      <c r="GJ24" s="73">
        <v>63.633720930232549</v>
      </c>
      <c r="GK24" s="200">
        <v>71.777015927433752</v>
      </c>
      <c r="GL24" s="73">
        <v>70.601651864395066</v>
      </c>
      <c r="GM24" s="73">
        <v>74.481368791243526</v>
      </c>
      <c r="GN24" s="73">
        <v>65.299118387909317</v>
      </c>
      <c r="GO24" s="73">
        <v>64.732797033404111</v>
      </c>
      <c r="GP24" s="73">
        <v>69.975631309750156</v>
      </c>
      <c r="GQ24" s="73">
        <v>64.416345579855644</v>
      </c>
      <c r="GR24" s="73">
        <v>65.504482281451175</v>
      </c>
      <c r="GS24" s="73">
        <v>67.610953729933897</v>
      </c>
      <c r="GT24" s="73">
        <v>66.433314886552296</v>
      </c>
      <c r="GU24" s="73">
        <v>68.507316064319312</v>
      </c>
      <c r="GV24" s="73">
        <v>66.555798483509335</v>
      </c>
      <c r="GW24" s="73">
        <v>64.787691772784569</v>
      </c>
      <c r="GX24" s="73">
        <v>63.224723941681965</v>
      </c>
      <c r="GY24" s="73">
        <v>65.773661085381775</v>
      </c>
      <c r="GZ24" s="202">
        <v>65.984969816434642</v>
      </c>
      <c r="HA24" s="202">
        <v>67.086297638253413</v>
      </c>
      <c r="HB24" s="202">
        <v>68.233387358184771</v>
      </c>
      <c r="HC24" s="73">
        <v>71.16304918336472</v>
      </c>
      <c r="HD24" s="73">
        <v>72.05905205905205</v>
      </c>
      <c r="HE24" s="73">
        <v>66.666666666666671</v>
      </c>
      <c r="HF24" s="200">
        <v>65.293504689128156</v>
      </c>
      <c r="HG24" s="73">
        <v>66.888714733542315</v>
      </c>
      <c r="HH24" s="73">
        <v>70.747984670278839</v>
      </c>
      <c r="HI24" s="73">
        <v>62.82149223325694</v>
      </c>
      <c r="HJ24" s="73">
        <v>65.749800012306935</v>
      </c>
      <c r="HK24" s="73">
        <v>66.098740440845702</v>
      </c>
      <c r="HL24" s="73">
        <v>55.450711649973641</v>
      </c>
      <c r="HM24" s="73">
        <v>59.014204200558453</v>
      </c>
      <c r="HN24" s="73">
        <v>59.750598844582214</v>
      </c>
      <c r="HO24" s="73">
        <v>58.456430410624741</v>
      </c>
      <c r="HP24" s="73">
        <v>61.227673348412758</v>
      </c>
      <c r="HQ24" s="73">
        <v>59.299708763568972</v>
      </c>
      <c r="HR24" s="73">
        <v>57.432620172270077</v>
      </c>
      <c r="HS24" s="73">
        <v>55.39439839954273</v>
      </c>
      <c r="HT24" s="73">
        <v>56.543505852489069</v>
      </c>
      <c r="HU24" s="73">
        <v>58.532202415181146</v>
      </c>
      <c r="HV24" s="73">
        <v>61.858379715522574</v>
      </c>
      <c r="HW24" s="73">
        <v>63.431444093083599</v>
      </c>
      <c r="HX24" s="201">
        <v>62.711996873778816</v>
      </c>
      <c r="HY24" s="73">
        <v>62.59908719673313</v>
      </c>
      <c r="HZ24" s="73">
        <v>62.570507655116849</v>
      </c>
      <c r="IA24" s="200">
        <v>63.340961098398168</v>
      </c>
      <c r="IB24" s="73">
        <v>61.019222172552531</v>
      </c>
      <c r="IC24" s="73">
        <v>71.651457168089493</v>
      </c>
      <c r="ID24" s="73">
        <v>63.509968520461705</v>
      </c>
      <c r="IE24" s="73">
        <v>65.026404224675943</v>
      </c>
      <c r="IF24" s="73">
        <v>64.893367705648004</v>
      </c>
      <c r="IG24" s="73">
        <v>61.481156879929891</v>
      </c>
      <c r="IH24" s="73">
        <v>63.302966596589584</v>
      </c>
      <c r="II24" s="73">
        <v>55.695292849443042</v>
      </c>
      <c r="IJ24" s="73">
        <v>59.515951595159521</v>
      </c>
      <c r="IK24" s="73">
        <v>59.561510353227767</v>
      </c>
      <c r="IL24" s="73">
        <v>58.098459225854945</v>
      </c>
      <c r="IM24" s="73">
        <v>53.435114503816799</v>
      </c>
      <c r="IN24" s="73">
        <v>51.698924731182792</v>
      </c>
      <c r="IO24" s="73">
        <v>54.71877979027645</v>
      </c>
      <c r="IP24" s="73">
        <v>57.162346521145977</v>
      </c>
      <c r="IQ24" s="86">
        <v>57.874762808349146</v>
      </c>
      <c r="IR24" s="73">
        <v>58.437990580847718</v>
      </c>
      <c r="IS24" s="73">
        <v>58.479087452471482</v>
      </c>
      <c r="IT24" s="73">
        <v>58.562367864693449</v>
      </c>
      <c r="IU24" s="73">
        <v>62.004740941415513</v>
      </c>
      <c r="IV24" s="200">
        <v>69.270109012605985</v>
      </c>
      <c r="IW24" s="73">
        <v>69.035371238676191</v>
      </c>
      <c r="IX24" s="73">
        <v>72.973219581185262</v>
      </c>
      <c r="IY24" s="73">
        <v>64.407176287051485</v>
      </c>
      <c r="IZ24" s="73">
        <v>65.062388591800357</v>
      </c>
      <c r="JA24" s="73">
        <v>68.449675051351988</v>
      </c>
      <c r="JB24" s="73">
        <v>61.378088361926203</v>
      </c>
      <c r="JC24" s="73">
        <v>63.349815730503551</v>
      </c>
      <c r="JD24" s="73">
        <v>64.66096741195382</v>
      </c>
      <c r="JE24" s="73">
        <v>63.878987781738225</v>
      </c>
      <c r="JF24" s="73">
        <v>66.465612745529043</v>
      </c>
      <c r="JG24" s="73">
        <v>64.400632381660927</v>
      </c>
      <c r="JH24" s="73">
        <v>62.656874037066402</v>
      </c>
      <c r="JI24" s="73">
        <v>60.791422639521549</v>
      </c>
      <c r="JJ24" s="73">
        <v>62.864109022799198</v>
      </c>
      <c r="JK24" s="73">
        <v>63.762770994268635</v>
      </c>
      <c r="JL24" s="73">
        <v>65.271922054915848</v>
      </c>
      <c r="JM24" s="73">
        <v>66.428219976533825</v>
      </c>
      <c r="JN24" s="73">
        <v>67.975218687291772</v>
      </c>
      <c r="JO24" s="73">
        <v>68.230948146121221</v>
      </c>
      <c r="JP24" s="73">
        <v>65.352482704264816</v>
      </c>
      <c r="JQ24" s="73">
        <v>62</v>
      </c>
      <c r="JR24" s="76" t="s">
        <v>111</v>
      </c>
      <c r="JS24" s="73" t="s">
        <v>111</v>
      </c>
      <c r="JT24" s="73" t="s">
        <v>111</v>
      </c>
      <c r="JU24" s="73" t="s">
        <v>111</v>
      </c>
      <c r="JV24" s="73" t="s">
        <v>111</v>
      </c>
      <c r="JW24" s="73" t="s">
        <v>111</v>
      </c>
      <c r="JX24" s="73" t="s">
        <v>111</v>
      </c>
      <c r="JY24" s="73" t="s">
        <v>111</v>
      </c>
      <c r="JZ24" s="73" t="s">
        <v>111</v>
      </c>
      <c r="KA24" s="73" t="s">
        <v>111</v>
      </c>
      <c r="KB24" s="73" t="s">
        <v>111</v>
      </c>
      <c r="KC24" s="73" t="s">
        <v>111</v>
      </c>
      <c r="KD24" s="73" t="s">
        <v>111</v>
      </c>
      <c r="KE24" s="73" t="s">
        <v>111</v>
      </c>
      <c r="KF24" s="73" t="s">
        <v>111</v>
      </c>
      <c r="KG24" s="73" t="s">
        <v>111</v>
      </c>
      <c r="KH24" s="73" t="s">
        <v>111</v>
      </c>
      <c r="KI24" s="73" t="s">
        <v>111</v>
      </c>
      <c r="KJ24" s="73" t="s">
        <v>111</v>
      </c>
      <c r="KK24" s="73" t="s">
        <v>111</v>
      </c>
      <c r="KL24" s="73" t="s">
        <v>111</v>
      </c>
      <c r="KM24" s="200" t="s">
        <v>111</v>
      </c>
      <c r="KN24" s="73" t="s">
        <v>111</v>
      </c>
      <c r="KO24" s="73" t="s">
        <v>111</v>
      </c>
      <c r="KP24" s="73" t="s">
        <v>111</v>
      </c>
      <c r="KQ24" s="73" t="s">
        <v>111</v>
      </c>
      <c r="KR24" s="73" t="s">
        <v>111</v>
      </c>
      <c r="KS24" s="73" t="s">
        <v>111</v>
      </c>
      <c r="KT24" s="73" t="s">
        <v>111</v>
      </c>
      <c r="KU24" s="73" t="s">
        <v>111</v>
      </c>
      <c r="KV24" s="73" t="s">
        <v>111</v>
      </c>
      <c r="KW24" s="73" t="s">
        <v>111</v>
      </c>
      <c r="KX24" s="73" t="s">
        <v>111</v>
      </c>
      <c r="KY24" s="73" t="s">
        <v>111</v>
      </c>
      <c r="KZ24" s="73" t="s">
        <v>111</v>
      </c>
      <c r="LA24" s="73" t="s">
        <v>111</v>
      </c>
      <c r="LB24" s="73" t="s">
        <v>111</v>
      </c>
      <c r="LC24" s="73" t="s">
        <v>111</v>
      </c>
      <c r="LD24" s="73" t="s">
        <v>111</v>
      </c>
      <c r="LE24" s="73" t="s">
        <v>111</v>
      </c>
      <c r="LF24" s="73" t="s">
        <v>111</v>
      </c>
      <c r="LG24" s="73" t="s">
        <v>111</v>
      </c>
      <c r="LH24" s="200" t="s">
        <v>111</v>
      </c>
      <c r="LI24" s="73" t="s">
        <v>111</v>
      </c>
      <c r="LJ24" s="73" t="s">
        <v>111</v>
      </c>
      <c r="LK24" s="73" t="s">
        <v>111</v>
      </c>
      <c r="LL24" s="73" t="s">
        <v>111</v>
      </c>
      <c r="LM24" s="73" t="s">
        <v>111</v>
      </c>
      <c r="LN24" s="73" t="s">
        <v>111</v>
      </c>
      <c r="LO24" s="73" t="s">
        <v>111</v>
      </c>
      <c r="LP24" s="73" t="s">
        <v>111</v>
      </c>
      <c r="LQ24" s="73" t="s">
        <v>111</v>
      </c>
      <c r="LR24" s="73" t="s">
        <v>111</v>
      </c>
      <c r="LS24" s="73" t="s">
        <v>111</v>
      </c>
      <c r="LT24" s="73" t="s">
        <v>111</v>
      </c>
      <c r="LU24" s="73" t="s">
        <v>111</v>
      </c>
      <c r="LV24" s="73" t="s">
        <v>111</v>
      </c>
      <c r="LW24" s="73" t="s">
        <v>111</v>
      </c>
      <c r="LX24" s="73" t="s">
        <v>111</v>
      </c>
      <c r="LY24" s="73" t="s">
        <v>111</v>
      </c>
      <c r="LZ24" s="73" t="s">
        <v>111</v>
      </c>
      <c r="MA24" s="73" t="s">
        <v>111</v>
      </c>
      <c r="MB24" s="73" t="s">
        <v>111</v>
      </c>
      <c r="MC24" s="73" t="s">
        <v>111</v>
      </c>
    </row>
    <row r="25" spans="1:341" s="10" customFormat="1">
      <c r="A25" s="185" t="s">
        <v>29</v>
      </c>
      <c r="B25" s="200">
        <v>94.249499666444308</v>
      </c>
      <c r="C25" s="73">
        <v>93.453753522931081</v>
      </c>
      <c r="D25" s="73">
        <v>92.962912647738065</v>
      </c>
      <c r="E25" s="73">
        <v>93.993311036789294</v>
      </c>
      <c r="F25" s="73">
        <v>93.01275239107332</v>
      </c>
      <c r="G25" s="73">
        <v>92.57219610476831</v>
      </c>
      <c r="H25" s="73">
        <v>92.451165721487087</v>
      </c>
      <c r="I25" s="73">
        <v>92.928104575163403</v>
      </c>
      <c r="J25" s="73">
        <v>92.85354806240565</v>
      </c>
      <c r="K25" s="73">
        <v>93.34922825950558</v>
      </c>
      <c r="L25" s="73">
        <v>93.924019304541517</v>
      </c>
      <c r="M25" s="73">
        <v>92.174324964471808</v>
      </c>
      <c r="N25" s="73">
        <v>92.174324964471808</v>
      </c>
      <c r="O25" s="73">
        <v>91</v>
      </c>
      <c r="P25" s="73">
        <v>93.514150943396231</v>
      </c>
      <c r="Q25" s="73">
        <v>93.764740566037744</v>
      </c>
      <c r="R25" s="73">
        <v>93.655350606473846</v>
      </c>
      <c r="S25" s="73">
        <v>93.211433375367804</v>
      </c>
      <c r="T25" s="77">
        <v>93</v>
      </c>
      <c r="U25" s="73">
        <v>93.530618857328008</v>
      </c>
      <c r="V25" s="73">
        <v>93.007097126408269</v>
      </c>
      <c r="W25" s="73">
        <v>92.568560855680033</v>
      </c>
      <c r="X25" s="73">
        <v>92.031928962781024</v>
      </c>
      <c r="Y25" s="73" t="s">
        <v>110</v>
      </c>
      <c r="Z25" s="200">
        <v>86.101111285021133</v>
      </c>
      <c r="AA25" s="73">
        <v>85.768761439902391</v>
      </c>
      <c r="AB25" s="73">
        <v>85.772298767222622</v>
      </c>
      <c r="AC25" s="73">
        <v>85.956658112346744</v>
      </c>
      <c r="AD25" s="73">
        <v>87.109698811826462</v>
      </c>
      <c r="AE25" s="73">
        <v>87.780880202100775</v>
      </c>
      <c r="AF25" s="73">
        <v>88.12401471361008</v>
      </c>
      <c r="AG25" s="73">
        <v>87.814101000243966</v>
      </c>
      <c r="AH25" s="73">
        <v>87.662042301569258</v>
      </c>
      <c r="AI25" s="73">
        <v>88.381884387801563</v>
      </c>
      <c r="AJ25" s="73">
        <v>88.39725733876152</v>
      </c>
      <c r="AK25" s="73">
        <v>83.585420282667982</v>
      </c>
      <c r="AL25" s="73">
        <v>88.170055452865057</v>
      </c>
      <c r="AM25" s="73">
        <v>88.241087256253692</v>
      </c>
      <c r="AN25" s="73">
        <v>93.228752978554411</v>
      </c>
      <c r="AO25" s="73">
        <v>93.406813627254522</v>
      </c>
      <c r="AP25" s="73">
        <v>93.1571944497244</v>
      </c>
      <c r="AQ25" s="73">
        <v>93.572555205047323</v>
      </c>
      <c r="AR25" s="77">
        <v>96.151249155975705</v>
      </c>
      <c r="AS25" s="73">
        <v>96.227663798808734</v>
      </c>
      <c r="AT25" s="73">
        <v>96.704021094265002</v>
      </c>
      <c r="AU25" s="73">
        <v>96.276595744680861</v>
      </c>
      <c r="AV25" s="73">
        <v>96.337475474166126</v>
      </c>
      <c r="AW25" s="73" t="s">
        <v>110</v>
      </c>
      <c r="AX25" s="202"/>
      <c r="AY25" s="200">
        <v>90.793165008926294</v>
      </c>
      <c r="AZ25" s="73">
        <v>91.340602950609366</v>
      </c>
      <c r="BA25" s="73">
        <v>91.126790677784896</v>
      </c>
      <c r="BB25" s="73">
        <v>91.911764705882348</v>
      </c>
      <c r="BC25" s="73">
        <v>91.904559011504062</v>
      </c>
      <c r="BD25" s="73">
        <v>92.182475884244383</v>
      </c>
      <c r="BE25" s="73">
        <v>92.439929673764411</v>
      </c>
      <c r="BF25" s="73">
        <v>92.778649921507068</v>
      </c>
      <c r="BG25" s="73">
        <v>92.32549170844581</v>
      </c>
      <c r="BH25" s="73">
        <v>93.110197690350361</v>
      </c>
      <c r="BI25" s="73">
        <v>93.040421792618631</v>
      </c>
      <c r="BJ25" s="73">
        <v>91.074876635915032</v>
      </c>
      <c r="BK25" s="73">
        <v>89.504373177842567</v>
      </c>
      <c r="BL25" s="73">
        <v>88.766908449323665</v>
      </c>
      <c r="BM25" s="73">
        <v>89.875451988750498</v>
      </c>
      <c r="BN25" s="73">
        <v>92.776381909547737</v>
      </c>
      <c r="BO25" s="73">
        <v>89.470034670629019</v>
      </c>
      <c r="BP25" s="73">
        <v>89.776632302405503</v>
      </c>
      <c r="BQ25" s="73">
        <v>89.609104403760512</v>
      </c>
      <c r="BR25" s="73">
        <v>91.033138401559455</v>
      </c>
      <c r="BS25" s="73">
        <v>90.581456259821891</v>
      </c>
      <c r="BT25" s="73">
        <v>89.065586724614775</v>
      </c>
      <c r="BU25" s="73">
        <v>87.539088410878435</v>
      </c>
      <c r="BV25" s="73" t="s">
        <v>110</v>
      </c>
      <c r="BW25" s="200">
        <v>74.221668742216693</v>
      </c>
      <c r="BX25" s="73">
        <v>73.476702508960571</v>
      </c>
      <c r="BY25" s="73">
        <v>75.301439128743667</v>
      </c>
      <c r="BZ25" s="73">
        <v>76.158940397350989</v>
      </c>
      <c r="CA25" s="73">
        <v>75.533068305023491</v>
      </c>
      <c r="CB25" s="73">
        <v>78.957718780727618</v>
      </c>
      <c r="CC25" s="73">
        <v>80.128</v>
      </c>
      <c r="CD25" s="73">
        <v>78.414890423296299</v>
      </c>
      <c r="CE25" s="73">
        <v>78.179511576276553</v>
      </c>
      <c r="CF25" s="73">
        <v>80.232183166720418</v>
      </c>
      <c r="CG25" s="73">
        <v>81.972789115646265</v>
      </c>
      <c r="CH25" s="73">
        <v>87.363067292644757</v>
      </c>
      <c r="CI25" s="73">
        <v>85.396383866481216</v>
      </c>
      <c r="CJ25" s="73">
        <v>79.914428333729489</v>
      </c>
      <c r="CK25" s="212">
        <v>88.791208791208788</v>
      </c>
      <c r="CL25" s="73">
        <v>88.010832102412607</v>
      </c>
      <c r="CM25" s="74" t="s">
        <v>111</v>
      </c>
      <c r="CN25" s="74" t="s">
        <v>111</v>
      </c>
      <c r="CO25" s="74" t="s">
        <v>111</v>
      </c>
      <c r="CP25" s="74" t="s">
        <v>111</v>
      </c>
      <c r="CQ25" s="74" t="s">
        <v>111</v>
      </c>
      <c r="CR25" s="74" t="s">
        <v>111</v>
      </c>
      <c r="CS25" s="74" t="s">
        <v>111</v>
      </c>
      <c r="CT25" s="73" t="s">
        <v>110</v>
      </c>
      <c r="CU25" s="200">
        <v>90.760059612518631</v>
      </c>
      <c r="CV25" s="73">
        <v>91.125541125541119</v>
      </c>
      <c r="CW25" s="73">
        <v>90.625</v>
      </c>
      <c r="CX25" s="73">
        <v>90.959409594095931</v>
      </c>
      <c r="CY25" s="73">
        <v>93.268647665251677</v>
      </c>
      <c r="CZ25" s="73">
        <v>93.325791855203619</v>
      </c>
      <c r="DA25" s="73">
        <v>92.498557414887472</v>
      </c>
      <c r="DB25" s="73">
        <v>91.652470187393519</v>
      </c>
      <c r="DC25" s="73">
        <v>90.33541785105173</v>
      </c>
      <c r="DD25" s="73">
        <v>90.859924283396424</v>
      </c>
      <c r="DE25" s="73">
        <v>89.143480632842341</v>
      </c>
      <c r="DF25" s="73">
        <v>92.465753424657535</v>
      </c>
      <c r="DG25" s="73">
        <v>91.894682498709344</v>
      </c>
      <c r="DH25" s="73">
        <v>87.468545546049327</v>
      </c>
      <c r="DI25" s="73">
        <v>92.563143124415348</v>
      </c>
      <c r="DJ25" s="73">
        <v>93.761904761904759</v>
      </c>
      <c r="DK25" s="73">
        <v>94.93161705551087</v>
      </c>
      <c r="DL25" s="73">
        <v>94.014598540145982</v>
      </c>
      <c r="DM25" s="73">
        <v>94.321766561514195</v>
      </c>
      <c r="DN25" s="73">
        <v>96.009771986970691</v>
      </c>
      <c r="DO25" s="73">
        <v>95.588235294117652</v>
      </c>
      <c r="DP25" s="73">
        <v>94.951140065146575</v>
      </c>
      <c r="DQ25" s="73">
        <v>95.746326372776494</v>
      </c>
      <c r="DR25" s="73" t="s">
        <v>110</v>
      </c>
      <c r="DS25" s="200">
        <v>90.0390625</v>
      </c>
      <c r="DT25" s="73">
        <v>78.861788617886177</v>
      </c>
      <c r="DU25" s="73">
        <v>79.537953795379536</v>
      </c>
      <c r="DV25" s="73">
        <v>83.838383838383848</v>
      </c>
      <c r="DW25" s="73">
        <v>76.588628762541816</v>
      </c>
      <c r="DX25" s="73">
        <v>88.808664259927809</v>
      </c>
      <c r="DY25" s="73">
        <v>83.384615384615387</v>
      </c>
      <c r="DZ25" s="73">
        <v>86.08695652173914</v>
      </c>
      <c r="EA25" s="73">
        <v>87.643678160919535</v>
      </c>
      <c r="EB25" s="73">
        <v>87.935656836461135</v>
      </c>
      <c r="EC25" s="73">
        <v>79.508196721311478</v>
      </c>
      <c r="ED25" s="73">
        <v>84.25</v>
      </c>
      <c r="EE25" s="73">
        <v>85.5</v>
      </c>
      <c r="EF25" s="73">
        <v>72.599531615925059</v>
      </c>
      <c r="EG25" s="73">
        <v>82.619647355163721</v>
      </c>
      <c r="EH25" s="73">
        <v>81.954887218045116</v>
      </c>
      <c r="EI25" s="73">
        <v>83.707865168539328</v>
      </c>
      <c r="EJ25" s="73">
        <v>86.543535620052765</v>
      </c>
      <c r="EK25" s="73">
        <v>82.947976878612721</v>
      </c>
      <c r="EL25" s="73">
        <v>85.526315789473699</v>
      </c>
      <c r="EM25" s="73">
        <v>78.00687285223367</v>
      </c>
      <c r="EN25" s="73">
        <v>78.484848484848484</v>
      </c>
      <c r="EO25" s="73">
        <v>84.435797665369648</v>
      </c>
      <c r="EP25" s="73" t="s">
        <v>110</v>
      </c>
      <c r="EQ25" s="200">
        <v>88.748915970605694</v>
      </c>
      <c r="ER25" s="73">
        <v>88.396169441808297</v>
      </c>
      <c r="ES25" s="73">
        <v>88.19774664781734</v>
      </c>
      <c r="ET25" s="73">
        <v>88.903566710700133</v>
      </c>
      <c r="EU25" s="73">
        <v>88.843846949327812</v>
      </c>
      <c r="EV25" s="73">
        <v>89.408099688473527</v>
      </c>
      <c r="EW25" s="73">
        <v>89.574064760725747</v>
      </c>
      <c r="EX25" s="73">
        <v>89.302907395474023</v>
      </c>
      <c r="EY25" s="73">
        <v>89.142268647932909</v>
      </c>
      <c r="EZ25" s="73">
        <v>89.959174666225309</v>
      </c>
      <c r="FA25" s="73">
        <v>90.093909874553233</v>
      </c>
      <c r="FB25" s="73">
        <v>91.006119254304821</v>
      </c>
      <c r="FC25" s="73">
        <v>90.160214070385805</v>
      </c>
      <c r="FD25" s="73">
        <v>88.0570815590157</v>
      </c>
      <c r="FE25" s="73">
        <v>92.06573243270492</v>
      </c>
      <c r="FF25" s="73">
        <v>92.607459441378154</v>
      </c>
      <c r="FG25" s="73">
        <v>92.139342139342148</v>
      </c>
      <c r="FH25" s="73">
        <v>92.084507934496841</v>
      </c>
      <c r="FI25" s="73">
        <v>92.202648754831756</v>
      </c>
      <c r="FJ25" s="73">
        <v>92.902772454324776</v>
      </c>
      <c r="FK25" s="73">
        <v>92.434150216952887</v>
      </c>
      <c r="FL25" s="73">
        <v>91.608179138942063</v>
      </c>
      <c r="FM25" s="73">
        <v>90.940696471669924</v>
      </c>
      <c r="FN25" s="202" t="s">
        <v>110</v>
      </c>
      <c r="FO25" s="348">
        <v>91</v>
      </c>
      <c r="FP25" s="76" t="s">
        <v>111</v>
      </c>
      <c r="FQ25" s="202" t="s">
        <v>111</v>
      </c>
      <c r="FR25" s="202" t="s">
        <v>111</v>
      </c>
      <c r="FS25" s="202" t="s">
        <v>111</v>
      </c>
      <c r="FT25" s="202" t="s">
        <v>111</v>
      </c>
      <c r="FU25" s="202" t="s">
        <v>111</v>
      </c>
      <c r="FV25" s="202" t="s">
        <v>111</v>
      </c>
      <c r="FW25" s="202" t="s">
        <v>111</v>
      </c>
      <c r="FX25" s="202" t="s">
        <v>111</v>
      </c>
      <c r="FY25" s="202" t="s">
        <v>111</v>
      </c>
      <c r="FZ25" s="202" t="s">
        <v>111</v>
      </c>
      <c r="GA25" s="202" t="s">
        <v>111</v>
      </c>
      <c r="GB25" s="202" t="s">
        <v>111</v>
      </c>
      <c r="GC25" s="202" t="s">
        <v>111</v>
      </c>
      <c r="GD25" s="202" t="s">
        <v>111</v>
      </c>
      <c r="GE25" s="202" t="s">
        <v>111</v>
      </c>
      <c r="GF25" s="202" t="s">
        <v>111</v>
      </c>
      <c r="GG25" s="202" t="s">
        <v>111</v>
      </c>
      <c r="GH25" s="202" t="s">
        <v>111</v>
      </c>
      <c r="GI25" s="202" t="s">
        <v>111</v>
      </c>
      <c r="GJ25" s="202" t="s">
        <v>111</v>
      </c>
      <c r="GK25" s="200">
        <v>63.478747203579417</v>
      </c>
      <c r="GL25" s="73">
        <v>63.530713890426114</v>
      </c>
      <c r="GM25" s="73">
        <v>64.395152069517493</v>
      </c>
      <c r="GN25" s="73">
        <v>64.848610535047698</v>
      </c>
      <c r="GO25" s="73">
        <v>65.842217484008529</v>
      </c>
      <c r="GP25" s="73">
        <v>65.349909765390009</v>
      </c>
      <c r="GQ25" s="73">
        <v>66.485056039850548</v>
      </c>
      <c r="GR25" s="73">
        <v>66.145092460881926</v>
      </c>
      <c r="GS25" s="73">
        <v>68.25614779677943</v>
      </c>
      <c r="GT25" s="73">
        <v>67.859452468204353</v>
      </c>
      <c r="GU25" s="73">
        <v>63.933536055603824</v>
      </c>
      <c r="GV25" s="73">
        <v>69.473584727341446</v>
      </c>
      <c r="GW25" s="73">
        <v>69.620382686994773</v>
      </c>
      <c r="GX25" s="73">
        <v>66.098974587605881</v>
      </c>
      <c r="GY25" s="73">
        <v>68.154062940347586</v>
      </c>
      <c r="GZ25" s="202">
        <v>68.236630548759166</v>
      </c>
      <c r="HA25" s="202">
        <v>69.658854402316535</v>
      </c>
      <c r="HB25" s="202">
        <v>70.891665883679408</v>
      </c>
      <c r="HC25" s="73">
        <v>71.8042226487524</v>
      </c>
      <c r="HD25" s="73">
        <v>69.639845222740348</v>
      </c>
      <c r="HE25" s="73" t="s">
        <v>110</v>
      </c>
      <c r="HF25" s="200">
        <v>62.13968957871397</v>
      </c>
      <c r="HG25" s="73">
        <v>60.107095046854084</v>
      </c>
      <c r="HH25" s="73">
        <v>62.30347349177331</v>
      </c>
      <c r="HI25" s="73">
        <v>62.697135500482787</v>
      </c>
      <c r="HJ25" s="73">
        <v>60.081530260269673</v>
      </c>
      <c r="HK25" s="73">
        <v>60.930595269040815</v>
      </c>
      <c r="HL25" s="73">
        <v>60.439560439560438</v>
      </c>
      <c r="HM25" s="73">
        <v>60.027548209366394</v>
      </c>
      <c r="HN25" s="73">
        <v>66.084879661951135</v>
      </c>
      <c r="HO25" s="73">
        <v>64.518025078369917</v>
      </c>
      <c r="HP25" s="73">
        <v>62.133222083159509</v>
      </c>
      <c r="HQ25" s="73">
        <v>63.523936170212771</v>
      </c>
      <c r="HR25" s="73">
        <v>63.728155339805831</v>
      </c>
      <c r="HS25" s="73">
        <v>63.540229885057471</v>
      </c>
      <c r="HT25" s="73">
        <v>64.141949152542367</v>
      </c>
      <c r="HU25" s="77">
        <v>68.379833578071469</v>
      </c>
      <c r="HV25" s="73">
        <v>68.821170809943865</v>
      </c>
      <c r="HW25" s="201">
        <v>68</v>
      </c>
      <c r="HX25" s="201">
        <v>70.925529383773494</v>
      </c>
      <c r="HY25" s="73">
        <v>67.79745572461961</v>
      </c>
      <c r="HZ25" s="73" t="s">
        <v>110</v>
      </c>
      <c r="IA25" s="200">
        <v>62.315270935960591</v>
      </c>
      <c r="IB25" s="73">
        <v>65.961199294532619</v>
      </c>
      <c r="IC25" s="73">
        <v>61.839396019217574</v>
      </c>
      <c r="ID25" s="73">
        <v>61.79245283018868</v>
      </c>
      <c r="IE25" s="73">
        <v>59.118541033434646</v>
      </c>
      <c r="IF25" s="73">
        <v>60.638297872340424</v>
      </c>
      <c r="IG25" s="73">
        <v>60.81481481481481</v>
      </c>
      <c r="IH25" s="73">
        <v>60.912547528517109</v>
      </c>
      <c r="II25" s="73">
        <v>60.131379484588166</v>
      </c>
      <c r="IJ25" s="73">
        <v>65.878136200716852</v>
      </c>
      <c r="IK25" s="73">
        <v>62.025924147863662</v>
      </c>
      <c r="IL25" s="73">
        <v>62.38095238095238</v>
      </c>
      <c r="IM25" s="73">
        <v>64.873222016079168</v>
      </c>
      <c r="IN25" s="73">
        <v>64.663143989431973</v>
      </c>
      <c r="IO25" s="73">
        <v>62.733293196869354</v>
      </c>
      <c r="IP25" s="77">
        <v>66.088544043815602</v>
      </c>
      <c r="IQ25" s="73">
        <v>64.719626168224309</v>
      </c>
      <c r="IR25" s="201">
        <v>65</v>
      </c>
      <c r="IS25" s="201">
        <v>63.315926892950387</v>
      </c>
      <c r="IT25" s="73">
        <v>62.577357116854756</v>
      </c>
      <c r="IU25" s="73" t="s">
        <v>110</v>
      </c>
      <c r="IV25" s="200">
        <v>62.735063080218993</v>
      </c>
      <c r="IW25" s="73">
        <v>62.348225863491685</v>
      </c>
      <c r="IX25" s="73">
        <v>63.292469352014017</v>
      </c>
      <c r="IY25" s="73">
        <v>63.699597869796769</v>
      </c>
      <c r="IZ25" s="73">
        <v>62.882001087547572</v>
      </c>
      <c r="JA25" s="73">
        <v>63.019926484813304</v>
      </c>
      <c r="JB25" s="73">
        <v>63.832355984822357</v>
      </c>
      <c r="JC25" s="73">
        <v>63.564584811923353</v>
      </c>
      <c r="JD25" s="73">
        <v>66.448519406466673</v>
      </c>
      <c r="JE25" s="73">
        <v>66.544374563242485</v>
      </c>
      <c r="JF25" s="73">
        <v>63.018071637268697</v>
      </c>
      <c r="JG25" s="73">
        <v>66.521459333696342</v>
      </c>
      <c r="JH25" s="73">
        <v>66.837562123986388</v>
      </c>
      <c r="JI25" s="73">
        <v>65.118936324919503</v>
      </c>
      <c r="JJ25" s="73">
        <v>66.388425153032827</v>
      </c>
      <c r="JK25" s="73">
        <v>69.329271732385621</v>
      </c>
      <c r="JL25" s="73">
        <v>68.845876660146189</v>
      </c>
      <c r="JM25" s="73">
        <v>69.200176756517891</v>
      </c>
      <c r="JN25" s="73">
        <v>70.124950528636845</v>
      </c>
      <c r="JO25" s="73">
        <v>68.04870804870805</v>
      </c>
      <c r="JP25" s="73" t="s">
        <v>110</v>
      </c>
      <c r="JQ25" s="73">
        <v>77</v>
      </c>
      <c r="JR25" s="76" t="s">
        <v>111</v>
      </c>
      <c r="JS25" s="73" t="s">
        <v>111</v>
      </c>
      <c r="JT25" s="73" t="s">
        <v>111</v>
      </c>
      <c r="JU25" s="73" t="s">
        <v>111</v>
      </c>
      <c r="JV25" s="73" t="s">
        <v>111</v>
      </c>
      <c r="JW25" s="73" t="s">
        <v>111</v>
      </c>
      <c r="JX25" s="73" t="s">
        <v>111</v>
      </c>
      <c r="JY25" s="73" t="s">
        <v>111</v>
      </c>
      <c r="JZ25" s="73" t="s">
        <v>111</v>
      </c>
      <c r="KA25" s="73" t="s">
        <v>111</v>
      </c>
      <c r="KB25" s="73" t="s">
        <v>111</v>
      </c>
      <c r="KC25" s="73" t="s">
        <v>111</v>
      </c>
      <c r="KD25" s="73" t="s">
        <v>111</v>
      </c>
      <c r="KE25" s="73" t="s">
        <v>111</v>
      </c>
      <c r="KF25" s="73" t="s">
        <v>111</v>
      </c>
      <c r="KG25" s="73" t="s">
        <v>111</v>
      </c>
      <c r="KH25" s="73" t="s">
        <v>111</v>
      </c>
      <c r="KI25" s="73" t="s">
        <v>111</v>
      </c>
      <c r="KJ25" s="73" t="s">
        <v>111</v>
      </c>
      <c r="KK25" s="73" t="s">
        <v>111</v>
      </c>
      <c r="KL25" s="73" t="s">
        <v>111</v>
      </c>
      <c r="KM25" s="200" t="s">
        <v>111</v>
      </c>
      <c r="KN25" s="73" t="s">
        <v>111</v>
      </c>
      <c r="KO25" s="73" t="s">
        <v>111</v>
      </c>
      <c r="KP25" s="73" t="s">
        <v>111</v>
      </c>
      <c r="KQ25" s="73" t="s">
        <v>111</v>
      </c>
      <c r="KR25" s="73" t="s">
        <v>111</v>
      </c>
      <c r="KS25" s="73" t="s">
        <v>111</v>
      </c>
      <c r="KT25" s="73" t="s">
        <v>111</v>
      </c>
      <c r="KU25" s="73" t="s">
        <v>111</v>
      </c>
      <c r="KV25" s="73" t="s">
        <v>111</v>
      </c>
      <c r="KW25" s="73" t="s">
        <v>111</v>
      </c>
      <c r="KX25" s="73" t="s">
        <v>111</v>
      </c>
      <c r="KY25" s="73" t="s">
        <v>111</v>
      </c>
      <c r="KZ25" s="73" t="s">
        <v>111</v>
      </c>
      <c r="LA25" s="73" t="s">
        <v>111</v>
      </c>
      <c r="LB25" s="73" t="s">
        <v>111</v>
      </c>
      <c r="LC25" s="73" t="s">
        <v>111</v>
      </c>
      <c r="LD25" s="73" t="s">
        <v>111</v>
      </c>
      <c r="LE25" s="73" t="s">
        <v>111</v>
      </c>
      <c r="LF25" s="73" t="s">
        <v>111</v>
      </c>
      <c r="LG25" s="73" t="s">
        <v>111</v>
      </c>
      <c r="LH25" s="200" t="s">
        <v>111</v>
      </c>
      <c r="LI25" s="73" t="s">
        <v>111</v>
      </c>
      <c r="LJ25" s="73" t="s">
        <v>111</v>
      </c>
      <c r="LK25" s="73" t="s">
        <v>111</v>
      </c>
      <c r="LL25" s="73" t="s">
        <v>111</v>
      </c>
      <c r="LM25" s="73" t="s">
        <v>111</v>
      </c>
      <c r="LN25" s="73" t="s">
        <v>111</v>
      </c>
      <c r="LO25" s="73" t="s">
        <v>111</v>
      </c>
      <c r="LP25" s="73" t="s">
        <v>111</v>
      </c>
      <c r="LQ25" s="73" t="s">
        <v>111</v>
      </c>
      <c r="LR25" s="73" t="s">
        <v>111</v>
      </c>
      <c r="LS25" s="73" t="s">
        <v>111</v>
      </c>
      <c r="LT25" s="73" t="s">
        <v>111</v>
      </c>
      <c r="LU25" s="73" t="s">
        <v>111</v>
      </c>
      <c r="LV25" s="73" t="s">
        <v>111</v>
      </c>
      <c r="LW25" s="73" t="s">
        <v>111</v>
      </c>
      <c r="LX25" s="73" t="s">
        <v>111</v>
      </c>
      <c r="LY25" s="73" t="s">
        <v>111</v>
      </c>
      <c r="LZ25" s="73" t="s">
        <v>111</v>
      </c>
      <c r="MA25" s="73" t="s">
        <v>111</v>
      </c>
      <c r="MB25" s="73" t="s">
        <v>111</v>
      </c>
      <c r="MC25" s="73" t="s">
        <v>111</v>
      </c>
    </row>
    <row r="26" spans="1:341" s="11" customFormat="1">
      <c r="A26" s="213" t="s">
        <v>30</v>
      </c>
      <c r="B26" s="214">
        <v>81.245745405037439</v>
      </c>
      <c r="C26" s="87">
        <v>84.371941272430661</v>
      </c>
      <c r="D26" s="87">
        <v>81.130237089964282</v>
      </c>
      <c r="E26" s="87">
        <v>81.289355322338835</v>
      </c>
      <c r="F26" s="87">
        <v>80.298678920160825</v>
      </c>
      <c r="G26" s="87">
        <v>84.814169570267126</v>
      </c>
      <c r="H26" s="87">
        <v>80.398119988941104</v>
      </c>
      <c r="I26" s="87">
        <v>81.875953228266397</v>
      </c>
      <c r="J26" s="87">
        <v>84.009111617312072</v>
      </c>
      <c r="K26" s="87">
        <v>84.434180138568138</v>
      </c>
      <c r="L26" s="87">
        <v>83.013879709187052</v>
      </c>
      <c r="M26" s="87">
        <v>81.595989137246704</v>
      </c>
      <c r="N26" s="87">
        <v>83.386855063155636</v>
      </c>
      <c r="O26" s="87">
        <v>83</v>
      </c>
      <c r="P26" s="87">
        <v>81.965774462483552</v>
      </c>
      <c r="Q26" s="87">
        <v>80.083815605667525</v>
      </c>
      <c r="R26" s="87">
        <v>78.395679135827166</v>
      </c>
      <c r="S26" s="87">
        <v>80.003916960438701</v>
      </c>
      <c r="T26" s="87">
        <v>78.330952866761891</v>
      </c>
      <c r="U26" s="87">
        <v>80.30927835051547</v>
      </c>
      <c r="V26" s="87">
        <v>79.869993709373034</v>
      </c>
      <c r="W26" s="87">
        <v>80.81520674113267</v>
      </c>
      <c r="X26" s="87">
        <v>77.349443805140012</v>
      </c>
      <c r="Y26" s="87">
        <v>80.674586338565973</v>
      </c>
      <c r="Z26" s="214" t="s">
        <v>111</v>
      </c>
      <c r="AA26" s="87" t="s">
        <v>111</v>
      </c>
      <c r="AB26" s="87" t="s">
        <v>111</v>
      </c>
      <c r="AC26" s="87" t="s">
        <v>111</v>
      </c>
      <c r="AD26" s="87" t="s">
        <v>111</v>
      </c>
      <c r="AE26" s="87" t="s">
        <v>111</v>
      </c>
      <c r="AF26" s="87" t="s">
        <v>111</v>
      </c>
      <c r="AG26" s="87" t="s">
        <v>111</v>
      </c>
      <c r="AH26" s="87" t="s">
        <v>111</v>
      </c>
      <c r="AI26" s="87" t="s">
        <v>111</v>
      </c>
      <c r="AJ26" s="87" t="s">
        <v>111</v>
      </c>
      <c r="AK26" s="87" t="s">
        <v>111</v>
      </c>
      <c r="AL26" s="87" t="s">
        <v>111</v>
      </c>
      <c r="AM26" s="87" t="s">
        <v>111</v>
      </c>
      <c r="AN26" s="87" t="s">
        <v>111</v>
      </c>
      <c r="AO26" s="87" t="s">
        <v>111</v>
      </c>
      <c r="AP26" s="87" t="s">
        <v>111</v>
      </c>
      <c r="AQ26" s="87" t="s">
        <v>111</v>
      </c>
      <c r="AR26" s="87" t="s">
        <v>111</v>
      </c>
      <c r="AS26" s="87" t="s">
        <v>111</v>
      </c>
      <c r="AT26" s="87" t="s">
        <v>111</v>
      </c>
      <c r="AU26" s="87" t="s">
        <v>111</v>
      </c>
      <c r="AV26" s="87" t="s">
        <v>111</v>
      </c>
      <c r="AW26" s="87" t="s">
        <v>111</v>
      </c>
      <c r="AX26" s="216"/>
      <c r="AY26" s="214">
        <v>77.559055118110237</v>
      </c>
      <c r="AZ26" s="87">
        <v>79.585968947671077</v>
      </c>
      <c r="BA26" s="87">
        <v>75.192519251925191</v>
      </c>
      <c r="BB26" s="87">
        <v>76.930548810101996</v>
      </c>
      <c r="BC26" s="87">
        <v>79.11036036036036</v>
      </c>
      <c r="BD26" s="87">
        <v>83.698707138842053</v>
      </c>
      <c r="BE26" s="87">
        <v>79.245283018867937</v>
      </c>
      <c r="BF26" s="87">
        <v>80.849919311457782</v>
      </c>
      <c r="BG26" s="87">
        <v>78.616352201257868</v>
      </c>
      <c r="BH26" s="87">
        <v>80.079455164585696</v>
      </c>
      <c r="BI26" s="87">
        <v>79.833926453143533</v>
      </c>
      <c r="BJ26" s="87">
        <v>78.332239001969796</v>
      </c>
      <c r="BK26" s="87">
        <v>78.820375335120644</v>
      </c>
      <c r="BL26" s="87">
        <v>76.802884615384613</v>
      </c>
      <c r="BM26" s="87">
        <v>76.976869284561602</v>
      </c>
      <c r="BN26" s="87">
        <v>75.835475578406161</v>
      </c>
      <c r="BO26" s="87">
        <v>77.571500250878074</v>
      </c>
      <c r="BP26" s="87">
        <v>74.921135646687702</v>
      </c>
      <c r="BQ26" s="87">
        <v>77.223427331887194</v>
      </c>
      <c r="BR26" s="87">
        <v>77.366702937976058</v>
      </c>
      <c r="BS26" s="87">
        <v>79.694897422409255</v>
      </c>
      <c r="BT26" s="87">
        <v>77.789585547290116</v>
      </c>
      <c r="BU26" s="87">
        <v>77.895914941242296</v>
      </c>
      <c r="BV26" s="87">
        <v>77.264547090581885</v>
      </c>
      <c r="BW26" s="214" t="s">
        <v>111</v>
      </c>
      <c r="BX26" s="87" t="s">
        <v>111</v>
      </c>
      <c r="BY26" s="87" t="s">
        <v>111</v>
      </c>
      <c r="BZ26" s="87" t="s">
        <v>111</v>
      </c>
      <c r="CA26" s="87" t="s">
        <v>111</v>
      </c>
      <c r="CB26" s="87" t="s">
        <v>111</v>
      </c>
      <c r="CC26" s="87" t="s">
        <v>111</v>
      </c>
      <c r="CD26" s="87" t="s">
        <v>111</v>
      </c>
      <c r="CE26" s="87" t="s">
        <v>111</v>
      </c>
      <c r="CF26" s="87" t="s">
        <v>111</v>
      </c>
      <c r="CG26" s="87" t="s">
        <v>111</v>
      </c>
      <c r="CH26" s="87" t="s">
        <v>111</v>
      </c>
      <c r="CI26" s="87" t="s">
        <v>111</v>
      </c>
      <c r="CJ26" s="87" t="s">
        <v>111</v>
      </c>
      <c r="CK26" s="87" t="s">
        <v>111</v>
      </c>
      <c r="CL26" s="87" t="s">
        <v>111</v>
      </c>
      <c r="CM26" s="87" t="s">
        <v>111</v>
      </c>
      <c r="CN26" s="87" t="s">
        <v>111</v>
      </c>
      <c r="CO26" s="87" t="s">
        <v>111</v>
      </c>
      <c r="CP26" s="87" t="s">
        <v>111</v>
      </c>
      <c r="CQ26" s="87" t="s">
        <v>111</v>
      </c>
      <c r="CR26" s="87" t="s">
        <v>111</v>
      </c>
      <c r="CS26" s="87" t="s">
        <v>111</v>
      </c>
      <c r="CT26" s="87" t="s">
        <v>111</v>
      </c>
      <c r="CU26" s="214" t="s">
        <v>111</v>
      </c>
      <c r="CV26" s="87" t="s">
        <v>111</v>
      </c>
      <c r="CW26" s="87" t="s">
        <v>111</v>
      </c>
      <c r="CX26" s="87" t="s">
        <v>111</v>
      </c>
      <c r="CY26" s="87" t="s">
        <v>111</v>
      </c>
      <c r="CZ26" s="87" t="s">
        <v>111</v>
      </c>
      <c r="DA26" s="87" t="s">
        <v>111</v>
      </c>
      <c r="DB26" s="87" t="s">
        <v>111</v>
      </c>
      <c r="DC26" s="87" t="s">
        <v>111</v>
      </c>
      <c r="DD26" s="87" t="s">
        <v>111</v>
      </c>
      <c r="DE26" s="87" t="s">
        <v>111</v>
      </c>
      <c r="DF26" s="87" t="s">
        <v>111</v>
      </c>
      <c r="DG26" s="87" t="s">
        <v>111</v>
      </c>
      <c r="DH26" s="87">
        <v>70.476858345021043</v>
      </c>
      <c r="DI26" s="87">
        <v>74.488491048593346</v>
      </c>
      <c r="DJ26" s="87">
        <v>72.787757817697937</v>
      </c>
      <c r="DK26" s="87">
        <v>69.87392169873921</v>
      </c>
      <c r="DL26" s="87">
        <v>72.394755003450655</v>
      </c>
      <c r="DM26" s="87">
        <v>72.114695340501797</v>
      </c>
      <c r="DN26" s="87">
        <v>72.277992277992283</v>
      </c>
      <c r="DO26" s="87">
        <v>73.794916739702018</v>
      </c>
      <c r="DP26" s="87">
        <v>73.571428571428569</v>
      </c>
      <c r="DQ26" s="87">
        <v>74.255224544241884</v>
      </c>
      <c r="DR26" s="87">
        <v>72.639437856829161</v>
      </c>
      <c r="DS26" s="214">
        <v>74.637681159420282</v>
      </c>
      <c r="DT26" s="87">
        <v>78.125</v>
      </c>
      <c r="DU26" s="87">
        <v>74.191502853519324</v>
      </c>
      <c r="DV26" s="87">
        <v>70.973044049967129</v>
      </c>
      <c r="DW26" s="87">
        <v>66.730401529636708</v>
      </c>
      <c r="DX26" s="87">
        <v>72.074303405572749</v>
      </c>
      <c r="DY26" s="87">
        <v>71.539900249376558</v>
      </c>
      <c r="DZ26" s="87">
        <v>71.015424164524418</v>
      </c>
      <c r="EA26" s="87">
        <v>71.564126109580656</v>
      </c>
      <c r="EB26" s="87">
        <v>71.32659131469363</v>
      </c>
      <c r="EC26" s="87">
        <v>71.032592141334149</v>
      </c>
      <c r="ED26" s="87">
        <v>68.075801749271136</v>
      </c>
      <c r="EE26" s="87">
        <v>68.055555555555557</v>
      </c>
      <c r="EF26" s="87">
        <v>67.493356953055795</v>
      </c>
      <c r="EG26" s="87">
        <v>69.430966034406708</v>
      </c>
      <c r="EH26" s="87">
        <v>69.973614775725594</v>
      </c>
      <c r="EI26" s="87">
        <v>67.340590979782277</v>
      </c>
      <c r="EJ26" s="87">
        <v>70.292655991165105</v>
      </c>
      <c r="EK26" s="87">
        <v>70.055922724961874</v>
      </c>
      <c r="EL26" s="88">
        <v>63.590263691683575</v>
      </c>
      <c r="EM26" s="87">
        <v>64.862104187946883</v>
      </c>
      <c r="EN26" s="87">
        <v>69.634489222118077</v>
      </c>
      <c r="EO26" s="87">
        <v>63.065558633425674</v>
      </c>
      <c r="EP26" s="87">
        <v>67.007963594994322</v>
      </c>
      <c r="EQ26" s="214">
        <v>77.812177502579971</v>
      </c>
      <c r="ER26" s="87">
        <v>80.889852116267207</v>
      </c>
      <c r="ES26" s="87">
        <v>77.071171283070441</v>
      </c>
      <c r="ET26" s="87">
        <v>76.505452821242301</v>
      </c>
      <c r="EU26" s="87">
        <v>74.97617913292045</v>
      </c>
      <c r="EV26" s="87">
        <v>79.711345084585346</v>
      </c>
      <c r="EW26" s="87">
        <v>76.848612083041758</v>
      </c>
      <c r="EX26" s="87">
        <v>77.866367209432909</v>
      </c>
      <c r="EY26" s="87">
        <v>78.682697334030323</v>
      </c>
      <c r="EZ26" s="87">
        <v>78.96128622805162</v>
      </c>
      <c r="FA26" s="87">
        <v>78.312999579301632</v>
      </c>
      <c r="FB26" s="87">
        <v>77.004960727573376</v>
      </c>
      <c r="FC26" s="87">
        <v>77.649625935162092</v>
      </c>
      <c r="FD26" s="87">
        <v>76.909805425093452</v>
      </c>
      <c r="FE26" s="87">
        <v>77.146760343481645</v>
      </c>
      <c r="FF26" s="87">
        <v>76.37627969866719</v>
      </c>
      <c r="FG26" s="87">
        <v>74.961641733793627</v>
      </c>
      <c r="FH26" s="87">
        <v>76.275808336579658</v>
      </c>
      <c r="FI26" s="87">
        <v>75.660433363015727</v>
      </c>
      <c r="FJ26" s="87">
        <v>76.476568059367693</v>
      </c>
      <c r="FK26" s="87">
        <v>76.961031114691366</v>
      </c>
      <c r="FL26" s="87">
        <v>77.526233968130583</v>
      </c>
      <c r="FM26" s="87">
        <v>75.273395915997298</v>
      </c>
      <c r="FN26" s="87">
        <v>76.900492817447827</v>
      </c>
      <c r="FO26" s="362">
        <v>77</v>
      </c>
      <c r="FP26" s="215" t="s">
        <v>111</v>
      </c>
      <c r="FQ26" s="216" t="s">
        <v>111</v>
      </c>
      <c r="FR26" s="216" t="s">
        <v>111</v>
      </c>
      <c r="FS26" s="216" t="s">
        <v>111</v>
      </c>
      <c r="FT26" s="216" t="s">
        <v>111</v>
      </c>
      <c r="FU26" s="216" t="s">
        <v>111</v>
      </c>
      <c r="FV26" s="216" t="s">
        <v>111</v>
      </c>
      <c r="FW26" s="216" t="s">
        <v>111</v>
      </c>
      <c r="FX26" s="216" t="s">
        <v>111</v>
      </c>
      <c r="FY26" s="216" t="s">
        <v>111</v>
      </c>
      <c r="FZ26" s="216" t="s">
        <v>111</v>
      </c>
      <c r="GA26" s="216" t="s">
        <v>111</v>
      </c>
      <c r="GB26" s="216" t="s">
        <v>111</v>
      </c>
      <c r="GC26" s="216" t="s">
        <v>111</v>
      </c>
      <c r="GD26" s="216" t="s">
        <v>111</v>
      </c>
      <c r="GE26" s="216" t="s">
        <v>111</v>
      </c>
      <c r="GF26" s="216" t="s">
        <v>111</v>
      </c>
      <c r="GG26" s="216" t="s">
        <v>111</v>
      </c>
      <c r="GH26" s="216" t="s">
        <v>111</v>
      </c>
      <c r="GI26" s="216" t="s">
        <v>111</v>
      </c>
      <c r="GJ26" s="216" t="s">
        <v>111</v>
      </c>
      <c r="GK26" s="214" t="s">
        <v>111</v>
      </c>
      <c r="GL26" s="87" t="s">
        <v>111</v>
      </c>
      <c r="GM26" s="87" t="s">
        <v>111</v>
      </c>
      <c r="GN26" s="87" t="s">
        <v>111</v>
      </c>
      <c r="GO26" s="87" t="s">
        <v>111</v>
      </c>
      <c r="GP26" s="87" t="s">
        <v>111</v>
      </c>
      <c r="GQ26" s="87" t="s">
        <v>111</v>
      </c>
      <c r="GR26" s="87" t="s">
        <v>111</v>
      </c>
      <c r="GS26" s="87" t="s">
        <v>111</v>
      </c>
      <c r="GT26" s="87" t="s">
        <v>111</v>
      </c>
      <c r="GU26" s="87" t="s">
        <v>111</v>
      </c>
      <c r="GV26" s="87" t="s">
        <v>111</v>
      </c>
      <c r="GW26" s="87" t="s">
        <v>111</v>
      </c>
      <c r="GX26" s="87" t="s">
        <v>111</v>
      </c>
      <c r="GY26" s="87" t="s">
        <v>111</v>
      </c>
      <c r="GZ26" s="87" t="s">
        <v>111</v>
      </c>
      <c r="HA26" s="87" t="s">
        <v>111</v>
      </c>
      <c r="HB26" s="87" t="s">
        <v>111</v>
      </c>
      <c r="HC26" s="87" t="s">
        <v>111</v>
      </c>
      <c r="HD26" s="87" t="s">
        <v>111</v>
      </c>
      <c r="HE26" s="87" t="s">
        <v>111</v>
      </c>
      <c r="HF26" s="214" t="s">
        <v>110</v>
      </c>
      <c r="HG26" s="87" t="s">
        <v>110</v>
      </c>
      <c r="HH26" s="87" t="s">
        <v>110</v>
      </c>
      <c r="HI26" s="87">
        <v>62.525458248472503</v>
      </c>
      <c r="HJ26" s="87">
        <v>63.38329764453961</v>
      </c>
      <c r="HK26" s="87">
        <v>60.183066361556072</v>
      </c>
      <c r="HL26" s="87">
        <v>63.970588235294116</v>
      </c>
      <c r="HM26" s="87">
        <v>59.310344827586199</v>
      </c>
      <c r="HN26" s="87" t="s">
        <v>111</v>
      </c>
      <c r="HO26" s="87" t="s">
        <v>111</v>
      </c>
      <c r="HP26" s="87" t="s">
        <v>111</v>
      </c>
      <c r="HQ26" s="87" t="s">
        <v>111</v>
      </c>
      <c r="HR26" s="87">
        <v>51.969012265978051</v>
      </c>
      <c r="HS26" s="87">
        <v>46.201232032854215</v>
      </c>
      <c r="HT26" s="87">
        <v>44.324324324324323</v>
      </c>
      <c r="HU26" s="87">
        <v>46.103896103896105</v>
      </c>
      <c r="HV26" s="88" t="s">
        <v>111</v>
      </c>
      <c r="HW26" s="87" t="s">
        <v>111</v>
      </c>
      <c r="HX26" s="87" t="s">
        <v>111</v>
      </c>
      <c r="HY26" s="87" t="s">
        <v>111</v>
      </c>
      <c r="HZ26" s="87">
        <v>63.940520446096656</v>
      </c>
      <c r="IA26" s="214">
        <v>60.157480314960623</v>
      </c>
      <c r="IB26" s="87">
        <v>70.290394638868207</v>
      </c>
      <c r="IC26" s="87">
        <v>75.883575883575887</v>
      </c>
      <c r="ID26" s="87">
        <v>61.817136285221395</v>
      </c>
      <c r="IE26" s="87">
        <v>59.739555073250138</v>
      </c>
      <c r="IF26" s="87">
        <v>58.286252354048962</v>
      </c>
      <c r="IG26" s="87">
        <v>58.954669308892747</v>
      </c>
      <c r="IH26" s="87">
        <v>61.76207513416815</v>
      </c>
      <c r="II26" s="87">
        <v>58.565891472868223</v>
      </c>
      <c r="IJ26" s="87">
        <v>57.551020408163268</v>
      </c>
      <c r="IK26" s="87">
        <v>60.483534806169239</v>
      </c>
      <c r="IL26" s="87">
        <v>54.860587792012062</v>
      </c>
      <c r="IM26" s="87">
        <v>48.367952522255187</v>
      </c>
      <c r="IN26" s="87">
        <v>50.309789343246592</v>
      </c>
      <c r="IO26" s="87">
        <v>48.924434638720356</v>
      </c>
      <c r="IP26" s="87">
        <v>50.64724919093851</v>
      </c>
      <c r="IQ26" s="88">
        <v>51.811745106205748</v>
      </c>
      <c r="IR26" s="87">
        <v>53.426451331296377</v>
      </c>
      <c r="IS26" s="87">
        <v>51.151673185571497</v>
      </c>
      <c r="IT26" s="87">
        <v>53.105134474327635</v>
      </c>
      <c r="IU26" s="87">
        <v>52.504419563936359</v>
      </c>
      <c r="IV26" s="214">
        <v>60.157480314960623</v>
      </c>
      <c r="IW26" s="87">
        <v>70.290394638868207</v>
      </c>
      <c r="IX26" s="87">
        <v>75.883575883575887</v>
      </c>
      <c r="IY26" s="87">
        <v>61.973094170403584</v>
      </c>
      <c r="IZ26" s="87">
        <v>60.476190476190482</v>
      </c>
      <c r="JA26" s="87">
        <v>58.609918000780944</v>
      </c>
      <c r="JB26" s="87">
        <v>60.019512195121948</v>
      </c>
      <c r="JC26" s="87">
        <v>61.362785473605392</v>
      </c>
      <c r="JD26" s="87">
        <v>58.565891472868223</v>
      </c>
      <c r="JE26" s="87">
        <v>57.551020408163268</v>
      </c>
      <c r="JF26" s="87">
        <v>60.389133627019092</v>
      </c>
      <c r="JG26" s="87">
        <v>55.645422193464896</v>
      </c>
      <c r="JH26" s="87">
        <v>50.09276437847867</v>
      </c>
      <c r="JI26" s="87">
        <v>48.357723577235774</v>
      </c>
      <c r="JJ26" s="87">
        <v>47.177557304139576</v>
      </c>
      <c r="JK26" s="87">
        <v>48.976807639836281</v>
      </c>
      <c r="JL26" s="87">
        <v>51.811745106205748</v>
      </c>
      <c r="JM26" s="87">
        <v>53.426451331296377</v>
      </c>
      <c r="JN26" s="87">
        <v>51.151673185571497</v>
      </c>
      <c r="JO26" s="87">
        <v>53.105134474327635</v>
      </c>
      <c r="JP26" s="87">
        <v>54.069175991861655</v>
      </c>
      <c r="JQ26" s="87">
        <v>55</v>
      </c>
      <c r="JR26" s="215" t="s">
        <v>110</v>
      </c>
      <c r="JS26" s="87" t="s">
        <v>110</v>
      </c>
      <c r="JT26" s="87" t="s">
        <v>110</v>
      </c>
      <c r="JU26" s="87" t="s">
        <v>110</v>
      </c>
      <c r="JV26" s="87" t="s">
        <v>110</v>
      </c>
      <c r="JW26" s="87" t="s">
        <v>110</v>
      </c>
      <c r="JX26" s="87" t="s">
        <v>110</v>
      </c>
      <c r="JY26" s="87" t="s">
        <v>110</v>
      </c>
      <c r="JZ26" s="87" t="s">
        <v>110</v>
      </c>
      <c r="KA26" s="87" t="s">
        <v>110</v>
      </c>
      <c r="KB26" s="87" t="s">
        <v>110</v>
      </c>
      <c r="KC26" s="87" t="s">
        <v>110</v>
      </c>
      <c r="KD26" s="87" t="s">
        <v>110</v>
      </c>
      <c r="KE26" s="87" t="s">
        <v>110</v>
      </c>
      <c r="KF26" s="87" t="s">
        <v>110</v>
      </c>
      <c r="KG26" s="87" t="s">
        <v>110</v>
      </c>
      <c r="KH26" s="87" t="s">
        <v>110</v>
      </c>
      <c r="KI26" s="87" t="s">
        <v>110</v>
      </c>
      <c r="KJ26" s="87" t="s">
        <v>110</v>
      </c>
      <c r="KK26" s="87" t="s">
        <v>110</v>
      </c>
      <c r="KL26" s="323" t="s">
        <v>110</v>
      </c>
      <c r="KM26" s="214" t="s">
        <v>110</v>
      </c>
      <c r="KN26" s="87" t="s">
        <v>110</v>
      </c>
      <c r="KO26" s="87" t="s">
        <v>110</v>
      </c>
      <c r="KP26" s="87" t="s">
        <v>110</v>
      </c>
      <c r="KQ26" s="87" t="s">
        <v>110</v>
      </c>
      <c r="KR26" s="87" t="s">
        <v>110</v>
      </c>
      <c r="KS26" s="87" t="s">
        <v>110</v>
      </c>
      <c r="KT26" s="87" t="s">
        <v>110</v>
      </c>
      <c r="KU26" s="87" t="s">
        <v>110</v>
      </c>
      <c r="KV26" s="87" t="s">
        <v>110</v>
      </c>
      <c r="KW26" s="87" t="s">
        <v>110</v>
      </c>
      <c r="KX26" s="87" t="s">
        <v>110</v>
      </c>
      <c r="KY26" s="87" t="s">
        <v>110</v>
      </c>
      <c r="KZ26" s="87" t="s">
        <v>110</v>
      </c>
      <c r="LA26" s="87" t="s">
        <v>110</v>
      </c>
      <c r="LB26" s="87" t="s">
        <v>110</v>
      </c>
      <c r="LC26" s="87" t="s">
        <v>110</v>
      </c>
      <c r="LD26" s="87" t="s">
        <v>110</v>
      </c>
      <c r="LE26" s="87" t="s">
        <v>110</v>
      </c>
      <c r="LF26" s="87" t="s">
        <v>110</v>
      </c>
      <c r="LG26" s="87" t="s">
        <v>110</v>
      </c>
      <c r="LH26" s="214" t="s">
        <v>110</v>
      </c>
      <c r="LI26" s="87" t="s">
        <v>110</v>
      </c>
      <c r="LJ26" s="87" t="s">
        <v>110</v>
      </c>
      <c r="LK26" s="87" t="s">
        <v>110</v>
      </c>
      <c r="LL26" s="87" t="s">
        <v>110</v>
      </c>
      <c r="LM26" s="87" t="s">
        <v>110</v>
      </c>
      <c r="LN26" s="87" t="s">
        <v>110</v>
      </c>
      <c r="LO26" s="87" t="s">
        <v>110</v>
      </c>
      <c r="LP26" s="87" t="s">
        <v>110</v>
      </c>
      <c r="LQ26" s="87" t="s">
        <v>110</v>
      </c>
      <c r="LR26" s="87" t="s">
        <v>110</v>
      </c>
      <c r="LS26" s="87" t="s">
        <v>110</v>
      </c>
      <c r="LT26" s="87" t="s">
        <v>110</v>
      </c>
      <c r="LU26" s="87" t="s">
        <v>110</v>
      </c>
      <c r="LV26" s="87" t="s">
        <v>110</v>
      </c>
      <c r="LW26" s="87" t="s">
        <v>110</v>
      </c>
      <c r="LX26" s="87" t="s">
        <v>110</v>
      </c>
      <c r="LY26" s="87" t="s">
        <v>110</v>
      </c>
      <c r="LZ26" s="87" t="s">
        <v>110</v>
      </c>
      <c r="MA26" s="87" t="s">
        <v>110</v>
      </c>
      <c r="MB26" s="87" t="s">
        <v>110</v>
      </c>
      <c r="MC26" s="87" t="s">
        <v>110</v>
      </c>
    </row>
    <row r="27" spans="1:341">
      <c r="A27" s="34" t="s">
        <v>112</v>
      </c>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349"/>
      <c r="FP27" s="218"/>
      <c r="FQ27" s="218"/>
      <c r="FR27" s="218"/>
      <c r="FS27" s="218"/>
      <c r="FT27" s="218"/>
      <c r="FU27" s="218"/>
      <c r="FV27" s="218"/>
      <c r="FW27" s="218"/>
      <c r="FX27" s="218"/>
      <c r="FY27" s="218"/>
      <c r="FZ27" s="218"/>
      <c r="GA27" s="218"/>
      <c r="GB27" s="218"/>
      <c r="GC27" s="218"/>
      <c r="GD27" s="218"/>
      <c r="GE27" s="218"/>
      <c r="GF27" s="218"/>
      <c r="GG27" s="218"/>
      <c r="GH27" s="218"/>
      <c r="GI27" s="218"/>
      <c r="GJ27" s="218"/>
      <c r="GK27" s="218"/>
      <c r="GL27" s="218"/>
      <c r="GM27" s="218"/>
      <c r="GN27" s="218"/>
      <c r="GO27" s="218"/>
      <c r="GP27" s="218"/>
      <c r="GQ27" s="218"/>
      <c r="GR27" s="218"/>
      <c r="GS27" s="218"/>
      <c r="GT27" s="218"/>
      <c r="GU27" s="218"/>
      <c r="GV27" s="218"/>
      <c r="GW27" s="218"/>
      <c r="GX27" s="218"/>
      <c r="GY27" s="218"/>
      <c r="GZ27" s="218"/>
      <c r="HA27" s="218"/>
      <c r="HB27" s="218"/>
      <c r="HC27" s="218"/>
      <c r="HD27" s="218"/>
      <c r="HE27" s="218"/>
      <c r="HF27" s="218"/>
      <c r="HG27" s="218"/>
      <c r="HH27" s="218"/>
      <c r="HI27" s="218"/>
      <c r="HJ27" s="218"/>
      <c r="HK27" s="218"/>
      <c r="HL27" s="218"/>
      <c r="HM27" s="218"/>
      <c r="HN27" s="218"/>
      <c r="HO27" s="218"/>
      <c r="HP27" s="218"/>
      <c r="HQ27" s="218"/>
      <c r="HR27" s="218"/>
      <c r="HS27" s="218"/>
      <c r="HT27" s="218"/>
      <c r="HU27" s="218"/>
      <c r="HV27" s="218"/>
      <c r="HW27" s="218"/>
      <c r="HX27" s="218"/>
      <c r="HY27" s="218"/>
      <c r="HZ27" s="218"/>
      <c r="IA27" s="218"/>
      <c r="IB27" s="218"/>
      <c r="IC27" s="218"/>
      <c r="ID27" s="218"/>
      <c r="IE27" s="218"/>
      <c r="IF27" s="218"/>
      <c r="IG27" s="218"/>
      <c r="IH27" s="218"/>
      <c r="II27" s="218"/>
      <c r="IJ27" s="218"/>
      <c r="IK27" s="218"/>
      <c r="IL27" s="218"/>
      <c r="IM27" s="218"/>
      <c r="IN27" s="218"/>
      <c r="IO27" s="218"/>
      <c r="IP27" s="218"/>
      <c r="IQ27" s="218"/>
      <c r="IR27" s="218"/>
      <c r="IS27" s="218"/>
      <c r="IT27" s="218"/>
      <c r="IU27" s="218"/>
      <c r="IV27" s="218"/>
      <c r="IW27" s="218"/>
      <c r="IX27" s="218"/>
      <c r="IY27" s="218"/>
      <c r="IZ27" s="218"/>
      <c r="JA27" s="218"/>
      <c r="JB27" s="218"/>
      <c r="JC27" s="218"/>
      <c r="JD27" s="218"/>
      <c r="JE27" s="218"/>
      <c r="JF27" s="218"/>
      <c r="JG27" s="218"/>
      <c r="JH27" s="218"/>
      <c r="JI27" s="218"/>
      <c r="JJ27" s="218"/>
      <c r="JK27" s="218"/>
      <c r="JL27" s="218"/>
      <c r="JM27" s="218"/>
      <c r="JN27" s="218"/>
      <c r="JO27" s="218"/>
      <c r="JP27" s="218"/>
      <c r="JQ27" s="218"/>
      <c r="JR27" s="218"/>
      <c r="JS27" s="218"/>
      <c r="JT27" s="218"/>
      <c r="JU27" s="218"/>
      <c r="JV27" s="218"/>
      <c r="JW27" s="218"/>
      <c r="JX27" s="218"/>
      <c r="JY27" s="218"/>
      <c r="JZ27" s="218"/>
      <c r="KA27" s="218"/>
      <c r="KB27" s="218"/>
      <c r="KC27" s="218"/>
      <c r="KD27" s="218"/>
      <c r="KE27" s="218"/>
      <c r="KF27" s="218"/>
      <c r="KG27" s="218"/>
      <c r="KH27" s="218"/>
      <c r="KI27" s="218"/>
      <c r="KJ27" s="218"/>
      <c r="KK27" s="218"/>
      <c r="KL27" s="218"/>
      <c r="KM27" s="218"/>
      <c r="KN27" s="218"/>
      <c r="KO27" s="218"/>
      <c r="KP27" s="218"/>
      <c r="KQ27" s="218"/>
      <c r="KR27" s="218"/>
      <c r="KS27" s="218"/>
      <c r="KT27" s="218"/>
      <c r="KU27" s="218"/>
      <c r="KV27" s="218"/>
      <c r="KW27" s="218"/>
      <c r="KX27" s="218"/>
      <c r="KY27" s="218"/>
      <c r="KZ27" s="218"/>
      <c r="LA27" s="218"/>
      <c r="LB27" s="218"/>
      <c r="LC27" s="218"/>
      <c r="LD27" s="218"/>
      <c r="LE27" s="218"/>
      <c r="LF27" s="218"/>
      <c r="LG27" s="218"/>
      <c r="LH27" s="218"/>
      <c r="LI27" s="218"/>
      <c r="LJ27" s="218"/>
      <c r="LK27" s="218"/>
      <c r="LL27" s="218"/>
      <c r="LM27" s="218"/>
      <c r="LN27" s="218"/>
      <c r="LO27" s="218"/>
      <c r="LP27" s="218"/>
      <c r="LQ27" s="218"/>
      <c r="LR27" s="218"/>
      <c r="LS27" s="218"/>
      <c r="LT27" s="218"/>
      <c r="LU27" s="218"/>
      <c r="LV27" s="218"/>
      <c r="LW27" s="218"/>
      <c r="LX27" s="218"/>
      <c r="LY27" s="218"/>
      <c r="LZ27" s="218"/>
      <c r="MA27" s="218"/>
      <c r="MB27" s="218"/>
      <c r="MC27" s="359"/>
    </row>
    <row r="28" spans="1:341" s="106" customFormat="1" ht="76.5">
      <c r="A28" s="34" t="s">
        <v>113</v>
      </c>
      <c r="B28" s="217" t="s">
        <v>114</v>
      </c>
      <c r="C28" s="217" t="s">
        <v>115</v>
      </c>
      <c r="D28" s="217" t="s">
        <v>115</v>
      </c>
      <c r="E28" s="217" t="s">
        <v>115</v>
      </c>
      <c r="F28" s="217" t="s">
        <v>115</v>
      </c>
      <c r="G28" s="217" t="s">
        <v>115</v>
      </c>
      <c r="H28" s="217" t="s">
        <v>115</v>
      </c>
      <c r="I28" s="217" t="s">
        <v>115</v>
      </c>
      <c r="J28" s="217" t="s">
        <v>115</v>
      </c>
      <c r="K28" s="217" t="s">
        <v>115</v>
      </c>
      <c r="L28" s="217" t="s">
        <v>115</v>
      </c>
      <c r="M28" s="217" t="s">
        <v>116</v>
      </c>
      <c r="N28" s="217" t="s">
        <v>116</v>
      </c>
      <c r="O28" s="105" t="s">
        <v>117</v>
      </c>
      <c r="P28" s="105" t="s">
        <v>117</v>
      </c>
      <c r="Q28" s="105" t="s">
        <v>118</v>
      </c>
      <c r="R28" s="105" t="s">
        <v>119</v>
      </c>
      <c r="S28" s="105" t="s">
        <v>119</v>
      </c>
      <c r="T28" s="105"/>
      <c r="U28" s="105" t="s">
        <v>120</v>
      </c>
      <c r="V28" s="105" t="s">
        <v>121</v>
      </c>
      <c r="W28" s="105" t="s">
        <v>122</v>
      </c>
      <c r="X28" s="105" t="s">
        <v>123</v>
      </c>
      <c r="Y28" s="105" t="s">
        <v>124</v>
      </c>
      <c r="Z28" s="217" t="s">
        <v>114</v>
      </c>
      <c r="AA28" s="217" t="s">
        <v>115</v>
      </c>
      <c r="AB28" s="217" t="s">
        <v>115</v>
      </c>
      <c r="AC28" s="217" t="s">
        <v>115</v>
      </c>
      <c r="AD28" s="217" t="s">
        <v>115</v>
      </c>
      <c r="AE28" s="217" t="s">
        <v>115</v>
      </c>
      <c r="AF28" s="217" t="s">
        <v>115</v>
      </c>
      <c r="AG28" s="217" t="s">
        <v>115</v>
      </c>
      <c r="AH28" s="217" t="s">
        <v>115</v>
      </c>
      <c r="AI28" s="217" t="s">
        <v>115</v>
      </c>
      <c r="AJ28" s="217" t="s">
        <v>115</v>
      </c>
      <c r="AK28" s="217" t="s">
        <v>116</v>
      </c>
      <c r="AL28" s="217" t="s">
        <v>116</v>
      </c>
      <c r="AM28" s="105" t="s">
        <v>117</v>
      </c>
      <c r="AN28" s="105" t="s">
        <v>117</v>
      </c>
      <c r="AO28" s="105" t="s">
        <v>118</v>
      </c>
      <c r="AP28" s="105" t="s">
        <v>119</v>
      </c>
      <c r="AQ28" s="105" t="s">
        <v>119</v>
      </c>
      <c r="AR28" s="105"/>
      <c r="AS28" s="105" t="s">
        <v>125</v>
      </c>
      <c r="AT28" s="105"/>
      <c r="AU28" s="105" t="s">
        <v>126</v>
      </c>
      <c r="AV28" s="105" t="s">
        <v>127</v>
      </c>
      <c r="AW28" s="105" t="s">
        <v>128</v>
      </c>
      <c r="AX28" s="105"/>
      <c r="AY28" s="217" t="s">
        <v>114</v>
      </c>
      <c r="AZ28" s="217" t="s">
        <v>115</v>
      </c>
      <c r="BA28" s="217" t="s">
        <v>115</v>
      </c>
      <c r="BB28" s="217" t="s">
        <v>115</v>
      </c>
      <c r="BC28" s="217" t="s">
        <v>115</v>
      </c>
      <c r="BD28" s="217" t="s">
        <v>115</v>
      </c>
      <c r="BE28" s="217" t="s">
        <v>115</v>
      </c>
      <c r="BF28" s="217" t="s">
        <v>115</v>
      </c>
      <c r="BG28" s="217" t="s">
        <v>115</v>
      </c>
      <c r="BH28" s="217" t="s">
        <v>115</v>
      </c>
      <c r="BI28" s="217" t="s">
        <v>115</v>
      </c>
      <c r="BJ28" s="217" t="s">
        <v>116</v>
      </c>
      <c r="BK28" s="217" t="s">
        <v>116</v>
      </c>
      <c r="BL28" s="105" t="s">
        <v>117</v>
      </c>
      <c r="BM28" s="105" t="s">
        <v>117</v>
      </c>
      <c r="BN28" s="105" t="s">
        <v>118</v>
      </c>
      <c r="BO28" s="105" t="s">
        <v>119</v>
      </c>
      <c r="BP28" s="105" t="s">
        <v>119</v>
      </c>
      <c r="BQ28" s="105"/>
      <c r="BR28" s="105" t="s">
        <v>129</v>
      </c>
      <c r="BS28" s="105"/>
      <c r="BT28" s="105" t="s">
        <v>130</v>
      </c>
      <c r="BU28" s="105" t="s">
        <v>131</v>
      </c>
      <c r="BV28" s="105" t="s">
        <v>132</v>
      </c>
      <c r="BW28" s="217" t="s">
        <v>114</v>
      </c>
      <c r="BX28" s="217" t="s">
        <v>115</v>
      </c>
      <c r="BY28" s="217" t="s">
        <v>115</v>
      </c>
      <c r="BZ28" s="217" t="s">
        <v>115</v>
      </c>
      <c r="CA28" s="217" t="s">
        <v>115</v>
      </c>
      <c r="CB28" s="217" t="s">
        <v>115</v>
      </c>
      <c r="CC28" s="217" t="s">
        <v>115</v>
      </c>
      <c r="CD28" s="217" t="s">
        <v>115</v>
      </c>
      <c r="CE28" s="217" t="s">
        <v>115</v>
      </c>
      <c r="CF28" s="217" t="s">
        <v>115</v>
      </c>
      <c r="CG28" s="217" t="s">
        <v>115</v>
      </c>
      <c r="CH28" s="217" t="s">
        <v>116</v>
      </c>
      <c r="CI28" s="217" t="s">
        <v>116</v>
      </c>
      <c r="CJ28" s="105" t="s">
        <v>117</v>
      </c>
      <c r="CK28" s="105" t="s">
        <v>117</v>
      </c>
      <c r="CL28" s="105" t="s">
        <v>118</v>
      </c>
      <c r="CM28" s="105" t="s">
        <v>119</v>
      </c>
      <c r="CN28" s="105" t="s">
        <v>119</v>
      </c>
      <c r="CO28" s="105"/>
      <c r="CP28" s="105" t="s">
        <v>133</v>
      </c>
      <c r="CQ28" s="105"/>
      <c r="CR28" s="105" t="s">
        <v>134</v>
      </c>
      <c r="CS28" s="105" t="s">
        <v>135</v>
      </c>
      <c r="CT28" s="105" t="s">
        <v>136</v>
      </c>
      <c r="CU28" s="217" t="s">
        <v>114</v>
      </c>
      <c r="CV28" s="217" t="s">
        <v>115</v>
      </c>
      <c r="CW28" s="217" t="s">
        <v>115</v>
      </c>
      <c r="CX28" s="217" t="s">
        <v>115</v>
      </c>
      <c r="CY28" s="217" t="s">
        <v>115</v>
      </c>
      <c r="CZ28" s="217" t="s">
        <v>115</v>
      </c>
      <c r="DA28" s="217" t="s">
        <v>115</v>
      </c>
      <c r="DB28" s="217" t="s">
        <v>115</v>
      </c>
      <c r="DC28" s="217" t="s">
        <v>115</v>
      </c>
      <c r="DD28" s="217" t="s">
        <v>115</v>
      </c>
      <c r="DE28" s="217" t="s">
        <v>115</v>
      </c>
      <c r="DF28" s="217" t="s">
        <v>116</v>
      </c>
      <c r="DG28" s="217" t="s">
        <v>116</v>
      </c>
      <c r="DH28" s="105" t="s">
        <v>117</v>
      </c>
      <c r="DI28" s="105" t="s">
        <v>117</v>
      </c>
      <c r="DJ28" s="105" t="s">
        <v>118</v>
      </c>
      <c r="DK28" s="105" t="s">
        <v>119</v>
      </c>
      <c r="DL28" s="105" t="s">
        <v>119</v>
      </c>
      <c r="DM28" s="105"/>
      <c r="DN28" s="105" t="s">
        <v>137</v>
      </c>
      <c r="DO28" s="105"/>
      <c r="DP28" s="105" t="s">
        <v>138</v>
      </c>
      <c r="DQ28" s="105" t="s">
        <v>139</v>
      </c>
      <c r="DR28" s="105" t="s">
        <v>140</v>
      </c>
      <c r="DS28" s="217" t="s">
        <v>114</v>
      </c>
      <c r="DT28" s="217" t="s">
        <v>115</v>
      </c>
      <c r="DU28" s="217" t="s">
        <v>115</v>
      </c>
      <c r="DV28" s="217" t="s">
        <v>115</v>
      </c>
      <c r="DW28" s="217" t="s">
        <v>115</v>
      </c>
      <c r="DX28" s="217" t="s">
        <v>115</v>
      </c>
      <c r="DY28" s="217" t="s">
        <v>115</v>
      </c>
      <c r="DZ28" s="217" t="s">
        <v>115</v>
      </c>
      <c r="EA28" s="217" t="s">
        <v>115</v>
      </c>
      <c r="EB28" s="217" t="s">
        <v>115</v>
      </c>
      <c r="EC28" s="217" t="s">
        <v>115</v>
      </c>
      <c r="ED28" s="217" t="s">
        <v>116</v>
      </c>
      <c r="EE28" s="217" t="s">
        <v>116</v>
      </c>
      <c r="EF28" s="105" t="s">
        <v>117</v>
      </c>
      <c r="EG28" s="105" t="s">
        <v>117</v>
      </c>
      <c r="EH28" s="105" t="s">
        <v>118</v>
      </c>
      <c r="EI28" s="105" t="s">
        <v>119</v>
      </c>
      <c r="EJ28" s="105" t="s">
        <v>119</v>
      </c>
      <c r="EK28" s="105"/>
      <c r="EL28" s="105" t="s">
        <v>141</v>
      </c>
      <c r="EM28" s="105"/>
      <c r="EN28" s="105" t="s">
        <v>142</v>
      </c>
      <c r="EO28" s="105" t="s">
        <v>143</v>
      </c>
      <c r="EP28" s="105" t="s">
        <v>144</v>
      </c>
      <c r="EQ28" s="217" t="s">
        <v>114</v>
      </c>
      <c r="ER28" s="217" t="s">
        <v>115</v>
      </c>
      <c r="ES28" s="217" t="s">
        <v>115</v>
      </c>
      <c r="ET28" s="217" t="s">
        <v>115</v>
      </c>
      <c r="EU28" s="217" t="s">
        <v>115</v>
      </c>
      <c r="EV28" s="217" t="s">
        <v>115</v>
      </c>
      <c r="EW28" s="217" t="s">
        <v>115</v>
      </c>
      <c r="EX28" s="217" t="s">
        <v>115</v>
      </c>
      <c r="EY28" s="217" t="s">
        <v>115</v>
      </c>
      <c r="EZ28" s="217" t="s">
        <v>115</v>
      </c>
      <c r="FA28" s="217" t="s">
        <v>115</v>
      </c>
      <c r="FB28" s="217" t="s">
        <v>116</v>
      </c>
      <c r="FC28" s="217" t="s">
        <v>116</v>
      </c>
      <c r="FD28" s="105" t="s">
        <v>117</v>
      </c>
      <c r="FE28" s="105" t="s">
        <v>117</v>
      </c>
      <c r="FF28" s="105" t="s">
        <v>118</v>
      </c>
      <c r="FG28" s="105" t="s">
        <v>119</v>
      </c>
      <c r="FH28" s="105" t="s">
        <v>119</v>
      </c>
      <c r="FI28" s="105"/>
      <c r="FJ28" s="105" t="s">
        <v>145</v>
      </c>
      <c r="FK28" s="105"/>
      <c r="FL28" s="105" t="s">
        <v>146</v>
      </c>
      <c r="FM28" s="105" t="s">
        <v>147</v>
      </c>
      <c r="FN28" s="105" t="s">
        <v>148</v>
      </c>
      <c r="FO28" s="350" t="s">
        <v>149</v>
      </c>
      <c r="FP28" s="217" t="s">
        <v>114</v>
      </c>
      <c r="FQ28" s="217" t="s">
        <v>114</v>
      </c>
      <c r="FR28" s="217" t="s">
        <v>115</v>
      </c>
      <c r="FS28" s="217" t="s">
        <v>115</v>
      </c>
      <c r="FT28" s="217" t="s">
        <v>115</v>
      </c>
      <c r="FU28" s="217" t="s">
        <v>115</v>
      </c>
      <c r="FV28" s="217" t="s">
        <v>115</v>
      </c>
      <c r="FW28" s="217" t="s">
        <v>115</v>
      </c>
      <c r="FX28" s="217" t="s">
        <v>116</v>
      </c>
      <c r="FY28" s="217" t="s">
        <v>116</v>
      </c>
      <c r="FZ28" s="105" t="s">
        <v>150</v>
      </c>
      <c r="GA28" s="105" t="s">
        <v>150</v>
      </c>
      <c r="GB28" s="105" t="s">
        <v>151</v>
      </c>
      <c r="GC28" s="105" t="s">
        <v>152</v>
      </c>
      <c r="GD28" s="105" t="s">
        <v>152</v>
      </c>
      <c r="GE28" s="105"/>
      <c r="GF28" s="105" t="s">
        <v>153</v>
      </c>
      <c r="GG28" s="105"/>
      <c r="GH28" s="105" t="s">
        <v>154</v>
      </c>
      <c r="GI28" s="105" t="s">
        <v>155</v>
      </c>
      <c r="GJ28" s="105" t="s">
        <v>156</v>
      </c>
      <c r="GK28" s="217" t="s">
        <v>114</v>
      </c>
      <c r="GL28" s="217" t="s">
        <v>114</v>
      </c>
      <c r="GM28" s="217" t="s">
        <v>115</v>
      </c>
      <c r="GN28" s="217" t="s">
        <v>115</v>
      </c>
      <c r="GO28" s="217" t="s">
        <v>115</v>
      </c>
      <c r="GP28" s="217" t="s">
        <v>115</v>
      </c>
      <c r="GQ28" s="217" t="s">
        <v>115</v>
      </c>
      <c r="GR28" s="217" t="s">
        <v>115</v>
      </c>
      <c r="GS28" s="217" t="s">
        <v>116</v>
      </c>
      <c r="GT28" s="217" t="s">
        <v>116</v>
      </c>
      <c r="GU28" s="105" t="s">
        <v>157</v>
      </c>
      <c r="GV28" s="105" t="s">
        <v>157</v>
      </c>
      <c r="GW28" s="105" t="s">
        <v>158</v>
      </c>
      <c r="GX28" s="105" t="s">
        <v>159</v>
      </c>
      <c r="GY28" s="105" t="s">
        <v>159</v>
      </c>
      <c r="GZ28" s="105"/>
      <c r="HA28" s="105" t="s">
        <v>160</v>
      </c>
      <c r="HB28" s="105"/>
      <c r="HC28" s="105" t="s">
        <v>161</v>
      </c>
      <c r="HD28" s="105" t="s">
        <v>162</v>
      </c>
      <c r="HE28" s="105" t="s">
        <v>163</v>
      </c>
      <c r="HF28" s="217" t="s">
        <v>114</v>
      </c>
      <c r="HG28" s="217" t="s">
        <v>114</v>
      </c>
      <c r="HH28" s="217" t="s">
        <v>115</v>
      </c>
      <c r="HI28" s="217" t="s">
        <v>115</v>
      </c>
      <c r="HJ28" s="217" t="s">
        <v>115</v>
      </c>
      <c r="HK28" s="217" t="s">
        <v>115</v>
      </c>
      <c r="HL28" s="217" t="s">
        <v>115</v>
      </c>
      <c r="HM28" s="217" t="s">
        <v>115</v>
      </c>
      <c r="HN28" s="217" t="s">
        <v>116</v>
      </c>
      <c r="HO28" s="217" t="s">
        <v>116</v>
      </c>
      <c r="HP28" s="105" t="s">
        <v>164</v>
      </c>
      <c r="HQ28" s="105" t="s">
        <v>164</v>
      </c>
      <c r="HR28" s="105" t="s">
        <v>165</v>
      </c>
      <c r="HS28" s="105" t="s">
        <v>166</v>
      </c>
      <c r="HT28" s="105" t="s">
        <v>166</v>
      </c>
      <c r="HU28" s="105"/>
      <c r="HV28" s="105" t="s">
        <v>167</v>
      </c>
      <c r="HW28" s="105"/>
      <c r="HX28" s="105" t="s">
        <v>168</v>
      </c>
      <c r="HY28" s="105" t="s">
        <v>169</v>
      </c>
      <c r="HZ28" s="105" t="s">
        <v>170</v>
      </c>
      <c r="IA28" s="217" t="s">
        <v>114</v>
      </c>
      <c r="IB28" s="217" t="s">
        <v>114</v>
      </c>
      <c r="IC28" s="217" t="s">
        <v>115</v>
      </c>
      <c r="ID28" s="217" t="s">
        <v>115</v>
      </c>
      <c r="IE28" s="217" t="s">
        <v>115</v>
      </c>
      <c r="IF28" s="217" t="s">
        <v>115</v>
      </c>
      <c r="IG28" s="217" t="s">
        <v>115</v>
      </c>
      <c r="IH28" s="217" t="s">
        <v>115</v>
      </c>
      <c r="II28" s="217" t="s">
        <v>116</v>
      </c>
      <c r="IJ28" s="217" t="s">
        <v>116</v>
      </c>
      <c r="IK28" s="105" t="s">
        <v>164</v>
      </c>
      <c r="IL28" s="105" t="s">
        <v>164</v>
      </c>
      <c r="IM28" s="105" t="s">
        <v>165</v>
      </c>
      <c r="IN28" s="105" t="s">
        <v>166</v>
      </c>
      <c r="IO28" s="105" t="s">
        <v>166</v>
      </c>
      <c r="IP28" s="105"/>
      <c r="IQ28" s="105" t="s">
        <v>171</v>
      </c>
      <c r="IR28" s="105"/>
      <c r="IS28" s="105" t="s">
        <v>172</v>
      </c>
      <c r="IT28" s="105" t="s">
        <v>173</v>
      </c>
      <c r="IU28" s="105" t="s">
        <v>174</v>
      </c>
      <c r="IV28" s="217" t="s">
        <v>114</v>
      </c>
      <c r="IW28" s="217" t="s">
        <v>114</v>
      </c>
      <c r="IX28" s="217" t="s">
        <v>115</v>
      </c>
      <c r="IY28" s="217" t="s">
        <v>115</v>
      </c>
      <c r="IZ28" s="217" t="s">
        <v>115</v>
      </c>
      <c r="JA28" s="217" t="s">
        <v>115</v>
      </c>
      <c r="JB28" s="217" t="s">
        <v>115</v>
      </c>
      <c r="JC28" s="217" t="s">
        <v>115</v>
      </c>
      <c r="JD28" s="217" t="s">
        <v>116</v>
      </c>
      <c r="JE28" s="217" t="s">
        <v>116</v>
      </c>
      <c r="JF28" s="105" t="s">
        <v>164</v>
      </c>
      <c r="JG28" s="105" t="s">
        <v>164</v>
      </c>
      <c r="JH28" s="105" t="s">
        <v>165</v>
      </c>
      <c r="JI28" s="105" t="s">
        <v>166</v>
      </c>
      <c r="JJ28" s="105" t="s">
        <v>166</v>
      </c>
      <c r="JK28" s="105"/>
      <c r="JL28" s="105" t="s">
        <v>175</v>
      </c>
      <c r="JM28" s="105"/>
      <c r="JN28" s="105" t="s">
        <v>176</v>
      </c>
      <c r="JO28" s="105" t="s">
        <v>177</v>
      </c>
      <c r="JP28" s="105" t="s">
        <v>178</v>
      </c>
      <c r="JQ28" s="105" t="s">
        <v>179</v>
      </c>
      <c r="JR28" s="217" t="s">
        <v>114</v>
      </c>
      <c r="JS28" s="217" t="s">
        <v>114</v>
      </c>
      <c r="JT28" s="217" t="s">
        <v>115</v>
      </c>
      <c r="JU28" s="217" t="s">
        <v>115</v>
      </c>
      <c r="JV28" s="217" t="s">
        <v>115</v>
      </c>
      <c r="JW28" s="217" t="s">
        <v>115</v>
      </c>
      <c r="JX28" s="217" t="s">
        <v>115</v>
      </c>
      <c r="JY28" s="217" t="s">
        <v>115</v>
      </c>
      <c r="JZ28" s="217" t="s">
        <v>116</v>
      </c>
      <c r="KA28" s="217" t="s">
        <v>116</v>
      </c>
      <c r="KB28" s="105" t="s">
        <v>164</v>
      </c>
      <c r="KC28" s="105" t="s">
        <v>164</v>
      </c>
      <c r="KD28" s="105" t="s">
        <v>165</v>
      </c>
      <c r="KE28" s="105" t="s">
        <v>166</v>
      </c>
      <c r="KF28" s="105" t="s">
        <v>180</v>
      </c>
      <c r="KG28" s="105" t="s">
        <v>180</v>
      </c>
      <c r="KH28" s="105" t="s">
        <v>181</v>
      </c>
      <c r="KI28" s="105"/>
      <c r="KJ28" s="105" t="s">
        <v>182</v>
      </c>
      <c r="KK28" s="105" t="s">
        <v>183</v>
      </c>
      <c r="KL28" s="105" t="s">
        <v>184</v>
      </c>
      <c r="KM28" s="217" t="s">
        <v>114</v>
      </c>
      <c r="KN28" s="217" t="s">
        <v>114</v>
      </c>
      <c r="KO28" s="217" t="s">
        <v>115</v>
      </c>
      <c r="KP28" s="217" t="s">
        <v>115</v>
      </c>
      <c r="KQ28" s="217" t="s">
        <v>115</v>
      </c>
      <c r="KR28" s="217" t="s">
        <v>115</v>
      </c>
      <c r="KS28" s="217" t="s">
        <v>115</v>
      </c>
      <c r="KT28" s="217" t="s">
        <v>115</v>
      </c>
      <c r="KU28" s="217" t="s">
        <v>116</v>
      </c>
      <c r="KV28" s="217" t="s">
        <v>116</v>
      </c>
      <c r="KW28" s="105" t="s">
        <v>164</v>
      </c>
      <c r="KX28" s="105" t="s">
        <v>164</v>
      </c>
      <c r="KY28" s="105" t="s">
        <v>165</v>
      </c>
      <c r="KZ28" s="105" t="s">
        <v>166</v>
      </c>
      <c r="LA28" s="105" t="s">
        <v>180</v>
      </c>
      <c r="LB28" s="105" t="s">
        <v>180</v>
      </c>
      <c r="LC28" s="105"/>
      <c r="LD28" s="105" t="s">
        <v>185</v>
      </c>
      <c r="LE28" s="105" t="s">
        <v>186</v>
      </c>
      <c r="LF28" s="105" t="s">
        <v>187</v>
      </c>
      <c r="LG28" s="105" t="s">
        <v>188</v>
      </c>
      <c r="LH28" s="217" t="s">
        <v>114</v>
      </c>
      <c r="LI28" s="217" t="s">
        <v>114</v>
      </c>
      <c r="LJ28" s="217" t="s">
        <v>115</v>
      </c>
      <c r="LK28" s="217" t="s">
        <v>115</v>
      </c>
      <c r="LL28" s="217" t="s">
        <v>115</v>
      </c>
      <c r="LM28" s="217" t="s">
        <v>115</v>
      </c>
      <c r="LN28" s="217" t="s">
        <v>115</v>
      </c>
      <c r="LO28" s="217" t="s">
        <v>115</v>
      </c>
      <c r="LP28" s="217" t="s">
        <v>116</v>
      </c>
      <c r="LQ28" s="217" t="s">
        <v>116</v>
      </c>
      <c r="LR28" s="105" t="s">
        <v>164</v>
      </c>
      <c r="LS28" s="105" t="s">
        <v>164</v>
      </c>
      <c r="LT28" s="105" t="s">
        <v>165</v>
      </c>
      <c r="LU28" s="105" t="s">
        <v>166</v>
      </c>
      <c r="LV28" s="105" t="s">
        <v>180</v>
      </c>
      <c r="LW28" s="105" t="s">
        <v>189</v>
      </c>
      <c r="LX28" s="105" t="s">
        <v>185</v>
      </c>
      <c r="LY28" s="105" t="s">
        <v>185</v>
      </c>
      <c r="LZ28" s="105" t="s">
        <v>190</v>
      </c>
      <c r="MA28" s="105" t="s">
        <v>191</v>
      </c>
      <c r="MB28" s="105" t="s">
        <v>192</v>
      </c>
      <c r="MC28" s="105" t="s">
        <v>193</v>
      </c>
    </row>
    <row r="29" spans="1:341">
      <c r="A29" s="34"/>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8"/>
      <c r="CV29" s="218"/>
      <c r="CW29" s="218"/>
      <c r="CX29" s="218"/>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218"/>
      <c r="EJ29" s="218"/>
      <c r="EK29" s="218"/>
      <c r="EL29" s="218"/>
      <c r="EM29" s="218"/>
      <c r="EN29" s="218"/>
      <c r="EO29" s="218"/>
      <c r="EP29" s="218"/>
      <c r="EQ29" s="218"/>
      <c r="ER29" s="218"/>
      <c r="ES29" s="218"/>
      <c r="ET29" s="218"/>
      <c r="EU29" s="218"/>
      <c r="EV29" s="218"/>
      <c r="EW29" s="218"/>
      <c r="EX29" s="218"/>
      <c r="EY29" s="218"/>
      <c r="EZ29" s="218"/>
      <c r="FA29" s="218"/>
      <c r="FB29" s="218"/>
      <c r="FC29" s="218"/>
      <c r="FD29" s="218"/>
      <c r="FE29" s="218"/>
      <c r="FF29" s="218"/>
      <c r="FG29" s="218"/>
      <c r="FH29" s="218"/>
      <c r="FI29" s="218"/>
      <c r="FJ29" s="218"/>
      <c r="FK29" s="218"/>
      <c r="FL29" s="218"/>
      <c r="FM29" s="218"/>
      <c r="FN29" s="218"/>
      <c r="FO29" s="349"/>
      <c r="FP29" s="218"/>
      <c r="FQ29" s="218"/>
      <c r="FR29" s="218"/>
      <c r="FS29" s="218"/>
      <c r="FT29" s="218"/>
      <c r="FU29" s="218"/>
      <c r="FV29" s="218"/>
      <c r="FW29" s="218"/>
      <c r="FX29" s="218"/>
      <c r="FY29" s="218"/>
      <c r="FZ29" s="218"/>
      <c r="GA29" s="218"/>
      <c r="GB29" s="218"/>
      <c r="GC29" s="218"/>
      <c r="GD29" s="218"/>
      <c r="GE29" s="218"/>
      <c r="GF29" s="218"/>
      <c r="GG29" s="218"/>
      <c r="GH29" s="218"/>
      <c r="GI29" s="218"/>
      <c r="GJ29" s="218"/>
      <c r="GK29" s="218"/>
      <c r="GL29" s="218"/>
      <c r="GM29" s="218"/>
      <c r="GN29" s="218"/>
      <c r="GO29" s="218"/>
      <c r="GP29" s="218"/>
      <c r="GQ29" s="218"/>
      <c r="GR29" s="218"/>
      <c r="GS29" s="218"/>
      <c r="GT29" s="218"/>
      <c r="GU29" s="218"/>
      <c r="GV29" s="218"/>
      <c r="GW29" s="218"/>
      <c r="GX29" s="218"/>
      <c r="GY29" s="218"/>
      <c r="GZ29" s="218"/>
      <c r="HA29" s="218"/>
      <c r="HB29" s="218"/>
      <c r="HC29" s="218"/>
      <c r="HD29" s="218"/>
      <c r="HE29" s="218"/>
      <c r="HF29" s="218"/>
      <c r="HG29" s="218"/>
      <c r="HH29" s="218"/>
      <c r="HI29" s="218"/>
      <c r="HJ29" s="218"/>
      <c r="HK29" s="218"/>
      <c r="HL29" s="218"/>
      <c r="HM29" s="218"/>
      <c r="HN29" s="218"/>
      <c r="HO29" s="218"/>
      <c r="HP29" s="218"/>
      <c r="HQ29" s="218"/>
      <c r="HR29" s="218"/>
      <c r="HS29" s="218"/>
      <c r="HT29" s="218"/>
      <c r="HU29" s="218"/>
      <c r="HV29" s="218"/>
      <c r="HW29" s="218"/>
      <c r="HX29" s="218"/>
      <c r="HY29" s="218"/>
      <c r="HZ29" s="218"/>
      <c r="IA29" s="218"/>
      <c r="IB29" s="218"/>
      <c r="IC29" s="218"/>
      <c r="ID29" s="218"/>
      <c r="IE29" s="218"/>
      <c r="IF29" s="218"/>
      <c r="IG29" s="218"/>
      <c r="IH29" s="218"/>
      <c r="II29" s="218"/>
      <c r="IJ29" s="218"/>
      <c r="IK29" s="218"/>
      <c r="IL29" s="218"/>
      <c r="IM29" s="218"/>
      <c r="IN29" s="218"/>
      <c r="IO29" s="218"/>
      <c r="IP29" s="218"/>
      <c r="IQ29" s="218"/>
      <c r="IR29" s="218"/>
      <c r="IS29" s="218"/>
      <c r="IT29" s="218"/>
      <c r="IU29" s="218"/>
      <c r="IV29" s="218"/>
      <c r="IW29" s="218"/>
      <c r="IX29" s="218"/>
      <c r="IY29" s="218"/>
      <c r="IZ29" s="218"/>
      <c r="JA29" s="218"/>
      <c r="JB29" s="218"/>
      <c r="JC29" s="218"/>
      <c r="JD29" s="218"/>
      <c r="JE29" s="218"/>
      <c r="JF29" s="218"/>
      <c r="JG29" s="218"/>
      <c r="JH29" s="218"/>
      <c r="JI29" s="218"/>
      <c r="JJ29" s="218"/>
      <c r="JK29" s="218"/>
      <c r="JL29" s="218"/>
      <c r="JM29" s="218"/>
      <c r="JN29" s="218"/>
      <c r="JO29" s="218"/>
      <c r="JP29" s="218"/>
      <c r="JQ29" s="218"/>
      <c r="JR29" s="218"/>
      <c r="JS29" s="218"/>
      <c r="JT29" s="218"/>
      <c r="JU29" s="218"/>
      <c r="JV29" s="218"/>
      <c r="JW29" s="218"/>
      <c r="JX29" s="218"/>
      <c r="JY29" s="218"/>
      <c r="JZ29" s="218"/>
      <c r="KA29" s="218"/>
      <c r="KB29" s="218"/>
      <c r="KC29" s="218"/>
      <c r="KD29" s="218"/>
      <c r="KE29" s="218"/>
      <c r="KF29" s="218"/>
      <c r="KG29" s="218"/>
      <c r="KH29" s="218"/>
      <c r="KI29" s="218"/>
      <c r="KJ29" s="218"/>
      <c r="KK29" s="218"/>
      <c r="KL29" s="218"/>
      <c r="KM29" s="218"/>
      <c r="KN29" s="218"/>
      <c r="KO29" s="218"/>
      <c r="KP29" s="218"/>
      <c r="KQ29" s="218"/>
      <c r="KR29" s="218"/>
      <c r="KS29" s="218"/>
      <c r="KT29" s="218"/>
      <c r="KU29" s="218"/>
      <c r="KV29" s="218"/>
      <c r="KW29" s="218"/>
      <c r="KX29" s="218"/>
      <c r="KY29" s="218"/>
      <c r="KZ29" s="218"/>
      <c r="LA29" s="218"/>
      <c r="LB29" s="218"/>
      <c r="LC29" s="218"/>
      <c r="LD29" s="218"/>
      <c r="LE29" s="218"/>
      <c r="LF29" s="218"/>
      <c r="LG29" s="218"/>
      <c r="LH29" s="218"/>
      <c r="LI29" s="218"/>
      <c r="LJ29" s="218"/>
      <c r="LK29" s="218"/>
      <c r="LL29" s="218"/>
      <c r="LM29" s="218"/>
      <c r="LN29" s="218"/>
      <c r="LO29" s="218"/>
      <c r="LP29" s="218"/>
      <c r="LQ29" s="218"/>
      <c r="LR29" s="218"/>
      <c r="LS29" s="218"/>
      <c r="LT29" s="218"/>
      <c r="LU29" s="218"/>
      <c r="LV29" s="218"/>
      <c r="LW29" s="218"/>
      <c r="LX29" s="218"/>
      <c r="LY29" s="218"/>
      <c r="LZ29" s="218"/>
      <c r="MA29" s="218"/>
      <c r="MB29" s="218"/>
      <c r="MC29" s="359"/>
    </row>
    <row r="30" spans="1:341">
      <c r="A30" s="185"/>
      <c r="B30" s="32" t="s">
        <v>194</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218"/>
      <c r="BT30" s="218"/>
      <c r="BU30" s="218"/>
      <c r="BV30" s="218"/>
      <c r="BW30" s="218"/>
      <c r="BX30" s="218"/>
      <c r="BY30" s="218"/>
      <c r="BZ30" s="218"/>
      <c r="CA30" s="218"/>
      <c r="CB30" s="218"/>
      <c r="CC30" s="218"/>
      <c r="CD30" s="218"/>
      <c r="CE30" s="218"/>
      <c r="CF30" s="218"/>
      <c r="CG30" s="218"/>
      <c r="CH30" s="218"/>
      <c r="CI30" s="218"/>
      <c r="CJ30" s="218"/>
      <c r="CK30" s="218"/>
      <c r="CL30" s="218"/>
      <c r="CM30" s="218"/>
      <c r="CN30" s="218"/>
      <c r="CO30" s="218"/>
      <c r="CP30" s="218"/>
      <c r="CQ30" s="218"/>
      <c r="CR30" s="218"/>
      <c r="CS30" s="218"/>
      <c r="CT30" s="218"/>
      <c r="CU30" s="218"/>
      <c r="CV30" s="218"/>
      <c r="CW30" s="218"/>
      <c r="CX30" s="218"/>
      <c r="CY30" s="218"/>
      <c r="CZ30" s="218"/>
      <c r="DA30" s="218"/>
      <c r="DB30" s="218"/>
      <c r="DC30" s="218"/>
      <c r="DD30" s="218"/>
      <c r="DE30" s="218"/>
      <c r="DF30" s="218"/>
      <c r="DG30" s="218"/>
      <c r="DH30" s="218"/>
      <c r="DI30" s="218"/>
      <c r="DJ30" s="218"/>
      <c r="DK30" s="218"/>
      <c r="DL30" s="218"/>
      <c r="DM30" s="218"/>
      <c r="DN30" s="218"/>
      <c r="DO30" s="218"/>
      <c r="DP30" s="218"/>
      <c r="DQ30" s="218"/>
      <c r="DR30" s="218"/>
      <c r="DS30" s="218"/>
      <c r="DT30" s="218"/>
      <c r="DU30" s="218"/>
      <c r="DV30" s="218"/>
      <c r="DW30" s="218"/>
      <c r="DX30" s="218"/>
      <c r="DY30" s="218"/>
      <c r="DZ30" s="218"/>
      <c r="EA30" s="218"/>
      <c r="EB30" s="218"/>
      <c r="EC30" s="218"/>
      <c r="ED30" s="218"/>
      <c r="EE30" s="218"/>
      <c r="EF30" s="218"/>
      <c r="EG30" s="218"/>
      <c r="EH30" s="218"/>
      <c r="EI30" s="218"/>
      <c r="EJ30" s="218"/>
      <c r="EK30" s="218"/>
      <c r="EL30" s="218"/>
      <c r="EM30" s="218"/>
      <c r="EN30" s="218"/>
      <c r="EO30" s="218"/>
      <c r="EP30" s="218"/>
      <c r="EQ30" s="218"/>
      <c r="ER30" s="218"/>
      <c r="ES30" s="218"/>
      <c r="ET30" s="218"/>
      <c r="EU30" s="218"/>
      <c r="EV30" s="218"/>
      <c r="EW30" s="218"/>
      <c r="EX30" s="218"/>
      <c r="EY30" s="218"/>
      <c r="EZ30" s="218"/>
      <c r="FA30" s="218"/>
      <c r="FB30" s="218"/>
      <c r="FC30" s="218"/>
      <c r="FD30" s="218"/>
      <c r="FE30" s="218"/>
      <c r="FF30" s="218"/>
      <c r="FG30" s="218"/>
      <c r="FH30" s="218"/>
      <c r="FI30" s="218"/>
      <c r="FJ30" s="218"/>
      <c r="FK30" s="218"/>
      <c r="FL30" s="218"/>
      <c r="FM30" s="218"/>
      <c r="FN30" s="218"/>
      <c r="FO30" s="349"/>
      <c r="FP30" s="218"/>
      <c r="FQ30" s="218"/>
      <c r="FR30" s="218"/>
      <c r="FS30" s="218"/>
      <c r="FT30" s="218"/>
      <c r="FU30" s="218"/>
      <c r="FV30" s="218"/>
      <c r="FW30" s="218"/>
      <c r="FX30" s="218"/>
      <c r="FY30" s="218"/>
      <c r="FZ30" s="218"/>
      <c r="GA30" s="218"/>
      <c r="GB30" s="218"/>
      <c r="GC30" s="218"/>
      <c r="GD30" s="218"/>
      <c r="GE30" s="218"/>
      <c r="GF30" s="218"/>
      <c r="GG30" s="218"/>
      <c r="GH30" s="218"/>
      <c r="GI30" s="218"/>
      <c r="GJ30" s="218"/>
      <c r="GK30" s="218"/>
      <c r="GL30" s="218"/>
      <c r="GM30" s="218"/>
      <c r="GN30" s="218"/>
      <c r="GO30" s="218"/>
      <c r="GP30" s="218"/>
      <c r="GQ30" s="218"/>
      <c r="GR30" s="218"/>
      <c r="GS30" s="218"/>
      <c r="GT30" s="218"/>
      <c r="GU30" s="218"/>
      <c r="GV30" s="218"/>
      <c r="GW30" s="218"/>
      <c r="GX30" s="218"/>
      <c r="GY30" s="218"/>
      <c r="GZ30" s="218"/>
      <c r="HA30" s="218"/>
      <c r="HB30" s="218"/>
      <c r="HC30" s="218"/>
      <c r="HD30" s="218"/>
      <c r="HE30" s="218"/>
      <c r="HF30" s="218"/>
      <c r="HG30" s="218"/>
      <c r="HH30" s="218"/>
      <c r="HI30" s="218"/>
      <c r="HJ30" s="218"/>
      <c r="HK30" s="218"/>
      <c r="HL30" s="218"/>
      <c r="HM30" s="218"/>
      <c r="HN30" s="218"/>
      <c r="HO30" s="218"/>
      <c r="HP30" s="218"/>
      <c r="HQ30" s="218"/>
      <c r="HR30" s="218"/>
      <c r="HS30" s="218"/>
      <c r="HT30" s="218"/>
      <c r="HU30" s="218"/>
      <c r="HV30" s="218"/>
      <c r="HW30" s="218"/>
      <c r="HX30" s="218"/>
      <c r="HY30" s="218"/>
      <c r="HZ30" s="218"/>
      <c r="IA30" s="218"/>
      <c r="IB30" s="218"/>
      <c r="IC30" s="218"/>
      <c r="ID30" s="218"/>
      <c r="IE30" s="218"/>
      <c r="IF30" s="218"/>
      <c r="IG30" s="218"/>
      <c r="IH30" s="218"/>
      <c r="II30" s="218"/>
      <c r="IJ30" s="218"/>
      <c r="IK30" s="218"/>
      <c r="IL30" s="218"/>
      <c r="IM30" s="218"/>
      <c r="IN30" s="218"/>
      <c r="IO30" s="218"/>
      <c r="IP30" s="218"/>
      <c r="IQ30" s="218"/>
      <c r="IR30" s="218"/>
      <c r="IS30" s="218"/>
      <c r="IT30" s="218"/>
      <c r="IU30" s="218"/>
      <c r="IV30" s="218"/>
      <c r="IW30" s="218"/>
      <c r="IX30" s="218"/>
      <c r="IY30" s="218"/>
      <c r="IZ30" s="218"/>
      <c r="JA30" s="218"/>
      <c r="JB30" s="218"/>
      <c r="JC30" s="218"/>
      <c r="JD30" s="218"/>
      <c r="JE30" s="218"/>
      <c r="JF30" s="218"/>
      <c r="JG30" s="218"/>
      <c r="JH30" s="218"/>
      <c r="JI30" s="218"/>
      <c r="JJ30" s="218"/>
      <c r="JK30" s="218"/>
      <c r="JL30" s="218"/>
      <c r="JM30" s="218"/>
      <c r="JN30" s="218"/>
      <c r="JO30" s="218"/>
      <c r="JP30" s="218"/>
      <c r="JQ30" s="218"/>
      <c r="JR30" s="218"/>
      <c r="JS30" s="218"/>
      <c r="JT30" s="218"/>
      <c r="JU30" s="218"/>
      <c r="JV30" s="218"/>
      <c r="JW30" s="218"/>
      <c r="JX30" s="218"/>
      <c r="JY30" s="218"/>
      <c r="JZ30" s="218"/>
      <c r="KA30" s="218"/>
      <c r="KB30" s="218"/>
      <c r="KC30" s="218"/>
      <c r="KD30" s="218"/>
      <c r="KE30" s="218"/>
      <c r="KF30" s="218"/>
      <c r="KG30" s="218"/>
      <c r="KH30" s="218"/>
      <c r="KI30" s="218"/>
      <c r="KJ30" s="218"/>
      <c r="KK30" s="218"/>
      <c r="KL30" s="218"/>
      <c r="KM30" s="218"/>
      <c r="KN30" s="218"/>
      <c r="KO30" s="218"/>
      <c r="KP30" s="218"/>
      <c r="KQ30" s="218"/>
      <c r="KR30" s="218"/>
      <c r="KS30" s="218"/>
      <c r="KT30" s="218"/>
      <c r="KU30" s="218"/>
      <c r="KV30" s="218"/>
      <c r="KW30" s="218"/>
      <c r="KX30" s="218"/>
      <c r="KY30" s="218"/>
      <c r="KZ30" s="218"/>
      <c r="LA30" s="218"/>
      <c r="LB30" s="218"/>
      <c r="LC30" s="218"/>
      <c r="LD30" s="218"/>
      <c r="LE30" s="218"/>
      <c r="LF30" s="218"/>
      <c r="LG30" s="218"/>
      <c r="LH30" s="218"/>
      <c r="LI30" s="218"/>
      <c r="LJ30" s="218"/>
      <c r="LK30" s="218"/>
      <c r="LL30" s="218"/>
      <c r="LM30" s="218"/>
      <c r="LN30" s="218"/>
      <c r="LO30" s="218"/>
      <c r="LP30" s="218"/>
      <c r="LQ30" s="218"/>
      <c r="LR30" s="218"/>
      <c r="LS30" s="218"/>
      <c r="LT30" s="218"/>
      <c r="LU30" s="218"/>
      <c r="LV30" s="218"/>
      <c r="LW30" s="218"/>
      <c r="LX30" s="218"/>
      <c r="LY30" s="218"/>
      <c r="LZ30" s="218"/>
      <c r="MA30" s="218"/>
      <c r="MB30" s="218"/>
      <c r="MC30" s="359"/>
    </row>
  </sheetData>
  <phoneticPr fontId="3"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00FF"/>
  </sheetPr>
  <dimension ref="A1:MP29"/>
  <sheetViews>
    <sheetView showGridLines="0" workbookViewId="0">
      <pane xSplit="1" ySplit="4" topLeftCell="KL5" activePane="bottomRight" state="frozen"/>
      <selection pane="bottomRight" activeCell="LZ34" sqref="LZ33:LZ34"/>
      <selection pane="bottomLeft" activeCell="N35" sqref="N35"/>
      <selection pane="topRight" activeCell="N35" sqref="N35"/>
    </sheetView>
  </sheetViews>
  <sheetFormatPr defaultColWidth="9.140625" defaultRowHeight="12.75"/>
  <cols>
    <col min="1" max="1" width="14.5703125" style="2" customWidth="1"/>
    <col min="2" max="9" width="5" style="2" bestFit="1" customWidth="1"/>
    <col min="10" max="23" width="5" style="2" customWidth="1"/>
    <col min="24" max="31" width="5" style="2" bestFit="1" customWidth="1"/>
    <col min="32" max="45" width="5" style="2" customWidth="1"/>
    <col min="46" max="53" width="5" style="2" bestFit="1" customWidth="1"/>
    <col min="54" max="67" width="5" style="2" customWidth="1"/>
    <col min="68" max="75" width="5" style="2" bestFit="1" customWidth="1"/>
    <col min="76" max="89" width="5" style="2" customWidth="1"/>
    <col min="90" max="97" width="5" style="2" bestFit="1" customWidth="1"/>
    <col min="98" max="111" width="5" style="2" customWidth="1"/>
    <col min="112" max="119" width="5" style="2" bestFit="1" customWidth="1"/>
    <col min="120" max="133" width="5" style="2" customWidth="1"/>
    <col min="134" max="141" width="5" style="2" bestFit="1" customWidth="1"/>
    <col min="142" max="157" width="5" style="2" customWidth="1"/>
    <col min="158" max="163" width="5.140625" style="2" bestFit="1" customWidth="1"/>
    <col min="164" max="164" width="5" style="2" bestFit="1" customWidth="1"/>
    <col min="165" max="165" width="5.140625" style="2" bestFit="1" customWidth="1"/>
    <col min="166" max="169" width="5.140625" style="2" customWidth="1"/>
    <col min="170" max="179" width="5" style="2" customWidth="1"/>
    <col min="180" max="187" width="5.140625" style="2" bestFit="1" customWidth="1"/>
    <col min="188" max="191" width="5.140625" style="2" customWidth="1"/>
    <col min="192" max="201" width="5" style="2" customWidth="1"/>
    <col min="202" max="208" width="5.140625" style="2" bestFit="1" customWidth="1"/>
    <col min="209" max="209" width="5.42578125" style="2" bestFit="1" customWidth="1"/>
    <col min="210" max="210" width="5.42578125" style="2" customWidth="1"/>
    <col min="211" max="213" width="5.140625" style="2" customWidth="1"/>
    <col min="214" max="223" width="5" style="2" customWidth="1"/>
    <col min="224" max="229" width="5.42578125" style="2" bestFit="1" customWidth="1"/>
    <col min="230" max="230" width="5.140625" style="2" bestFit="1" customWidth="1"/>
    <col min="231" max="231" width="5.42578125" style="2" bestFit="1" customWidth="1"/>
    <col min="232" max="232" width="5.42578125" style="2" customWidth="1"/>
    <col min="233" max="235" width="5.140625" style="2" customWidth="1"/>
    <col min="236" max="245" width="5" style="2" customWidth="1"/>
    <col min="246" max="251" width="5.42578125" style="2" bestFit="1" customWidth="1"/>
    <col min="252" max="252" width="5.140625" style="2" bestFit="1" customWidth="1"/>
    <col min="253" max="253" width="5.42578125" style="2" bestFit="1" customWidth="1"/>
    <col min="254" max="254" width="5.42578125" style="2" customWidth="1"/>
    <col min="255" max="257" width="5.140625" style="2" customWidth="1"/>
    <col min="258" max="269" width="5" style="2" customWidth="1"/>
    <col min="270" max="275" width="5.42578125" style="2" bestFit="1" customWidth="1"/>
    <col min="276" max="276" width="5.140625" style="2" bestFit="1" customWidth="1"/>
    <col min="277" max="277" width="5.42578125" style="4" bestFit="1" customWidth="1"/>
    <col min="278" max="278" width="5.42578125" style="4" customWidth="1"/>
    <col min="279" max="281" width="5.140625" style="2" customWidth="1"/>
    <col min="282" max="291" width="5" style="2" customWidth="1"/>
    <col min="292" max="297" width="5.42578125" style="2" bestFit="1" customWidth="1"/>
    <col min="298" max="298" width="5.140625" style="2" bestFit="1" customWidth="1"/>
    <col min="299" max="299" width="5.42578125" style="4" bestFit="1" customWidth="1"/>
    <col min="300" max="300" width="5.42578125" style="4" customWidth="1"/>
    <col min="301" max="303" width="5.140625" style="2" customWidth="1"/>
    <col min="304" max="313" width="5" style="2" customWidth="1"/>
    <col min="314" max="319" width="5.42578125" style="2" bestFit="1" customWidth="1"/>
    <col min="320" max="320" width="5.140625" style="2" bestFit="1" customWidth="1"/>
    <col min="321" max="321" width="5.42578125" style="4" bestFit="1" customWidth="1"/>
    <col min="322" max="322" width="5.140625" style="2" bestFit="1" customWidth="1"/>
    <col min="323" max="324" width="5.140625" style="2" customWidth="1"/>
    <col min="325" max="325" width="6" style="2" customWidth="1"/>
    <col min="326" max="335" width="5" style="2" customWidth="1"/>
    <col min="336" max="351" width="7.42578125" style="2" customWidth="1"/>
    <col min="352" max="16384" width="9.140625" style="2"/>
  </cols>
  <sheetData>
    <row r="1" spans="1:354">
      <c r="A1" s="32"/>
      <c r="B1" s="32" t="s">
        <v>104</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33" t="s">
        <v>195</v>
      </c>
      <c r="FC1" s="329"/>
      <c r="FD1" s="329"/>
      <c r="FE1" s="329"/>
      <c r="FF1" s="329"/>
      <c r="FG1" s="329"/>
      <c r="FH1" s="329"/>
      <c r="FI1" s="329"/>
      <c r="FJ1" s="329"/>
      <c r="FK1" s="329"/>
      <c r="FL1" s="329"/>
      <c r="FM1" s="329"/>
      <c r="FN1" s="329"/>
      <c r="FO1" s="329"/>
      <c r="FP1" s="329"/>
      <c r="FQ1" s="329"/>
      <c r="FR1" s="329"/>
      <c r="FS1" s="329"/>
      <c r="FT1" s="329"/>
      <c r="FU1" s="329"/>
      <c r="FV1" s="329"/>
      <c r="FW1" s="329"/>
      <c r="FX1" s="329"/>
      <c r="FY1" s="329"/>
      <c r="FZ1" s="329"/>
      <c r="GA1" s="329"/>
      <c r="GB1" s="329"/>
      <c r="GC1" s="329"/>
      <c r="GD1" s="329"/>
      <c r="GE1" s="329"/>
      <c r="GF1" s="329"/>
      <c r="GG1" s="329"/>
      <c r="GH1" s="329"/>
      <c r="GI1" s="329"/>
      <c r="GJ1" s="329"/>
      <c r="GK1" s="329"/>
      <c r="GL1" s="329"/>
      <c r="GM1" s="329"/>
      <c r="GN1" s="329"/>
      <c r="GO1" s="329"/>
      <c r="GP1" s="329"/>
      <c r="GQ1" s="329"/>
      <c r="GR1" s="329"/>
      <c r="GS1" s="329"/>
      <c r="GT1" s="329"/>
      <c r="GU1" s="329"/>
      <c r="GV1" s="329"/>
      <c r="GW1" s="329"/>
      <c r="GX1" s="329"/>
      <c r="GY1" s="329"/>
      <c r="GZ1" s="329"/>
      <c r="HA1" s="329"/>
      <c r="HB1" s="329"/>
      <c r="HC1" s="329"/>
      <c r="HD1" s="329"/>
      <c r="HE1" s="329"/>
      <c r="HF1" s="329"/>
      <c r="HG1" s="329"/>
      <c r="HH1" s="329"/>
      <c r="HI1" s="329"/>
      <c r="HJ1" s="329"/>
      <c r="HK1" s="329"/>
      <c r="HL1" s="329"/>
      <c r="HM1" s="329"/>
      <c r="HN1" s="329"/>
      <c r="HO1" s="329"/>
      <c r="HP1" s="329"/>
      <c r="HQ1" s="329"/>
      <c r="HR1" s="329"/>
      <c r="HS1" s="329"/>
      <c r="HT1" s="329"/>
      <c r="HU1" s="329"/>
      <c r="HV1" s="329"/>
      <c r="HW1" s="329"/>
      <c r="HX1" s="329"/>
      <c r="HY1" s="329"/>
      <c r="HZ1" s="329"/>
      <c r="IA1" s="329"/>
      <c r="IB1" s="329"/>
      <c r="IC1" s="329"/>
      <c r="ID1" s="329"/>
      <c r="IE1" s="329"/>
      <c r="IF1" s="329"/>
      <c r="IG1" s="329"/>
      <c r="IH1" s="329"/>
      <c r="II1" s="329"/>
      <c r="IJ1" s="329"/>
      <c r="IK1" s="329"/>
      <c r="IL1" s="329"/>
      <c r="IM1" s="329"/>
      <c r="IN1" s="329"/>
      <c r="IO1" s="329"/>
      <c r="IP1" s="329"/>
      <c r="IQ1" s="329"/>
      <c r="IR1" s="329"/>
      <c r="IS1" s="329"/>
      <c r="IT1" s="329"/>
      <c r="IU1" s="329"/>
      <c r="IV1" s="329"/>
      <c r="IW1" s="329"/>
      <c r="IX1" s="329"/>
      <c r="IY1" s="329"/>
      <c r="IZ1" s="329"/>
      <c r="JA1" s="329"/>
      <c r="JB1" s="329"/>
      <c r="JC1" s="329"/>
      <c r="JD1" s="329"/>
      <c r="JE1" s="329"/>
      <c r="JF1" s="329"/>
      <c r="JG1" s="329"/>
      <c r="JH1" s="329"/>
      <c r="JI1" s="329"/>
      <c r="JJ1" s="334" t="s">
        <v>106</v>
      </c>
      <c r="JK1" s="32"/>
      <c r="JL1" s="32"/>
      <c r="JM1" s="32"/>
      <c r="JN1" s="32"/>
      <c r="JO1" s="32"/>
      <c r="JP1" s="32"/>
      <c r="JQ1" s="35"/>
      <c r="JR1" s="35"/>
      <c r="JS1" s="32"/>
      <c r="JT1" s="32"/>
      <c r="JU1" s="32"/>
      <c r="JV1" s="32"/>
      <c r="JW1" s="32"/>
      <c r="JX1" s="32"/>
      <c r="JY1" s="32"/>
      <c r="JZ1" s="32"/>
      <c r="KA1" s="32"/>
      <c r="KB1" s="32"/>
      <c r="KC1" s="32"/>
      <c r="KD1" s="32"/>
      <c r="KE1" s="32"/>
      <c r="KF1" s="32"/>
      <c r="KG1" s="32"/>
      <c r="KH1" s="32"/>
      <c r="KI1" s="32"/>
      <c r="KJ1" s="32"/>
      <c r="KK1" s="32"/>
      <c r="KL1" s="32"/>
      <c r="KM1" s="35"/>
      <c r="KN1" s="35"/>
      <c r="KO1" s="32"/>
      <c r="KP1" s="32"/>
      <c r="KQ1" s="32"/>
      <c r="KR1" s="32"/>
      <c r="KS1" s="32"/>
      <c r="KT1" s="32"/>
      <c r="KU1" s="32"/>
      <c r="KV1" s="32"/>
      <c r="KW1" s="32"/>
      <c r="KX1" s="32"/>
      <c r="KY1" s="32"/>
      <c r="KZ1" s="32"/>
      <c r="LA1" s="32"/>
      <c r="LB1" s="32"/>
      <c r="LC1" s="32"/>
      <c r="LD1" s="32"/>
      <c r="LE1" s="32"/>
      <c r="LF1" s="32"/>
      <c r="LG1" s="32"/>
      <c r="LH1" s="32"/>
      <c r="LI1" s="35"/>
      <c r="LJ1" s="32"/>
      <c r="LK1" s="32"/>
      <c r="LL1" s="32"/>
      <c r="LM1" s="32"/>
      <c r="LN1" s="32"/>
      <c r="LO1" s="32"/>
      <c r="LP1" s="32"/>
      <c r="LQ1" s="32"/>
      <c r="LR1" s="32"/>
      <c r="LS1" s="32"/>
      <c r="LT1" s="32"/>
      <c r="LU1" s="32"/>
      <c r="LV1" s="32"/>
      <c r="LW1" s="32"/>
      <c r="LX1" s="32"/>
      <c r="LY1" s="32"/>
      <c r="LZ1" s="32"/>
      <c r="MA1" s="32"/>
      <c r="MB1" s="32"/>
      <c r="MC1" s="32"/>
      <c r="MD1" s="32"/>
      <c r="ME1" s="32"/>
      <c r="MF1" s="32"/>
      <c r="MG1" s="32"/>
      <c r="MH1" s="32"/>
      <c r="MI1" s="32"/>
      <c r="MJ1" s="32"/>
      <c r="MK1" s="32"/>
      <c r="ML1" s="32"/>
      <c r="MM1" s="32"/>
      <c r="MN1" s="32"/>
      <c r="MO1" s="32"/>
      <c r="MP1" s="32"/>
    </row>
    <row r="2" spans="1:354" s="3" customFormat="1" ht="13.5" customHeight="1">
      <c r="A2" s="219"/>
      <c r="B2" s="220">
        <v>1</v>
      </c>
      <c r="C2" s="220"/>
      <c r="D2" s="220"/>
      <c r="E2" s="220"/>
      <c r="F2" s="220"/>
      <c r="G2" s="220"/>
      <c r="H2" s="220"/>
      <c r="I2" s="220"/>
      <c r="J2" s="220"/>
      <c r="K2" s="220"/>
      <c r="L2" s="220"/>
      <c r="M2" s="220"/>
      <c r="N2" s="220"/>
      <c r="O2" s="220"/>
      <c r="P2" s="220"/>
      <c r="Q2" s="220"/>
      <c r="R2" s="220"/>
      <c r="S2" s="220"/>
      <c r="T2" s="220"/>
      <c r="U2" s="220"/>
      <c r="V2" s="220"/>
      <c r="W2" s="220"/>
      <c r="X2" s="221">
        <v>2</v>
      </c>
      <c r="Y2" s="220"/>
      <c r="Z2" s="220"/>
      <c r="AA2" s="220"/>
      <c r="AB2" s="220"/>
      <c r="AC2" s="220"/>
      <c r="AD2" s="220"/>
      <c r="AE2" s="220"/>
      <c r="AF2" s="220"/>
      <c r="AG2" s="220"/>
      <c r="AH2" s="220"/>
      <c r="AI2" s="220"/>
      <c r="AJ2" s="220"/>
      <c r="AK2" s="220"/>
      <c r="AL2" s="220"/>
      <c r="AM2" s="220"/>
      <c r="AN2" s="220"/>
      <c r="AO2" s="220"/>
      <c r="AP2" s="220"/>
      <c r="AQ2" s="220"/>
      <c r="AR2" s="220"/>
      <c r="AS2" s="220"/>
      <c r="AT2" s="221">
        <v>3</v>
      </c>
      <c r="AU2" s="220"/>
      <c r="AV2" s="220"/>
      <c r="AW2" s="220"/>
      <c r="AX2" s="220"/>
      <c r="AY2" s="220"/>
      <c r="AZ2" s="220"/>
      <c r="BA2" s="220"/>
      <c r="BB2" s="220"/>
      <c r="BC2" s="220"/>
      <c r="BD2" s="220"/>
      <c r="BE2" s="220"/>
      <c r="BF2" s="220"/>
      <c r="BG2" s="220"/>
      <c r="BH2" s="220"/>
      <c r="BI2" s="220"/>
      <c r="BJ2" s="220"/>
      <c r="BK2" s="220"/>
      <c r="BL2" s="220"/>
      <c r="BM2" s="220"/>
      <c r="BN2" s="220"/>
      <c r="BO2" s="220"/>
      <c r="BP2" s="221">
        <v>4</v>
      </c>
      <c r="BQ2" s="220"/>
      <c r="BR2" s="220"/>
      <c r="BS2" s="220"/>
      <c r="BT2" s="220"/>
      <c r="BU2" s="220"/>
      <c r="BV2" s="220"/>
      <c r="BW2" s="220"/>
      <c r="BX2" s="220"/>
      <c r="BY2" s="220"/>
      <c r="BZ2" s="220"/>
      <c r="CA2" s="220"/>
      <c r="CB2" s="220"/>
      <c r="CC2" s="220"/>
      <c r="CD2" s="220"/>
      <c r="CE2" s="220"/>
      <c r="CF2" s="220"/>
      <c r="CG2" s="220"/>
      <c r="CH2" s="220"/>
      <c r="CI2" s="220"/>
      <c r="CJ2" s="220"/>
      <c r="CK2" s="220"/>
      <c r="CL2" s="221">
        <v>5</v>
      </c>
      <c r="CM2" s="220"/>
      <c r="CN2" s="220"/>
      <c r="CO2" s="220"/>
      <c r="CP2" s="220"/>
      <c r="CQ2" s="220"/>
      <c r="CR2" s="220"/>
      <c r="CS2" s="220"/>
      <c r="CT2" s="220"/>
      <c r="CU2" s="220"/>
      <c r="CV2" s="220"/>
      <c r="CW2" s="220"/>
      <c r="CX2" s="220"/>
      <c r="CY2" s="220"/>
      <c r="CZ2" s="220"/>
      <c r="DA2" s="220"/>
      <c r="DB2" s="220"/>
      <c r="DC2" s="220"/>
      <c r="DD2" s="220"/>
      <c r="DE2" s="220"/>
      <c r="DF2" s="220"/>
      <c r="DG2" s="220"/>
      <c r="DH2" s="221">
        <v>6</v>
      </c>
      <c r="DI2" s="220"/>
      <c r="DJ2" s="220"/>
      <c r="DK2" s="220"/>
      <c r="DL2" s="220"/>
      <c r="DM2" s="220"/>
      <c r="DN2" s="220"/>
      <c r="DO2" s="220"/>
      <c r="DP2" s="220"/>
      <c r="DQ2" s="220"/>
      <c r="DR2" s="220"/>
      <c r="DS2" s="220"/>
      <c r="DT2" s="220"/>
      <c r="DU2" s="220"/>
      <c r="DV2" s="220"/>
      <c r="DW2" s="220"/>
      <c r="DX2" s="220"/>
      <c r="DY2" s="220"/>
      <c r="DZ2" s="220"/>
      <c r="EA2" s="220"/>
      <c r="EB2" s="220"/>
      <c r="EC2" s="220"/>
      <c r="ED2" s="221" t="s">
        <v>51</v>
      </c>
      <c r="EE2" s="220"/>
      <c r="EF2" s="220"/>
      <c r="EG2" s="220"/>
      <c r="EH2" s="220"/>
      <c r="EI2" s="220"/>
      <c r="EJ2" s="220"/>
      <c r="EK2" s="220"/>
      <c r="EL2" s="220"/>
      <c r="EM2" s="220"/>
      <c r="EN2" s="220"/>
      <c r="EO2" s="220"/>
      <c r="EP2" s="220"/>
      <c r="EQ2" s="220"/>
      <c r="ER2" s="220"/>
      <c r="ES2" s="220"/>
      <c r="ET2" s="220"/>
      <c r="EU2" s="220"/>
      <c r="EV2" s="220"/>
      <c r="EW2" s="220"/>
      <c r="EX2" s="220"/>
      <c r="EY2" s="220"/>
      <c r="EZ2" s="220"/>
      <c r="FA2" s="220"/>
      <c r="FB2" s="222">
        <v>7</v>
      </c>
      <c r="FC2" s="220"/>
      <c r="FD2" s="220"/>
      <c r="FE2" s="220"/>
      <c r="FF2" s="220"/>
      <c r="FG2" s="220"/>
      <c r="FH2" s="220"/>
      <c r="FI2" s="220"/>
      <c r="FJ2" s="220"/>
      <c r="FK2" s="220"/>
      <c r="FL2" s="220"/>
      <c r="FM2" s="220"/>
      <c r="FN2" s="220"/>
      <c r="FO2" s="220"/>
      <c r="FP2" s="220"/>
      <c r="FQ2" s="220"/>
      <c r="FR2" s="220"/>
      <c r="FS2" s="220"/>
      <c r="FT2" s="220"/>
      <c r="FU2" s="220"/>
      <c r="FV2" s="220"/>
      <c r="FW2" s="220"/>
      <c r="FX2" s="221">
        <v>8</v>
      </c>
      <c r="FY2" s="220"/>
      <c r="FZ2" s="220"/>
      <c r="GA2" s="220"/>
      <c r="GB2" s="220"/>
      <c r="GC2" s="220"/>
      <c r="GD2" s="220"/>
      <c r="GE2" s="220"/>
      <c r="GF2" s="220"/>
      <c r="GG2" s="220"/>
      <c r="GH2" s="220"/>
      <c r="GI2" s="220"/>
      <c r="GJ2" s="220"/>
      <c r="GK2" s="220"/>
      <c r="GL2" s="220"/>
      <c r="GM2" s="220"/>
      <c r="GN2" s="220"/>
      <c r="GO2" s="220"/>
      <c r="GP2" s="220"/>
      <c r="GQ2" s="220"/>
      <c r="GR2" s="220"/>
      <c r="GS2" s="220"/>
      <c r="GT2" s="221">
        <v>9</v>
      </c>
      <c r="GU2" s="220"/>
      <c r="GV2" s="220"/>
      <c r="GW2" s="220"/>
      <c r="GX2" s="220"/>
      <c r="GY2" s="220"/>
      <c r="GZ2" s="220"/>
      <c r="HA2" s="220"/>
      <c r="HB2" s="220"/>
      <c r="HC2" s="220"/>
      <c r="HD2" s="220"/>
      <c r="HE2" s="220"/>
      <c r="HF2" s="220"/>
      <c r="HG2" s="220"/>
      <c r="HH2" s="220"/>
      <c r="HI2" s="220"/>
      <c r="HJ2" s="220"/>
      <c r="HK2" s="220"/>
      <c r="HL2" s="220"/>
      <c r="HM2" s="220"/>
      <c r="HN2" s="220"/>
      <c r="HO2" s="220"/>
      <c r="HP2" s="221">
        <v>10</v>
      </c>
      <c r="HQ2" s="220"/>
      <c r="HR2" s="220"/>
      <c r="HS2" s="220"/>
      <c r="HT2" s="220"/>
      <c r="HU2" s="220"/>
      <c r="HV2" s="220"/>
      <c r="HW2" s="220"/>
      <c r="HX2" s="220"/>
      <c r="HY2" s="220"/>
      <c r="HZ2" s="220"/>
      <c r="IA2" s="220"/>
      <c r="IB2" s="220"/>
      <c r="IC2" s="220"/>
      <c r="ID2" s="220"/>
      <c r="IE2" s="220"/>
      <c r="IF2" s="220"/>
      <c r="IG2" s="220"/>
      <c r="IH2" s="220"/>
      <c r="II2" s="220"/>
      <c r="IJ2" s="220"/>
      <c r="IK2" s="220"/>
      <c r="IL2" s="221" t="s">
        <v>51</v>
      </c>
      <c r="IM2" s="220"/>
      <c r="IN2" s="220"/>
      <c r="IO2" s="220"/>
      <c r="IP2" s="220"/>
      <c r="IQ2" s="220"/>
      <c r="IR2" s="220"/>
      <c r="IS2" s="220"/>
      <c r="IT2" s="220"/>
      <c r="IU2" s="220"/>
      <c r="IV2" s="220"/>
      <c r="IW2" s="220"/>
      <c r="IX2" s="220"/>
      <c r="IY2" s="220"/>
      <c r="IZ2" s="220"/>
      <c r="JA2" s="220"/>
      <c r="JB2" s="220"/>
      <c r="JC2" s="220"/>
      <c r="JD2" s="220"/>
      <c r="JE2" s="220"/>
      <c r="JF2" s="220"/>
      <c r="JG2" s="220"/>
      <c r="JH2" s="220"/>
      <c r="JI2" s="220"/>
      <c r="JJ2" s="222">
        <v>12</v>
      </c>
      <c r="JK2" s="220"/>
      <c r="JL2" s="220"/>
      <c r="JM2" s="220"/>
      <c r="JN2" s="220"/>
      <c r="JO2" s="220"/>
      <c r="JP2" s="220"/>
      <c r="JQ2" s="220"/>
      <c r="JR2" s="220"/>
      <c r="JS2" s="220"/>
      <c r="JT2" s="220"/>
      <c r="JU2" s="220"/>
      <c r="JV2" s="220"/>
      <c r="JW2" s="220"/>
      <c r="JX2" s="220"/>
      <c r="JY2" s="220"/>
      <c r="JZ2" s="220"/>
      <c r="KA2" s="220"/>
      <c r="KB2" s="220"/>
      <c r="KC2" s="220"/>
      <c r="KD2" s="220"/>
      <c r="KE2" s="220"/>
      <c r="KF2" s="221">
        <v>13</v>
      </c>
      <c r="KG2" s="220"/>
      <c r="KH2" s="220"/>
      <c r="KI2" s="220"/>
      <c r="KJ2" s="220"/>
      <c r="KK2" s="220"/>
      <c r="KL2" s="220"/>
      <c r="KM2" s="220"/>
      <c r="KN2" s="220"/>
      <c r="KO2" s="220"/>
      <c r="KP2" s="220"/>
      <c r="KQ2" s="220"/>
      <c r="KR2" s="220"/>
      <c r="KS2" s="220"/>
      <c r="KT2" s="220"/>
      <c r="KU2" s="220"/>
      <c r="KV2" s="220"/>
      <c r="KW2" s="220"/>
      <c r="KX2" s="220"/>
      <c r="KY2" s="220"/>
      <c r="KZ2" s="220"/>
      <c r="LA2" s="220"/>
      <c r="LB2" s="221" t="s">
        <v>51</v>
      </c>
      <c r="LC2" s="220"/>
      <c r="LD2" s="220"/>
      <c r="LE2" s="220"/>
      <c r="LF2" s="220"/>
      <c r="LG2" s="220"/>
      <c r="LH2" s="220"/>
      <c r="LI2" s="220"/>
      <c r="LJ2" s="220"/>
      <c r="LK2" s="220"/>
      <c r="LL2" s="220"/>
      <c r="LM2" s="223"/>
      <c r="LN2" s="220"/>
      <c r="LO2" s="220"/>
      <c r="LP2" s="220"/>
      <c r="LQ2" s="220"/>
      <c r="LR2" s="220"/>
      <c r="LS2" s="220"/>
      <c r="LT2" s="220"/>
      <c r="LU2" s="220"/>
      <c r="LV2" s="220"/>
      <c r="LW2" s="220"/>
      <c r="LX2" s="223"/>
      <c r="LY2" s="223"/>
      <c r="LZ2" s="223"/>
      <c r="MA2" s="223"/>
      <c r="MB2" s="223"/>
      <c r="MC2" s="223"/>
      <c r="MD2" s="223"/>
      <c r="ME2" s="223"/>
      <c r="MF2" s="223"/>
      <c r="MG2" s="223"/>
      <c r="MH2" s="223"/>
      <c r="MI2" s="223"/>
      <c r="MJ2" s="223"/>
      <c r="MK2" s="223"/>
      <c r="ML2" s="223"/>
      <c r="MM2" s="223"/>
      <c r="MN2" s="223"/>
      <c r="MO2" s="223"/>
      <c r="MP2" s="223"/>
    </row>
    <row r="3" spans="1:354" ht="13.5" customHeight="1">
      <c r="A3" s="35" t="s">
        <v>196</v>
      </c>
      <c r="B3" s="45">
        <v>1998</v>
      </c>
      <c r="C3" s="45">
        <v>1999</v>
      </c>
      <c r="D3" s="45">
        <v>2000</v>
      </c>
      <c r="E3" s="45">
        <v>2001</v>
      </c>
      <c r="F3" s="45">
        <v>2002</v>
      </c>
      <c r="G3" s="45">
        <v>2003</v>
      </c>
      <c r="H3" s="45">
        <v>2004</v>
      </c>
      <c r="I3" s="45">
        <v>2005</v>
      </c>
      <c r="J3" s="45">
        <v>2006</v>
      </c>
      <c r="K3" s="45">
        <v>2007</v>
      </c>
      <c r="L3" s="45">
        <v>2008</v>
      </c>
      <c r="M3" s="45">
        <v>2009</v>
      </c>
      <c r="N3" s="45">
        <v>2010</v>
      </c>
      <c r="O3" s="45">
        <v>2011</v>
      </c>
      <c r="P3" s="45">
        <v>2012</v>
      </c>
      <c r="Q3" s="45">
        <v>2013</v>
      </c>
      <c r="R3" s="45">
        <v>2014</v>
      </c>
      <c r="S3" s="45">
        <v>2015</v>
      </c>
      <c r="T3" s="45">
        <v>2016</v>
      </c>
      <c r="U3" s="45">
        <v>2017</v>
      </c>
      <c r="V3" s="45">
        <v>2018</v>
      </c>
      <c r="W3" s="324">
        <v>2019</v>
      </c>
      <c r="X3" s="221">
        <v>1998</v>
      </c>
      <c r="Y3" s="45">
        <v>1999</v>
      </c>
      <c r="Z3" s="45">
        <v>2000</v>
      </c>
      <c r="AA3" s="45">
        <v>2001</v>
      </c>
      <c r="AB3" s="45">
        <v>2002</v>
      </c>
      <c r="AC3" s="45">
        <v>2003</v>
      </c>
      <c r="AD3" s="45">
        <v>2004</v>
      </c>
      <c r="AE3" s="45">
        <v>2005</v>
      </c>
      <c r="AF3" s="45">
        <v>2006</v>
      </c>
      <c r="AG3" s="45">
        <v>2007</v>
      </c>
      <c r="AH3" s="45">
        <v>2008</v>
      </c>
      <c r="AI3" s="45">
        <v>2009</v>
      </c>
      <c r="AJ3" s="45">
        <v>2010</v>
      </c>
      <c r="AK3" s="45">
        <v>2011</v>
      </c>
      <c r="AL3" s="45">
        <v>2012</v>
      </c>
      <c r="AM3" s="45">
        <v>2013</v>
      </c>
      <c r="AN3" s="45">
        <v>2014</v>
      </c>
      <c r="AO3" s="45">
        <v>2015</v>
      </c>
      <c r="AP3" s="45">
        <v>2016</v>
      </c>
      <c r="AQ3" s="45">
        <v>2017</v>
      </c>
      <c r="AR3" s="45">
        <v>2018</v>
      </c>
      <c r="AS3" s="324">
        <v>2019</v>
      </c>
      <c r="AT3" s="221">
        <v>1998</v>
      </c>
      <c r="AU3" s="45">
        <v>1999</v>
      </c>
      <c r="AV3" s="45">
        <v>2000</v>
      </c>
      <c r="AW3" s="45">
        <v>2001</v>
      </c>
      <c r="AX3" s="45">
        <v>2002</v>
      </c>
      <c r="AY3" s="45">
        <v>2003</v>
      </c>
      <c r="AZ3" s="45">
        <v>2004</v>
      </c>
      <c r="BA3" s="45">
        <v>2005</v>
      </c>
      <c r="BB3" s="45">
        <v>2006</v>
      </c>
      <c r="BC3" s="45">
        <v>2007</v>
      </c>
      <c r="BD3" s="45">
        <v>2008</v>
      </c>
      <c r="BE3" s="45">
        <v>2009</v>
      </c>
      <c r="BF3" s="45">
        <v>2010</v>
      </c>
      <c r="BG3" s="45">
        <v>2011</v>
      </c>
      <c r="BH3" s="45">
        <v>2012</v>
      </c>
      <c r="BI3" s="45">
        <v>2013</v>
      </c>
      <c r="BJ3" s="45">
        <v>2014</v>
      </c>
      <c r="BK3" s="45">
        <v>2015</v>
      </c>
      <c r="BL3" s="45">
        <v>2016</v>
      </c>
      <c r="BM3" s="45">
        <v>2017</v>
      </c>
      <c r="BN3" s="45">
        <v>2018</v>
      </c>
      <c r="BO3" s="324">
        <v>2019</v>
      </c>
      <c r="BP3" s="221">
        <v>1998</v>
      </c>
      <c r="BQ3" s="45">
        <v>1999</v>
      </c>
      <c r="BR3" s="45">
        <v>2000</v>
      </c>
      <c r="BS3" s="45">
        <v>2001</v>
      </c>
      <c r="BT3" s="45">
        <v>2002</v>
      </c>
      <c r="BU3" s="45">
        <v>2003</v>
      </c>
      <c r="BV3" s="45">
        <v>2004</v>
      </c>
      <c r="BW3" s="45">
        <v>2005</v>
      </c>
      <c r="BX3" s="45">
        <v>2006</v>
      </c>
      <c r="BY3" s="45">
        <v>2007</v>
      </c>
      <c r="BZ3" s="45">
        <v>2008</v>
      </c>
      <c r="CA3" s="45">
        <v>2009</v>
      </c>
      <c r="CB3" s="45">
        <v>2010</v>
      </c>
      <c r="CC3" s="45">
        <v>2011</v>
      </c>
      <c r="CD3" s="45">
        <v>2012</v>
      </c>
      <c r="CE3" s="45">
        <v>2013</v>
      </c>
      <c r="CF3" s="45">
        <v>2014</v>
      </c>
      <c r="CG3" s="45">
        <v>2015</v>
      </c>
      <c r="CH3" s="45">
        <v>2016</v>
      </c>
      <c r="CI3" s="45">
        <v>2017</v>
      </c>
      <c r="CJ3" s="45">
        <v>2018</v>
      </c>
      <c r="CK3" s="324">
        <v>2019</v>
      </c>
      <c r="CL3" s="221">
        <v>1998</v>
      </c>
      <c r="CM3" s="45">
        <v>1999</v>
      </c>
      <c r="CN3" s="45">
        <v>2000</v>
      </c>
      <c r="CO3" s="45">
        <v>2001</v>
      </c>
      <c r="CP3" s="45">
        <v>2002</v>
      </c>
      <c r="CQ3" s="45">
        <v>2003</v>
      </c>
      <c r="CR3" s="45">
        <v>2004</v>
      </c>
      <c r="CS3" s="45">
        <v>2005</v>
      </c>
      <c r="CT3" s="45">
        <v>2006</v>
      </c>
      <c r="CU3" s="45">
        <v>2007</v>
      </c>
      <c r="CV3" s="45">
        <v>2008</v>
      </c>
      <c r="CW3" s="45">
        <v>2009</v>
      </c>
      <c r="CX3" s="45">
        <v>2010</v>
      </c>
      <c r="CY3" s="45">
        <v>2011</v>
      </c>
      <c r="CZ3" s="45">
        <v>2012</v>
      </c>
      <c r="DA3" s="45">
        <v>2013</v>
      </c>
      <c r="DB3" s="45">
        <v>2014</v>
      </c>
      <c r="DC3" s="45">
        <v>2015</v>
      </c>
      <c r="DD3" s="45">
        <v>2016</v>
      </c>
      <c r="DE3" s="45">
        <v>2017</v>
      </c>
      <c r="DF3" s="45">
        <v>2018</v>
      </c>
      <c r="DG3" s="324">
        <v>2019</v>
      </c>
      <c r="DH3" s="221">
        <v>1998</v>
      </c>
      <c r="DI3" s="45">
        <v>1999</v>
      </c>
      <c r="DJ3" s="45">
        <v>2000</v>
      </c>
      <c r="DK3" s="45">
        <v>2001</v>
      </c>
      <c r="DL3" s="45">
        <v>2002</v>
      </c>
      <c r="DM3" s="45">
        <v>2003</v>
      </c>
      <c r="DN3" s="45">
        <v>2004</v>
      </c>
      <c r="DO3" s="45">
        <v>2005</v>
      </c>
      <c r="DP3" s="45">
        <v>2006</v>
      </c>
      <c r="DQ3" s="45">
        <v>2007</v>
      </c>
      <c r="DR3" s="45">
        <v>2008</v>
      </c>
      <c r="DS3" s="45">
        <v>2009</v>
      </c>
      <c r="DT3" s="45">
        <v>2010</v>
      </c>
      <c r="DU3" s="45">
        <v>2011</v>
      </c>
      <c r="DV3" s="45">
        <v>2012</v>
      </c>
      <c r="DW3" s="45">
        <v>2013</v>
      </c>
      <c r="DX3" s="45">
        <v>2014</v>
      </c>
      <c r="DY3" s="45">
        <v>2015</v>
      </c>
      <c r="DZ3" s="45">
        <v>2016</v>
      </c>
      <c r="EA3" s="45">
        <v>2017</v>
      </c>
      <c r="EB3" s="45">
        <v>2018</v>
      </c>
      <c r="EC3" s="324">
        <v>2019</v>
      </c>
      <c r="ED3" s="221">
        <v>1998</v>
      </c>
      <c r="EE3" s="45">
        <v>1999</v>
      </c>
      <c r="EF3" s="45">
        <v>2000</v>
      </c>
      <c r="EG3" s="45">
        <v>2001</v>
      </c>
      <c r="EH3" s="45">
        <v>2002</v>
      </c>
      <c r="EI3" s="45">
        <v>2003</v>
      </c>
      <c r="EJ3" s="45">
        <v>2004</v>
      </c>
      <c r="EK3" s="45">
        <v>2005</v>
      </c>
      <c r="EL3" s="45">
        <v>2006</v>
      </c>
      <c r="EM3" s="45">
        <v>2007</v>
      </c>
      <c r="EN3" s="45">
        <v>2008</v>
      </c>
      <c r="EO3" s="45">
        <v>2009</v>
      </c>
      <c r="EP3" s="45">
        <v>2010</v>
      </c>
      <c r="EQ3" s="45">
        <v>2011</v>
      </c>
      <c r="ER3" s="45">
        <v>2012</v>
      </c>
      <c r="ES3" s="45">
        <v>2013</v>
      </c>
      <c r="ET3" s="45">
        <v>2014</v>
      </c>
      <c r="EU3" s="45">
        <v>2015</v>
      </c>
      <c r="EV3" s="45">
        <v>2016</v>
      </c>
      <c r="EW3" s="45">
        <v>2017</v>
      </c>
      <c r="EX3" s="45">
        <v>2018</v>
      </c>
      <c r="EY3" s="324">
        <v>2019</v>
      </c>
      <c r="EZ3" s="324">
        <v>2020</v>
      </c>
      <c r="FA3" s="324">
        <v>2021</v>
      </c>
      <c r="FB3" s="306">
        <v>1998</v>
      </c>
      <c r="FC3" s="45">
        <v>1999</v>
      </c>
      <c r="FD3" s="45">
        <v>2000</v>
      </c>
      <c r="FE3" s="45">
        <v>2001</v>
      </c>
      <c r="FF3" s="45">
        <v>2002</v>
      </c>
      <c r="FG3" s="45">
        <v>2003</v>
      </c>
      <c r="FH3" s="45">
        <v>2004</v>
      </c>
      <c r="FI3" s="45">
        <v>2005</v>
      </c>
      <c r="FJ3" s="45">
        <v>2006</v>
      </c>
      <c r="FK3" s="45">
        <v>2007</v>
      </c>
      <c r="FL3" s="45">
        <v>2008</v>
      </c>
      <c r="FM3" s="45">
        <v>2009</v>
      </c>
      <c r="FN3" s="45">
        <v>2010</v>
      </c>
      <c r="FO3" s="45">
        <v>2011</v>
      </c>
      <c r="FP3" s="45">
        <v>2012</v>
      </c>
      <c r="FQ3" s="45">
        <v>2013</v>
      </c>
      <c r="FR3" s="45">
        <v>2014</v>
      </c>
      <c r="FS3" s="45">
        <v>2015</v>
      </c>
      <c r="FT3" s="45">
        <v>2016</v>
      </c>
      <c r="FU3" s="45">
        <v>2017</v>
      </c>
      <c r="FV3" s="45">
        <v>2018</v>
      </c>
      <c r="FW3" s="324">
        <v>2019</v>
      </c>
      <c r="FX3" s="221">
        <v>1998</v>
      </c>
      <c r="FY3" s="45">
        <v>1999</v>
      </c>
      <c r="FZ3" s="45">
        <v>2000</v>
      </c>
      <c r="GA3" s="45">
        <v>2001</v>
      </c>
      <c r="GB3" s="45">
        <v>2002</v>
      </c>
      <c r="GC3" s="45">
        <v>2003</v>
      </c>
      <c r="GD3" s="45">
        <v>2004</v>
      </c>
      <c r="GE3" s="45">
        <v>2005</v>
      </c>
      <c r="GF3" s="45">
        <v>2006</v>
      </c>
      <c r="GG3" s="45">
        <v>2007</v>
      </c>
      <c r="GH3" s="45">
        <v>2008</v>
      </c>
      <c r="GI3" s="45">
        <v>2009</v>
      </c>
      <c r="GJ3" s="45">
        <v>2010</v>
      </c>
      <c r="GK3" s="45">
        <v>2011</v>
      </c>
      <c r="GL3" s="45">
        <v>2012</v>
      </c>
      <c r="GM3" s="45">
        <v>2013</v>
      </c>
      <c r="GN3" s="45">
        <v>2014</v>
      </c>
      <c r="GO3" s="45">
        <v>2015</v>
      </c>
      <c r="GP3" s="45">
        <v>2016</v>
      </c>
      <c r="GQ3" s="45">
        <v>2017</v>
      </c>
      <c r="GR3" s="45">
        <v>2018</v>
      </c>
      <c r="GS3" s="324">
        <v>2019</v>
      </c>
      <c r="GT3" s="221">
        <v>1998</v>
      </c>
      <c r="GU3" s="45">
        <v>1999</v>
      </c>
      <c r="GV3" s="45">
        <v>2000</v>
      </c>
      <c r="GW3" s="45">
        <v>2001</v>
      </c>
      <c r="GX3" s="45">
        <v>2002</v>
      </c>
      <c r="GY3" s="45">
        <v>2003</v>
      </c>
      <c r="GZ3" s="45">
        <v>2004</v>
      </c>
      <c r="HA3" s="45">
        <v>2005</v>
      </c>
      <c r="HB3" s="45">
        <v>2006</v>
      </c>
      <c r="HC3" s="45">
        <v>2007</v>
      </c>
      <c r="HD3" s="45">
        <v>2008</v>
      </c>
      <c r="HE3" s="45">
        <v>2009</v>
      </c>
      <c r="HF3" s="45">
        <v>2010</v>
      </c>
      <c r="HG3" s="45">
        <v>2011</v>
      </c>
      <c r="HH3" s="45">
        <v>2012</v>
      </c>
      <c r="HI3" s="45">
        <v>2013</v>
      </c>
      <c r="HJ3" s="45">
        <v>2014</v>
      </c>
      <c r="HK3" s="45">
        <v>2015</v>
      </c>
      <c r="HL3" s="45">
        <v>2016</v>
      </c>
      <c r="HM3" s="45">
        <v>2017</v>
      </c>
      <c r="HN3" s="45">
        <v>2018</v>
      </c>
      <c r="HO3" s="324">
        <v>2019</v>
      </c>
      <c r="HP3" s="221">
        <v>1998</v>
      </c>
      <c r="HQ3" s="45">
        <v>1999</v>
      </c>
      <c r="HR3" s="45">
        <v>2000</v>
      </c>
      <c r="HS3" s="45">
        <v>2001</v>
      </c>
      <c r="HT3" s="45">
        <v>2002</v>
      </c>
      <c r="HU3" s="45">
        <v>2003</v>
      </c>
      <c r="HV3" s="45">
        <v>2004</v>
      </c>
      <c r="HW3" s="45">
        <v>2005</v>
      </c>
      <c r="HX3" s="45">
        <v>2006</v>
      </c>
      <c r="HY3" s="45">
        <v>2007</v>
      </c>
      <c r="HZ3" s="45">
        <v>2008</v>
      </c>
      <c r="IA3" s="45">
        <v>2009</v>
      </c>
      <c r="IB3" s="45">
        <v>2010</v>
      </c>
      <c r="IC3" s="45">
        <v>2011</v>
      </c>
      <c r="ID3" s="45">
        <v>2012</v>
      </c>
      <c r="IE3" s="45">
        <v>2013</v>
      </c>
      <c r="IF3" s="45">
        <v>2014</v>
      </c>
      <c r="IG3" s="45">
        <v>2015</v>
      </c>
      <c r="IH3" s="45">
        <v>2016</v>
      </c>
      <c r="II3" s="45">
        <v>2017</v>
      </c>
      <c r="IJ3" s="45">
        <v>2018</v>
      </c>
      <c r="IK3" s="324">
        <v>2019</v>
      </c>
      <c r="IL3" s="221">
        <v>1998</v>
      </c>
      <c r="IM3" s="45">
        <v>1999</v>
      </c>
      <c r="IN3" s="45">
        <v>2000</v>
      </c>
      <c r="IO3" s="45">
        <v>2001</v>
      </c>
      <c r="IP3" s="45">
        <v>2002</v>
      </c>
      <c r="IQ3" s="45">
        <v>2003</v>
      </c>
      <c r="IR3" s="45">
        <v>2004</v>
      </c>
      <c r="IS3" s="45">
        <v>2005</v>
      </c>
      <c r="IT3" s="45">
        <v>2006</v>
      </c>
      <c r="IU3" s="45">
        <v>2007</v>
      </c>
      <c r="IV3" s="45">
        <v>2008</v>
      </c>
      <c r="IW3" s="45">
        <v>2009</v>
      </c>
      <c r="IX3" s="45">
        <v>2010</v>
      </c>
      <c r="IY3" s="45">
        <v>2011</v>
      </c>
      <c r="IZ3" s="45">
        <v>2012</v>
      </c>
      <c r="JA3" s="45">
        <v>2013</v>
      </c>
      <c r="JB3" s="45">
        <v>2014</v>
      </c>
      <c r="JC3" s="45">
        <v>2015</v>
      </c>
      <c r="JD3" s="45">
        <v>2016</v>
      </c>
      <c r="JE3" s="45">
        <v>2017</v>
      </c>
      <c r="JF3" s="45">
        <v>2018</v>
      </c>
      <c r="JG3" s="324">
        <v>2019</v>
      </c>
      <c r="JH3" s="324">
        <v>2020</v>
      </c>
      <c r="JI3" s="324">
        <v>2021</v>
      </c>
      <c r="JJ3" s="221">
        <v>1998</v>
      </c>
      <c r="JK3" s="45">
        <v>1999</v>
      </c>
      <c r="JL3" s="45">
        <v>2000</v>
      </c>
      <c r="JM3" s="45">
        <v>2001</v>
      </c>
      <c r="JN3" s="45">
        <v>2002</v>
      </c>
      <c r="JO3" s="45">
        <v>2003</v>
      </c>
      <c r="JP3" s="45">
        <v>2004</v>
      </c>
      <c r="JQ3" s="45">
        <v>2005</v>
      </c>
      <c r="JR3" s="45">
        <v>2006</v>
      </c>
      <c r="JS3" s="45">
        <v>2007</v>
      </c>
      <c r="JT3" s="45">
        <v>2008</v>
      </c>
      <c r="JU3" s="45">
        <v>2009</v>
      </c>
      <c r="JV3" s="45">
        <v>2010</v>
      </c>
      <c r="JW3" s="45">
        <v>2011</v>
      </c>
      <c r="JX3" s="45">
        <v>2012</v>
      </c>
      <c r="JY3" s="45">
        <v>2013</v>
      </c>
      <c r="JZ3" s="45">
        <v>2014</v>
      </c>
      <c r="KA3" s="45">
        <v>2015</v>
      </c>
      <c r="KB3" s="45">
        <v>2016</v>
      </c>
      <c r="KC3" s="45">
        <v>2017</v>
      </c>
      <c r="KD3" s="45">
        <v>2018</v>
      </c>
      <c r="KE3" s="324">
        <v>2019</v>
      </c>
      <c r="KF3" s="221">
        <v>1998</v>
      </c>
      <c r="KG3" s="45">
        <v>1999</v>
      </c>
      <c r="KH3" s="45">
        <v>2000</v>
      </c>
      <c r="KI3" s="45">
        <v>2001</v>
      </c>
      <c r="KJ3" s="45">
        <v>2002</v>
      </c>
      <c r="KK3" s="45">
        <v>2003</v>
      </c>
      <c r="KL3" s="45">
        <v>2004</v>
      </c>
      <c r="KM3" s="45">
        <v>2005</v>
      </c>
      <c r="KN3" s="45">
        <v>2006</v>
      </c>
      <c r="KO3" s="45">
        <v>2007</v>
      </c>
      <c r="KP3" s="45">
        <v>2008</v>
      </c>
      <c r="KQ3" s="45">
        <v>2009</v>
      </c>
      <c r="KR3" s="45">
        <v>2010</v>
      </c>
      <c r="KS3" s="45">
        <v>2011</v>
      </c>
      <c r="KT3" s="45">
        <v>2012</v>
      </c>
      <c r="KU3" s="45">
        <v>2013</v>
      </c>
      <c r="KV3" s="45">
        <v>2014</v>
      </c>
      <c r="KW3" s="45">
        <v>2015</v>
      </c>
      <c r="KX3" s="45">
        <v>2016</v>
      </c>
      <c r="KY3" s="45">
        <v>2017</v>
      </c>
      <c r="KZ3" s="45">
        <v>2018</v>
      </c>
      <c r="LA3" s="324">
        <v>2019</v>
      </c>
      <c r="LB3" s="221">
        <v>1998</v>
      </c>
      <c r="LC3" s="45">
        <v>1999</v>
      </c>
      <c r="LD3" s="45">
        <v>2000</v>
      </c>
      <c r="LE3" s="45">
        <v>2001</v>
      </c>
      <c r="LF3" s="45">
        <v>2002</v>
      </c>
      <c r="LG3" s="45">
        <v>2003</v>
      </c>
      <c r="LH3" s="45">
        <v>2004</v>
      </c>
      <c r="LI3" s="45">
        <v>2005</v>
      </c>
      <c r="LJ3" s="45">
        <v>2006</v>
      </c>
      <c r="LK3" s="45">
        <v>2007</v>
      </c>
      <c r="LL3" s="45">
        <v>2008</v>
      </c>
      <c r="LM3" s="45">
        <v>2009</v>
      </c>
      <c r="LN3" s="45">
        <v>2010</v>
      </c>
      <c r="LO3" s="45">
        <v>2011</v>
      </c>
      <c r="LP3" s="45">
        <v>2012</v>
      </c>
      <c r="LQ3" s="45">
        <v>2013</v>
      </c>
      <c r="LR3" s="220">
        <v>2014</v>
      </c>
      <c r="LS3" s="220">
        <v>2015</v>
      </c>
      <c r="LT3" s="45">
        <v>2016</v>
      </c>
      <c r="LU3" s="45">
        <v>2017</v>
      </c>
      <c r="LV3" s="220">
        <v>2018</v>
      </c>
      <c r="LW3" s="324">
        <v>2019</v>
      </c>
      <c r="LX3" s="72">
        <v>2020</v>
      </c>
      <c r="LY3" s="72">
        <v>2021</v>
      </c>
      <c r="LZ3" s="32"/>
      <c r="MA3" s="32"/>
      <c r="MB3" s="32"/>
      <c r="MC3" s="32"/>
      <c r="MD3" s="32"/>
      <c r="ME3" s="32"/>
      <c r="MF3" s="32"/>
      <c r="MG3" s="32"/>
      <c r="MH3" s="32"/>
      <c r="MI3" s="32"/>
      <c r="MJ3" s="32"/>
      <c r="MK3" s="32"/>
      <c r="ML3" s="32"/>
      <c r="MM3" s="32"/>
      <c r="MN3" s="32"/>
      <c r="MO3" s="32"/>
      <c r="MP3" s="32"/>
    </row>
    <row r="4" spans="1:354" ht="15.75" customHeight="1">
      <c r="A4" s="38" t="s">
        <v>109</v>
      </c>
      <c r="B4" s="56">
        <v>1992</v>
      </c>
      <c r="C4" s="56">
        <v>1993</v>
      </c>
      <c r="D4" s="56">
        <v>1994</v>
      </c>
      <c r="E4" s="56">
        <v>1995</v>
      </c>
      <c r="F4" s="56">
        <v>1996</v>
      </c>
      <c r="G4" s="56">
        <v>1997</v>
      </c>
      <c r="H4" s="56">
        <v>1998</v>
      </c>
      <c r="I4" s="56">
        <v>1999</v>
      </c>
      <c r="J4" s="56">
        <v>2000</v>
      </c>
      <c r="K4" s="56">
        <v>2001</v>
      </c>
      <c r="L4" s="56">
        <v>2002</v>
      </c>
      <c r="M4" s="56">
        <v>2003</v>
      </c>
      <c r="N4" s="56">
        <v>2004</v>
      </c>
      <c r="O4" s="56">
        <v>2005</v>
      </c>
      <c r="P4" s="56">
        <v>2006</v>
      </c>
      <c r="Q4" s="56">
        <v>2007</v>
      </c>
      <c r="R4" s="56">
        <v>2008</v>
      </c>
      <c r="S4" s="56">
        <v>2009</v>
      </c>
      <c r="T4" s="56">
        <v>2010</v>
      </c>
      <c r="U4" s="56">
        <v>2011</v>
      </c>
      <c r="V4" s="56">
        <v>2012</v>
      </c>
      <c r="W4" s="325">
        <v>2013</v>
      </c>
      <c r="X4" s="224">
        <v>1992</v>
      </c>
      <c r="Y4" s="56">
        <v>1993</v>
      </c>
      <c r="Z4" s="56">
        <v>1994</v>
      </c>
      <c r="AA4" s="56">
        <v>1995</v>
      </c>
      <c r="AB4" s="56">
        <v>1996</v>
      </c>
      <c r="AC4" s="56">
        <v>1997</v>
      </c>
      <c r="AD4" s="56">
        <v>1998</v>
      </c>
      <c r="AE4" s="56">
        <v>1999</v>
      </c>
      <c r="AF4" s="56">
        <v>2000</v>
      </c>
      <c r="AG4" s="56">
        <v>2001</v>
      </c>
      <c r="AH4" s="56">
        <v>2002</v>
      </c>
      <c r="AI4" s="56">
        <v>2003</v>
      </c>
      <c r="AJ4" s="56">
        <v>2004</v>
      </c>
      <c r="AK4" s="56">
        <v>2005</v>
      </c>
      <c r="AL4" s="56">
        <v>2006</v>
      </c>
      <c r="AM4" s="56">
        <v>2007</v>
      </c>
      <c r="AN4" s="56">
        <v>2008</v>
      </c>
      <c r="AO4" s="56">
        <v>2009</v>
      </c>
      <c r="AP4" s="56">
        <v>2010</v>
      </c>
      <c r="AQ4" s="56">
        <v>2011</v>
      </c>
      <c r="AR4" s="56">
        <v>2012</v>
      </c>
      <c r="AS4" s="325">
        <v>2013</v>
      </c>
      <c r="AT4" s="224">
        <v>1992</v>
      </c>
      <c r="AU4" s="56">
        <v>1993</v>
      </c>
      <c r="AV4" s="56">
        <v>1994</v>
      </c>
      <c r="AW4" s="56">
        <v>1995</v>
      </c>
      <c r="AX4" s="56">
        <v>1996</v>
      </c>
      <c r="AY4" s="56">
        <v>1997</v>
      </c>
      <c r="AZ4" s="79">
        <v>1998</v>
      </c>
      <c r="BA4" s="79">
        <v>1999</v>
      </c>
      <c r="BB4" s="79">
        <v>2000</v>
      </c>
      <c r="BC4" s="56">
        <v>2001</v>
      </c>
      <c r="BD4" s="56">
        <v>2002</v>
      </c>
      <c r="BE4" s="56">
        <v>2003</v>
      </c>
      <c r="BF4" s="56">
        <v>2004</v>
      </c>
      <c r="BG4" s="56">
        <v>2005</v>
      </c>
      <c r="BH4" s="56">
        <v>2006</v>
      </c>
      <c r="BI4" s="56">
        <v>2007</v>
      </c>
      <c r="BJ4" s="56">
        <v>2008</v>
      </c>
      <c r="BK4" s="56">
        <v>2009</v>
      </c>
      <c r="BL4" s="56">
        <v>2010</v>
      </c>
      <c r="BM4" s="56">
        <v>2011</v>
      </c>
      <c r="BN4" s="56">
        <v>2012</v>
      </c>
      <c r="BO4" s="325">
        <v>2013</v>
      </c>
      <c r="BP4" s="224">
        <v>1992</v>
      </c>
      <c r="BQ4" s="56">
        <v>1993</v>
      </c>
      <c r="BR4" s="56">
        <v>1994</v>
      </c>
      <c r="BS4" s="56">
        <v>1995</v>
      </c>
      <c r="BT4" s="56">
        <v>1996</v>
      </c>
      <c r="BU4" s="56">
        <v>1997</v>
      </c>
      <c r="BV4" s="79">
        <v>1998</v>
      </c>
      <c r="BW4" s="79">
        <v>1999</v>
      </c>
      <c r="BX4" s="79">
        <v>2000</v>
      </c>
      <c r="BY4" s="56">
        <v>2001</v>
      </c>
      <c r="BZ4" s="56">
        <v>2002</v>
      </c>
      <c r="CA4" s="56">
        <v>2003</v>
      </c>
      <c r="CB4" s="56">
        <v>2004</v>
      </c>
      <c r="CC4" s="56">
        <v>2005</v>
      </c>
      <c r="CD4" s="56">
        <v>2006</v>
      </c>
      <c r="CE4" s="56">
        <v>2007</v>
      </c>
      <c r="CF4" s="56">
        <v>2008</v>
      </c>
      <c r="CG4" s="56">
        <v>2009</v>
      </c>
      <c r="CH4" s="56">
        <v>2010</v>
      </c>
      <c r="CI4" s="56">
        <v>2011</v>
      </c>
      <c r="CJ4" s="56">
        <v>2012</v>
      </c>
      <c r="CK4" s="325">
        <v>2013</v>
      </c>
      <c r="CL4" s="224">
        <v>1992</v>
      </c>
      <c r="CM4" s="56">
        <v>1993</v>
      </c>
      <c r="CN4" s="56">
        <v>1994</v>
      </c>
      <c r="CO4" s="56">
        <v>1995</v>
      </c>
      <c r="CP4" s="56">
        <v>1996</v>
      </c>
      <c r="CQ4" s="56">
        <v>1997</v>
      </c>
      <c r="CR4" s="79">
        <v>1998</v>
      </c>
      <c r="CS4" s="79">
        <v>1999</v>
      </c>
      <c r="CT4" s="79">
        <v>2000</v>
      </c>
      <c r="CU4" s="56">
        <v>2001</v>
      </c>
      <c r="CV4" s="56">
        <v>2002</v>
      </c>
      <c r="CW4" s="56">
        <v>2003</v>
      </c>
      <c r="CX4" s="56">
        <v>2004</v>
      </c>
      <c r="CY4" s="56">
        <v>2005</v>
      </c>
      <c r="CZ4" s="56">
        <v>2006</v>
      </c>
      <c r="DA4" s="56">
        <v>2007</v>
      </c>
      <c r="DB4" s="56">
        <v>2008</v>
      </c>
      <c r="DC4" s="56">
        <v>2009</v>
      </c>
      <c r="DD4" s="56">
        <v>2010</v>
      </c>
      <c r="DE4" s="56">
        <v>2011</v>
      </c>
      <c r="DF4" s="56">
        <v>2012</v>
      </c>
      <c r="DG4" s="325">
        <v>2013</v>
      </c>
      <c r="DH4" s="224">
        <v>1992</v>
      </c>
      <c r="DI4" s="56">
        <v>1993</v>
      </c>
      <c r="DJ4" s="56">
        <v>1994</v>
      </c>
      <c r="DK4" s="56">
        <v>1995</v>
      </c>
      <c r="DL4" s="56">
        <v>1996</v>
      </c>
      <c r="DM4" s="56">
        <v>1997</v>
      </c>
      <c r="DN4" s="79">
        <v>1998</v>
      </c>
      <c r="DO4" s="79">
        <v>1999</v>
      </c>
      <c r="DP4" s="79">
        <v>2000</v>
      </c>
      <c r="DQ4" s="56">
        <v>2001</v>
      </c>
      <c r="DR4" s="56">
        <v>2002</v>
      </c>
      <c r="DS4" s="56">
        <v>2003</v>
      </c>
      <c r="DT4" s="56">
        <v>2004</v>
      </c>
      <c r="DU4" s="56">
        <v>2005</v>
      </c>
      <c r="DV4" s="56">
        <v>2006</v>
      </c>
      <c r="DW4" s="56">
        <v>2007</v>
      </c>
      <c r="DX4" s="56">
        <v>2008</v>
      </c>
      <c r="DY4" s="56">
        <v>2009</v>
      </c>
      <c r="DZ4" s="56">
        <v>2010</v>
      </c>
      <c r="EA4" s="56">
        <v>2011</v>
      </c>
      <c r="EB4" s="56">
        <v>2012</v>
      </c>
      <c r="EC4" s="325">
        <v>2013</v>
      </c>
      <c r="ED4" s="224">
        <v>1992</v>
      </c>
      <c r="EE4" s="56">
        <v>1993</v>
      </c>
      <c r="EF4" s="56">
        <v>1994</v>
      </c>
      <c r="EG4" s="56">
        <v>1995</v>
      </c>
      <c r="EH4" s="56">
        <v>1996</v>
      </c>
      <c r="EI4" s="56">
        <v>1997</v>
      </c>
      <c r="EJ4" s="56">
        <v>1998</v>
      </c>
      <c r="EK4" s="56">
        <v>1999</v>
      </c>
      <c r="EL4" s="56">
        <v>2000</v>
      </c>
      <c r="EM4" s="56">
        <v>2001</v>
      </c>
      <c r="EN4" s="56">
        <v>2002</v>
      </c>
      <c r="EO4" s="56">
        <v>2003</v>
      </c>
      <c r="EP4" s="56">
        <v>2004</v>
      </c>
      <c r="EQ4" s="56">
        <v>2005</v>
      </c>
      <c r="ER4" s="56">
        <v>2006</v>
      </c>
      <c r="ES4" s="56">
        <v>2007</v>
      </c>
      <c r="ET4" s="56">
        <v>2008</v>
      </c>
      <c r="EU4" s="56">
        <v>2009</v>
      </c>
      <c r="EV4" s="56">
        <v>2010</v>
      </c>
      <c r="EW4" s="56">
        <v>2011</v>
      </c>
      <c r="EX4" s="56">
        <v>2012</v>
      </c>
      <c r="EY4" s="325">
        <v>2013</v>
      </c>
      <c r="EZ4" s="325">
        <v>2014</v>
      </c>
      <c r="FA4" s="325">
        <v>2015</v>
      </c>
      <c r="FB4" s="306">
        <v>1995</v>
      </c>
      <c r="FC4" s="56">
        <v>1996</v>
      </c>
      <c r="FD4" s="56">
        <v>1997</v>
      </c>
      <c r="FE4" s="56">
        <v>1998</v>
      </c>
      <c r="FF4" s="56">
        <v>1999</v>
      </c>
      <c r="FG4" s="56">
        <v>2000</v>
      </c>
      <c r="FH4" s="56">
        <v>2001</v>
      </c>
      <c r="FI4" s="56">
        <v>2002</v>
      </c>
      <c r="FJ4" s="56">
        <v>2003</v>
      </c>
      <c r="FK4" s="56">
        <v>2004</v>
      </c>
      <c r="FL4" s="56">
        <v>2005</v>
      </c>
      <c r="FM4" s="56">
        <v>2006</v>
      </c>
      <c r="FN4" s="56">
        <v>2007</v>
      </c>
      <c r="FO4" s="56">
        <v>2008</v>
      </c>
      <c r="FP4" s="56">
        <v>2009</v>
      </c>
      <c r="FQ4" s="56">
        <v>2010</v>
      </c>
      <c r="FR4" s="56">
        <v>2011</v>
      </c>
      <c r="FS4" s="56">
        <v>2012</v>
      </c>
      <c r="FT4" s="56">
        <v>2013</v>
      </c>
      <c r="FU4" s="56">
        <v>2014</v>
      </c>
      <c r="FV4" s="56">
        <v>2015</v>
      </c>
      <c r="FW4" s="325">
        <v>2013</v>
      </c>
      <c r="FX4" s="307">
        <v>1995</v>
      </c>
      <c r="FY4" s="56">
        <v>1996</v>
      </c>
      <c r="FZ4" s="56">
        <v>1997</v>
      </c>
      <c r="GA4" s="56">
        <v>1998</v>
      </c>
      <c r="GB4" s="56">
        <v>1999</v>
      </c>
      <c r="GC4" s="56">
        <v>2000</v>
      </c>
      <c r="GD4" s="56">
        <v>2001</v>
      </c>
      <c r="GE4" s="56">
        <v>2002</v>
      </c>
      <c r="GF4" s="56">
        <v>2003</v>
      </c>
      <c r="GG4" s="56">
        <v>2004</v>
      </c>
      <c r="GH4" s="56">
        <v>2005</v>
      </c>
      <c r="GI4" s="56">
        <v>2006</v>
      </c>
      <c r="GJ4" s="56">
        <v>2007</v>
      </c>
      <c r="GK4" s="56">
        <v>2008</v>
      </c>
      <c r="GL4" s="56">
        <v>2009</v>
      </c>
      <c r="GM4" s="56">
        <v>2010</v>
      </c>
      <c r="GN4" s="56">
        <v>2011</v>
      </c>
      <c r="GO4" s="56">
        <v>2012</v>
      </c>
      <c r="GP4" s="56">
        <v>2013</v>
      </c>
      <c r="GQ4" s="56">
        <v>2014</v>
      </c>
      <c r="GR4" s="56">
        <v>2015</v>
      </c>
      <c r="GS4" s="325">
        <v>2016</v>
      </c>
      <c r="GT4" s="307">
        <v>1995</v>
      </c>
      <c r="GU4" s="56">
        <v>1996</v>
      </c>
      <c r="GV4" s="56">
        <v>1997</v>
      </c>
      <c r="GW4" s="56">
        <v>1998</v>
      </c>
      <c r="GX4" s="56">
        <v>1999</v>
      </c>
      <c r="GY4" s="56">
        <v>2000</v>
      </c>
      <c r="GZ4" s="56">
        <v>2001</v>
      </c>
      <c r="HA4" s="56">
        <v>2002</v>
      </c>
      <c r="HB4" s="56">
        <v>2003</v>
      </c>
      <c r="HC4" s="56">
        <v>2004</v>
      </c>
      <c r="HD4" s="56">
        <v>2005</v>
      </c>
      <c r="HE4" s="56">
        <v>2006</v>
      </c>
      <c r="HF4" s="56">
        <v>2007</v>
      </c>
      <c r="HG4" s="56">
        <v>2008</v>
      </c>
      <c r="HH4" s="56">
        <v>2009</v>
      </c>
      <c r="HI4" s="56">
        <v>2010</v>
      </c>
      <c r="HJ4" s="56">
        <v>2011</v>
      </c>
      <c r="HK4" s="56">
        <v>2012</v>
      </c>
      <c r="HL4" s="56">
        <v>2013</v>
      </c>
      <c r="HM4" s="56">
        <v>2014</v>
      </c>
      <c r="HN4" s="56">
        <v>2015</v>
      </c>
      <c r="HO4" s="325">
        <v>2016</v>
      </c>
      <c r="HP4" s="307">
        <v>1995</v>
      </c>
      <c r="HQ4" s="56">
        <v>1996</v>
      </c>
      <c r="HR4" s="56">
        <v>1997</v>
      </c>
      <c r="HS4" s="56">
        <v>1998</v>
      </c>
      <c r="HT4" s="56">
        <v>1999</v>
      </c>
      <c r="HU4" s="56">
        <v>2000</v>
      </c>
      <c r="HV4" s="56">
        <v>2001</v>
      </c>
      <c r="HW4" s="56">
        <v>2002</v>
      </c>
      <c r="HX4" s="56">
        <v>2003</v>
      </c>
      <c r="HY4" s="56">
        <v>2004</v>
      </c>
      <c r="HZ4" s="56">
        <v>2005</v>
      </c>
      <c r="IA4" s="56">
        <v>2006</v>
      </c>
      <c r="IB4" s="56">
        <v>2007</v>
      </c>
      <c r="IC4" s="56">
        <v>2008</v>
      </c>
      <c r="ID4" s="56">
        <v>2009</v>
      </c>
      <c r="IE4" s="56">
        <v>2010</v>
      </c>
      <c r="IF4" s="56">
        <v>2011</v>
      </c>
      <c r="IG4" s="56">
        <v>2012</v>
      </c>
      <c r="IH4" s="56">
        <v>2013</v>
      </c>
      <c r="II4" s="56">
        <v>2014</v>
      </c>
      <c r="IJ4" s="56">
        <v>2015</v>
      </c>
      <c r="IK4" s="325">
        <v>2016</v>
      </c>
      <c r="IL4" s="307">
        <v>1995</v>
      </c>
      <c r="IM4" s="56">
        <v>1996</v>
      </c>
      <c r="IN4" s="56">
        <v>1997</v>
      </c>
      <c r="IO4" s="56">
        <v>1998</v>
      </c>
      <c r="IP4" s="56">
        <v>1999</v>
      </c>
      <c r="IQ4" s="56">
        <v>2000</v>
      </c>
      <c r="IR4" s="56">
        <v>2001</v>
      </c>
      <c r="IS4" s="56">
        <v>2002</v>
      </c>
      <c r="IT4" s="56">
        <v>2003</v>
      </c>
      <c r="IU4" s="56">
        <v>2004</v>
      </c>
      <c r="IV4" s="56">
        <v>2005</v>
      </c>
      <c r="IW4" s="56">
        <v>2006</v>
      </c>
      <c r="IX4" s="56">
        <v>2007</v>
      </c>
      <c r="IY4" s="56">
        <v>2008</v>
      </c>
      <c r="IZ4" s="56">
        <v>2009</v>
      </c>
      <c r="JA4" s="56">
        <v>2010</v>
      </c>
      <c r="JB4" s="56">
        <v>2011</v>
      </c>
      <c r="JC4" s="56">
        <v>2012</v>
      </c>
      <c r="JD4" s="56">
        <v>2013</v>
      </c>
      <c r="JE4" s="56">
        <v>2014</v>
      </c>
      <c r="JF4" s="56">
        <v>2015</v>
      </c>
      <c r="JG4" s="325">
        <v>2016</v>
      </c>
      <c r="JH4" s="325">
        <v>2017</v>
      </c>
      <c r="JI4" s="325">
        <v>2018</v>
      </c>
      <c r="JJ4" s="306">
        <v>1995</v>
      </c>
      <c r="JK4" s="56">
        <v>1996</v>
      </c>
      <c r="JL4" s="56">
        <v>1997</v>
      </c>
      <c r="JM4" s="56">
        <v>1998</v>
      </c>
      <c r="JN4" s="56">
        <v>1999</v>
      </c>
      <c r="JO4" s="56">
        <v>2000</v>
      </c>
      <c r="JP4" s="56">
        <v>2001</v>
      </c>
      <c r="JQ4" s="45">
        <v>2002</v>
      </c>
      <c r="JR4" s="56">
        <v>2003</v>
      </c>
      <c r="JS4" s="56">
        <v>2004</v>
      </c>
      <c r="JT4" s="56">
        <v>2005</v>
      </c>
      <c r="JU4" s="56">
        <v>2006</v>
      </c>
      <c r="JV4" s="56">
        <v>2007</v>
      </c>
      <c r="JW4" s="56">
        <v>2008</v>
      </c>
      <c r="JX4" s="56">
        <v>2009</v>
      </c>
      <c r="JY4" s="56">
        <v>2010</v>
      </c>
      <c r="JZ4" s="56">
        <v>2011</v>
      </c>
      <c r="KA4" s="56">
        <v>2012</v>
      </c>
      <c r="KB4" s="56">
        <v>2013</v>
      </c>
      <c r="KC4" s="56">
        <v>2014</v>
      </c>
      <c r="KD4" s="56">
        <v>2015</v>
      </c>
      <c r="KE4" s="325">
        <v>2016</v>
      </c>
      <c r="KF4" s="307">
        <v>1995</v>
      </c>
      <c r="KG4" s="56">
        <v>1996</v>
      </c>
      <c r="KH4" s="56">
        <v>1997</v>
      </c>
      <c r="KI4" s="56">
        <v>1998</v>
      </c>
      <c r="KJ4" s="56">
        <v>1999</v>
      </c>
      <c r="KK4" s="56">
        <v>2000</v>
      </c>
      <c r="KL4" s="56">
        <v>2001</v>
      </c>
      <c r="KM4" s="45">
        <v>2002</v>
      </c>
      <c r="KN4" s="56">
        <v>2003</v>
      </c>
      <c r="KO4" s="56">
        <v>2004</v>
      </c>
      <c r="KP4" s="56">
        <v>2005</v>
      </c>
      <c r="KQ4" s="56">
        <v>2006</v>
      </c>
      <c r="KR4" s="56">
        <v>2007</v>
      </c>
      <c r="KS4" s="56">
        <v>2008</v>
      </c>
      <c r="KT4" s="56">
        <v>2009</v>
      </c>
      <c r="KU4" s="56">
        <v>2010</v>
      </c>
      <c r="KV4" s="56">
        <v>2011</v>
      </c>
      <c r="KW4" s="56">
        <v>2012</v>
      </c>
      <c r="KX4" s="56">
        <v>2013</v>
      </c>
      <c r="KY4" s="56">
        <v>2014</v>
      </c>
      <c r="KZ4" s="56">
        <v>2015</v>
      </c>
      <c r="LA4" s="325">
        <v>2016</v>
      </c>
      <c r="LB4" s="307">
        <v>1995</v>
      </c>
      <c r="LC4" s="56">
        <v>1996</v>
      </c>
      <c r="LD4" s="56">
        <v>1997</v>
      </c>
      <c r="LE4" s="56">
        <v>1998</v>
      </c>
      <c r="LF4" s="56">
        <v>1999</v>
      </c>
      <c r="LG4" s="56">
        <v>2000</v>
      </c>
      <c r="LH4" s="56">
        <v>2001</v>
      </c>
      <c r="LI4" s="45">
        <v>2002</v>
      </c>
      <c r="LJ4" s="56">
        <v>2003</v>
      </c>
      <c r="LK4" s="56">
        <v>2004</v>
      </c>
      <c r="LL4" s="56">
        <v>2005</v>
      </c>
      <c r="LM4" s="56">
        <v>2006</v>
      </c>
      <c r="LN4" s="56">
        <v>2007</v>
      </c>
      <c r="LO4" s="56">
        <v>2008</v>
      </c>
      <c r="LP4" s="56">
        <v>2009</v>
      </c>
      <c r="LQ4" s="56">
        <v>2010</v>
      </c>
      <c r="LR4" s="79">
        <v>2011</v>
      </c>
      <c r="LS4" s="79">
        <v>2012</v>
      </c>
      <c r="LT4" s="56">
        <v>2013</v>
      </c>
      <c r="LU4" s="56">
        <v>2014</v>
      </c>
      <c r="LV4" s="79">
        <v>2015</v>
      </c>
      <c r="LW4" s="325">
        <v>2016</v>
      </c>
      <c r="LX4" s="79">
        <v>2017</v>
      </c>
      <c r="LY4" s="79">
        <v>2018</v>
      </c>
      <c r="LZ4" s="32"/>
      <c r="MA4" s="32"/>
      <c r="MB4" s="32"/>
      <c r="MC4" s="32"/>
      <c r="MD4" s="32"/>
      <c r="ME4" s="32"/>
      <c r="MF4" s="32"/>
      <c r="MG4" s="32"/>
      <c r="MH4" s="32"/>
      <c r="MI4" s="32"/>
      <c r="MJ4" s="32"/>
      <c r="MK4" s="32"/>
      <c r="ML4" s="32"/>
      <c r="MM4" s="32"/>
      <c r="MN4" s="32"/>
      <c r="MO4" s="32"/>
      <c r="MP4" s="32"/>
    </row>
    <row r="5" spans="1:354">
      <c r="A5" s="91" t="s">
        <v>14</v>
      </c>
      <c r="B5" s="144">
        <v>77.866226340693999</v>
      </c>
      <c r="C5" s="144">
        <v>78.392675974684764</v>
      </c>
      <c r="D5" s="144">
        <v>79.365766862547702</v>
      </c>
      <c r="E5" s="144">
        <v>80.7935086737549</v>
      </c>
      <c r="F5" s="144">
        <v>80.779046487580587</v>
      </c>
      <c r="G5" s="144">
        <v>80.983306273677201</v>
      </c>
      <c r="H5" s="144">
        <v>79.99421365577237</v>
      </c>
      <c r="I5" s="144">
        <v>80.290289025208295</v>
      </c>
      <c r="J5" s="144">
        <v>84.003103621206819</v>
      </c>
      <c r="K5" s="144">
        <v>80.701396996027611</v>
      </c>
      <c r="L5" s="144">
        <v>82.310400681363632</v>
      </c>
      <c r="M5" s="144">
        <v>81.854225864005826</v>
      </c>
      <c r="N5" s="144">
        <v>82.820614972293654</v>
      </c>
      <c r="O5" s="144">
        <v>83.126068872326513</v>
      </c>
      <c r="P5" s="144">
        <v>84.457260958818026</v>
      </c>
      <c r="Q5" s="144">
        <v>83.997104029119114</v>
      </c>
      <c r="R5" s="225">
        <v>84.215370751802269</v>
      </c>
      <c r="S5" s="144">
        <v>83.833418891170439</v>
      </c>
      <c r="T5" s="144">
        <v>83.288447055279406</v>
      </c>
      <c r="U5" s="226">
        <v>84.729331921866617</v>
      </c>
      <c r="V5" s="144">
        <v>85.056249509555641</v>
      </c>
      <c r="W5" s="144">
        <v>85.57693113007646</v>
      </c>
      <c r="X5" s="227">
        <v>68.404684200422338</v>
      </c>
      <c r="Y5" s="144">
        <v>69.238552049763925</v>
      </c>
      <c r="Z5" s="144">
        <v>66.797496552455712</v>
      </c>
      <c r="AA5" s="144">
        <v>67.964061819035166</v>
      </c>
      <c r="AB5" s="144">
        <v>67.337676371607643</v>
      </c>
      <c r="AC5" s="144">
        <v>69.627363901061727</v>
      </c>
      <c r="AD5" s="144">
        <v>68.64191526156506</v>
      </c>
      <c r="AE5" s="144">
        <v>68.751300728407912</v>
      </c>
      <c r="AF5" s="144">
        <v>70.455788061036827</v>
      </c>
      <c r="AG5" s="144">
        <v>71.315574788067963</v>
      </c>
      <c r="AH5" s="144">
        <v>75.086940681614948</v>
      </c>
      <c r="AI5" s="144">
        <v>73.091108604870911</v>
      </c>
      <c r="AJ5" s="144">
        <v>72.848162475822051</v>
      </c>
      <c r="AK5" s="144">
        <v>72.558900523560212</v>
      </c>
      <c r="AL5" s="144">
        <v>74.819955479900486</v>
      </c>
      <c r="AM5" s="144">
        <v>75.146223858027341</v>
      </c>
      <c r="AN5" s="144">
        <v>76.053037663599483</v>
      </c>
      <c r="AO5" s="144">
        <v>75.430265267233281</v>
      </c>
      <c r="AP5" s="144">
        <v>74.869310966065143</v>
      </c>
      <c r="AQ5" s="226">
        <v>75.622801247032584</v>
      </c>
      <c r="AR5" s="144">
        <v>77.347921225382933</v>
      </c>
      <c r="AS5" s="144">
        <v>76.688924417693329</v>
      </c>
      <c r="AT5" s="227">
        <v>67.113254996543958</v>
      </c>
      <c r="AU5" s="144">
        <v>67.562022830849486</v>
      </c>
      <c r="AV5" s="144">
        <v>67.808550922460483</v>
      </c>
      <c r="AW5" s="144">
        <v>70.056027626921917</v>
      </c>
      <c r="AX5" s="144">
        <v>69.608050287887593</v>
      </c>
      <c r="AY5" s="144">
        <v>69.906077276885213</v>
      </c>
      <c r="AZ5" s="144">
        <v>68.581462276709303</v>
      </c>
      <c r="BA5" s="144">
        <v>68.798635607006986</v>
      </c>
      <c r="BB5" s="144">
        <v>71.457284352857428</v>
      </c>
      <c r="BC5" s="144">
        <v>68.265814072525785</v>
      </c>
      <c r="BD5" s="144">
        <v>70.76186392224129</v>
      </c>
      <c r="BE5" s="144">
        <v>70.77028493119397</v>
      </c>
      <c r="BF5" s="144">
        <v>71.83306093321977</v>
      </c>
      <c r="BG5" s="144">
        <v>71.079270435403615</v>
      </c>
      <c r="BH5" s="144">
        <v>71.734802162817729</v>
      </c>
      <c r="BI5" s="144">
        <v>71.892208902407518</v>
      </c>
      <c r="BJ5" s="144">
        <v>72.601914972129975</v>
      </c>
      <c r="BK5" s="144">
        <v>46.810076963525979</v>
      </c>
      <c r="BL5" s="228">
        <v>72</v>
      </c>
      <c r="BM5" s="226">
        <v>73.016611655213467</v>
      </c>
      <c r="BN5" s="144">
        <v>75.753808886339016</v>
      </c>
      <c r="BO5" s="144">
        <v>75.466689501627002</v>
      </c>
      <c r="BP5" s="227">
        <v>51.739874500855677</v>
      </c>
      <c r="BQ5" s="144">
        <v>54.332818134981963</v>
      </c>
      <c r="BR5" s="144">
        <v>54.542280566999509</v>
      </c>
      <c r="BS5" s="144">
        <v>57.876228236510954</v>
      </c>
      <c r="BT5" s="144">
        <v>57.520705316590977</v>
      </c>
      <c r="BU5" s="144">
        <v>57.695157270829128</v>
      </c>
      <c r="BV5" s="144">
        <v>60.391410346324683</v>
      </c>
      <c r="BW5" s="144">
        <v>60.054690029863636</v>
      </c>
      <c r="BX5" s="144">
        <v>60.14354767833602</v>
      </c>
      <c r="BY5" s="144">
        <v>59.107048690455258</v>
      </c>
      <c r="BZ5" s="144">
        <v>59.866999729948688</v>
      </c>
      <c r="CA5" s="144">
        <v>63.284957699979365</v>
      </c>
      <c r="CB5" s="144">
        <v>64.569319397012663</v>
      </c>
      <c r="CC5" s="144">
        <v>63.992809415595424</v>
      </c>
      <c r="CD5" s="144">
        <v>61.209264193482269</v>
      </c>
      <c r="CE5" s="144">
        <v>63.205966147142618</v>
      </c>
      <c r="CF5" s="144">
        <v>62.846564853380457</v>
      </c>
      <c r="CG5" s="144">
        <v>63.654866903460118</v>
      </c>
      <c r="CH5" s="228">
        <v>64</v>
      </c>
      <c r="CI5" s="226">
        <v>61.895620340193759</v>
      </c>
      <c r="CJ5" s="144">
        <v>65.879351882469649</v>
      </c>
      <c r="CK5" s="144">
        <v>64.952666701153589</v>
      </c>
      <c r="CL5" s="227">
        <v>52.859618717504333</v>
      </c>
      <c r="CM5" s="144">
        <v>52.774631936579837</v>
      </c>
      <c r="CN5" s="144">
        <v>57.784145176695318</v>
      </c>
      <c r="CO5" s="144">
        <v>59.859926918392198</v>
      </c>
      <c r="CP5" s="144">
        <v>63.308233244134669</v>
      </c>
      <c r="CQ5" s="144">
        <v>64.849812265331664</v>
      </c>
      <c r="CR5" s="144">
        <v>64.050648397357477</v>
      </c>
      <c r="CS5" s="144">
        <v>65.210146269209403</v>
      </c>
      <c r="CT5" s="144">
        <v>65.922766839983638</v>
      </c>
      <c r="CU5" s="144">
        <v>64.733636912272999</v>
      </c>
      <c r="CV5" s="144">
        <v>66.208217270194979</v>
      </c>
      <c r="CW5" s="144">
        <v>63.466651894526926</v>
      </c>
      <c r="CX5" s="144">
        <v>63.859823949510051</v>
      </c>
      <c r="CY5" s="144">
        <v>60.544400300654999</v>
      </c>
      <c r="CZ5" s="144">
        <v>64.324869258395822</v>
      </c>
      <c r="DA5" s="144">
        <v>64.699940582293522</v>
      </c>
      <c r="DB5" s="225">
        <v>64.573963777804778</v>
      </c>
      <c r="DC5" s="144">
        <v>62.451195705222055</v>
      </c>
      <c r="DD5" s="228">
        <v>66</v>
      </c>
      <c r="DE5" s="144">
        <v>68.055452591000062</v>
      </c>
      <c r="DF5" s="144">
        <v>70.333810564388529</v>
      </c>
      <c r="DG5" s="144">
        <v>70.921837396672601</v>
      </c>
      <c r="DH5" s="227">
        <v>56.51658767772512</v>
      </c>
      <c r="DI5" s="144">
        <v>58.540662798701938</v>
      </c>
      <c r="DJ5" s="144">
        <v>59.221859221859226</v>
      </c>
      <c r="DK5" s="144">
        <v>64.223918575063607</v>
      </c>
      <c r="DL5" s="144">
        <v>62.057877813504831</v>
      </c>
      <c r="DM5" s="144">
        <v>64.00262467191601</v>
      </c>
      <c r="DN5" s="144">
        <v>63.132013617450511</v>
      </c>
      <c r="DO5" s="144">
        <v>65.060390984933377</v>
      </c>
      <c r="DP5" s="144">
        <v>65.256364288275364</v>
      </c>
      <c r="DQ5" s="144">
        <v>64.0085693882409</v>
      </c>
      <c r="DR5" s="144">
        <v>63.364977696442864</v>
      </c>
      <c r="DS5" s="144">
        <v>64.054388133498151</v>
      </c>
      <c r="DT5" s="144">
        <v>64.919810255251861</v>
      </c>
      <c r="DU5" s="144">
        <v>68.782444549315713</v>
      </c>
      <c r="DV5" s="144">
        <v>66.170397739621819</v>
      </c>
      <c r="DW5" s="144">
        <v>66.184303085117079</v>
      </c>
      <c r="DX5" s="144">
        <v>64.568653589792419</v>
      </c>
      <c r="DY5" s="144">
        <v>62.121997580784523</v>
      </c>
      <c r="DZ5" s="144">
        <v>59.014684983420167</v>
      </c>
      <c r="EA5" s="226">
        <v>58.986270259110142</v>
      </c>
      <c r="EB5" s="144">
        <v>63.948876156897313</v>
      </c>
      <c r="EC5" s="144">
        <v>61.393882792435207</v>
      </c>
      <c r="ED5" s="227">
        <v>67.712154614292075</v>
      </c>
      <c r="EE5" s="144">
        <v>68.547580302360231</v>
      </c>
      <c r="EF5" s="144">
        <v>69.224421045503789</v>
      </c>
      <c r="EG5" s="144">
        <v>71.362236708487558</v>
      </c>
      <c r="EH5" s="144">
        <v>71.392340652373207</v>
      </c>
      <c r="EI5" s="144">
        <v>72.185867194237304</v>
      </c>
      <c r="EJ5" s="144">
        <v>71.500216332135665</v>
      </c>
      <c r="EK5" s="144">
        <v>71.946592860916297</v>
      </c>
      <c r="EL5" s="144">
        <v>74.418662733069525</v>
      </c>
      <c r="EM5" s="144">
        <v>73</v>
      </c>
      <c r="EN5" s="144">
        <v>75.222857903139968</v>
      </c>
      <c r="EO5" s="144">
        <v>74.561001189907273</v>
      </c>
      <c r="EP5" s="144">
        <v>75.447470941066669</v>
      </c>
      <c r="EQ5" s="144">
        <v>75.352699434929136</v>
      </c>
      <c r="ER5" s="144">
        <v>76.326193999078271</v>
      </c>
      <c r="ES5" s="144">
        <v>76.497533055863968</v>
      </c>
      <c r="ET5" s="144">
        <v>76.898430178069347</v>
      </c>
      <c r="EU5" s="144">
        <v>76.645436469573099</v>
      </c>
      <c r="EV5" s="144">
        <v>76.037841065272744</v>
      </c>
      <c r="EW5" s="226">
        <v>77.05244466176201</v>
      </c>
      <c r="EX5" s="144">
        <v>78.863604321802541</v>
      </c>
      <c r="EY5" s="144">
        <v>78.715923962469219</v>
      </c>
      <c r="EZ5" s="32"/>
      <c r="FA5" s="144">
        <v>78</v>
      </c>
      <c r="FB5" s="229">
        <v>43.755868544600943</v>
      </c>
      <c r="FC5" s="230">
        <v>37.833190025795354</v>
      </c>
      <c r="FD5" s="230">
        <v>48.512396694214878</v>
      </c>
      <c r="FE5" s="230">
        <v>57.610619469026545</v>
      </c>
      <c r="FF5" s="230">
        <v>48.440285204991085</v>
      </c>
      <c r="FG5" s="230">
        <v>57.582533210574773</v>
      </c>
      <c r="FH5" s="230">
        <v>52.961876832844574</v>
      </c>
      <c r="FI5" s="230">
        <v>54.284583415792596</v>
      </c>
      <c r="FJ5" s="230">
        <v>51.621448798757648</v>
      </c>
      <c r="FK5" s="230">
        <v>53.999563286993229</v>
      </c>
      <c r="FL5" s="230">
        <v>54.979515828677833</v>
      </c>
      <c r="FM5" s="230">
        <v>55.449774764315244</v>
      </c>
      <c r="FN5" s="144">
        <v>57.106687620045406</v>
      </c>
      <c r="FO5" s="144">
        <v>57.164587770003045</v>
      </c>
      <c r="FP5" s="144">
        <v>56.803831335616437</v>
      </c>
      <c r="FQ5" s="144">
        <v>54.378903539208885</v>
      </c>
      <c r="FR5" s="225">
        <v>59.089245037422714</v>
      </c>
      <c r="FS5" s="144">
        <v>60.582004632648932</v>
      </c>
      <c r="FT5" s="144">
        <v>58.606948990586943</v>
      </c>
      <c r="FU5" s="226">
        <v>59.920769215455977</v>
      </c>
      <c r="FV5" s="144">
        <v>61.244200927851537</v>
      </c>
      <c r="FW5" s="144">
        <v>63.127048557598386</v>
      </c>
      <c r="FX5" s="231">
        <v>43.814670894933528</v>
      </c>
      <c r="FY5" s="230">
        <v>46.384114232183158</v>
      </c>
      <c r="FZ5" s="230">
        <v>45.679807935304524</v>
      </c>
      <c r="GA5" s="230">
        <v>45.928031463262229</v>
      </c>
      <c r="GB5" s="230">
        <v>45.791546212689013</v>
      </c>
      <c r="GC5" s="230">
        <v>47.699310529486581</v>
      </c>
      <c r="GD5" s="230">
        <v>49.254115226337447</v>
      </c>
      <c r="GE5" s="230">
        <v>47.942467728196057</v>
      </c>
      <c r="GF5" s="230">
        <v>47.818838282073052</v>
      </c>
      <c r="GG5" s="230">
        <v>47.967404131163988</v>
      </c>
      <c r="GH5" s="230">
        <v>50.597682182739163</v>
      </c>
      <c r="GI5" s="230">
        <v>52.043274868763888</v>
      </c>
      <c r="GJ5" s="144">
        <v>52.715738868813574</v>
      </c>
      <c r="GK5" s="144">
        <v>54.372791519434628</v>
      </c>
      <c r="GL5" s="144">
        <v>51.480117668840393</v>
      </c>
      <c r="GM5" s="144">
        <v>50.665210411734094</v>
      </c>
      <c r="GN5" s="225">
        <v>50.35903587116853</v>
      </c>
      <c r="GO5" s="144">
        <v>51.15667543188097</v>
      </c>
      <c r="GP5" s="144">
        <v>52.731615336266501</v>
      </c>
      <c r="GQ5" s="144">
        <v>56.25554056658315</v>
      </c>
      <c r="GR5" s="144">
        <v>56.407025124019853</v>
      </c>
      <c r="GS5" s="144">
        <v>53.900297042489989</v>
      </c>
      <c r="GT5" s="231">
        <v>37.992100700019265</v>
      </c>
      <c r="GU5" s="230">
        <v>42.807949289018332</v>
      </c>
      <c r="GV5" s="230">
        <v>42.513052252884656</v>
      </c>
      <c r="GW5" s="230">
        <v>44.673103674003769</v>
      </c>
      <c r="GX5" s="230">
        <v>41.017005529915593</v>
      </c>
      <c r="GY5" s="230">
        <v>45.792279963953135</v>
      </c>
      <c r="GZ5" s="230">
        <v>46.665717742509436</v>
      </c>
      <c r="HA5" s="230">
        <v>44.842735347821915</v>
      </c>
      <c r="HB5" s="230">
        <v>44.847778209612642</v>
      </c>
      <c r="HC5" s="230">
        <v>42.180452931580461</v>
      </c>
      <c r="HD5" s="230">
        <v>44.342862556547693</v>
      </c>
      <c r="HE5" s="230">
        <v>45.991219182708548</v>
      </c>
      <c r="HF5" s="144">
        <v>49.334572150176001</v>
      </c>
      <c r="HG5" s="144">
        <v>52.330825113389736</v>
      </c>
      <c r="HH5" s="144">
        <v>48.956438805837735</v>
      </c>
      <c r="HI5" s="144">
        <v>48.672507411972418</v>
      </c>
      <c r="HJ5" s="144">
        <v>50.292738681159754</v>
      </c>
      <c r="HK5" s="144">
        <v>50.600693810480195</v>
      </c>
      <c r="HL5" s="228">
        <v>53</v>
      </c>
      <c r="HM5" s="144">
        <v>55.768662404529692</v>
      </c>
      <c r="HN5" s="144">
        <v>56.640051891090479</v>
      </c>
      <c r="HO5" s="144">
        <v>53.471542680290376</v>
      </c>
      <c r="HP5" s="231">
        <v>40.469346773240936</v>
      </c>
      <c r="HQ5" s="230">
        <v>45.837261733961881</v>
      </c>
      <c r="HR5" s="230">
        <v>45.956790123456784</v>
      </c>
      <c r="HS5" s="230">
        <v>47.037688250133783</v>
      </c>
      <c r="HT5" s="230">
        <v>48.198549916341328</v>
      </c>
      <c r="HU5" s="230">
        <v>48.338438299836369</v>
      </c>
      <c r="HV5" s="230">
        <v>48.463649364202062</v>
      </c>
      <c r="HW5" s="230">
        <v>46.45279460302492</v>
      </c>
      <c r="HX5" s="230">
        <v>47.214451006804126</v>
      </c>
      <c r="HY5" s="230">
        <v>42.312799704905935</v>
      </c>
      <c r="HZ5" s="230">
        <v>44.418974377934703</v>
      </c>
      <c r="IA5" s="230">
        <v>42.817883511074648</v>
      </c>
      <c r="IB5" s="144">
        <v>44.633004832388416</v>
      </c>
      <c r="IC5" s="144">
        <v>48.170906558518695</v>
      </c>
      <c r="ID5" s="144">
        <v>47.878286883955283</v>
      </c>
      <c r="IE5" s="144">
        <v>46.49936892122652</v>
      </c>
      <c r="IF5" s="144">
        <v>45.590130012103231</v>
      </c>
      <c r="IG5" s="144">
        <v>48.331253898939487</v>
      </c>
      <c r="IH5" s="228">
        <v>50</v>
      </c>
      <c r="II5" s="226">
        <v>53.638296413140395</v>
      </c>
      <c r="IJ5" s="144">
        <v>56.766675494684279</v>
      </c>
      <c r="IK5" s="144">
        <v>52.940828752142821</v>
      </c>
      <c r="IL5" s="231">
        <v>40.962427856132706</v>
      </c>
      <c r="IM5" s="230">
        <v>44.828472972277936</v>
      </c>
      <c r="IN5" s="230">
        <v>44.500684229511762</v>
      </c>
      <c r="IO5" s="230">
        <v>45.654834089674438</v>
      </c>
      <c r="IP5" s="230">
        <v>44.314239623628936</v>
      </c>
      <c r="IQ5" s="230">
        <v>47.48742118336412</v>
      </c>
      <c r="IR5" s="230">
        <v>48.314976337514068</v>
      </c>
      <c r="IS5" s="230">
        <v>46.939113825080909</v>
      </c>
      <c r="IT5" s="230">
        <v>46.863757161673469</v>
      </c>
      <c r="IU5" s="230">
        <v>45.582691362071792</v>
      </c>
      <c r="IV5" s="230">
        <v>47.820205105825877</v>
      </c>
      <c r="IW5" s="230">
        <v>49.515469763500334</v>
      </c>
      <c r="IX5" s="144">
        <v>51.242218719651014</v>
      </c>
      <c r="IY5" s="144">
        <v>53.433996779487103</v>
      </c>
      <c r="IZ5" s="144">
        <v>51.078200043509547</v>
      </c>
      <c r="JA5" s="144">
        <v>50.22316010895068</v>
      </c>
      <c r="JB5" s="144">
        <v>51.262533393470491</v>
      </c>
      <c r="JC5" s="144">
        <v>52.261398756432563</v>
      </c>
      <c r="JD5" s="144">
        <v>53.866598931701802</v>
      </c>
      <c r="JE5" s="144">
        <v>56.56464426861497</v>
      </c>
      <c r="JF5" s="144">
        <v>57.512003781502152</v>
      </c>
      <c r="JG5" s="144">
        <v>56.209696043772539</v>
      </c>
      <c r="JH5" s="32"/>
      <c r="JI5" s="144">
        <v>64</v>
      </c>
      <c r="JJ5" s="229">
        <v>22.736842105263158</v>
      </c>
      <c r="JK5" s="230">
        <v>45.950155763239877</v>
      </c>
      <c r="JL5" s="230">
        <v>46.793760831889081</v>
      </c>
      <c r="JM5" s="230">
        <v>41.720430107526887</v>
      </c>
      <c r="JN5" s="230">
        <v>46.043165467625897</v>
      </c>
      <c r="JO5" s="230">
        <v>47.411167512690348</v>
      </c>
      <c r="JP5" s="230">
        <v>40.222001624402125</v>
      </c>
      <c r="JQ5" s="232">
        <v>48.685688609301273</v>
      </c>
      <c r="JR5" s="232">
        <v>47.015411330583888</v>
      </c>
      <c r="JS5" s="230">
        <v>47.010698552548774</v>
      </c>
      <c r="JT5" s="230">
        <v>44.778856526429344</v>
      </c>
      <c r="JU5" s="230">
        <v>48.517248335686908</v>
      </c>
      <c r="JV5" s="144">
        <v>61.237132185478728</v>
      </c>
      <c r="JW5" s="144">
        <v>63.669755405292605</v>
      </c>
      <c r="JX5" s="144">
        <v>61.670907046920298</v>
      </c>
      <c r="JY5" s="144">
        <v>35.676866293606388</v>
      </c>
      <c r="JZ5" s="144">
        <v>38.530089115850615</v>
      </c>
      <c r="KA5" s="144">
        <v>44.949447226684306</v>
      </c>
      <c r="KB5" s="144">
        <v>47.333901192504264</v>
      </c>
      <c r="KC5" s="144">
        <v>53.983544049769215</v>
      </c>
      <c r="KD5" s="144">
        <v>54.855479309627782</v>
      </c>
      <c r="KE5" s="144">
        <v>58.827305799272416</v>
      </c>
      <c r="KF5" s="231">
        <v>63.380281690140848</v>
      </c>
      <c r="KG5" s="230">
        <v>72.049689440993802</v>
      </c>
      <c r="KH5" s="230">
        <v>26.239067055393587</v>
      </c>
      <c r="KI5" s="230">
        <v>40.39408866995074</v>
      </c>
      <c r="KJ5" s="230">
        <v>43.27122153209109</v>
      </c>
      <c r="KK5" s="230">
        <v>56.97674418604651</v>
      </c>
      <c r="KL5" s="230">
        <v>55.954631379962194</v>
      </c>
      <c r="KM5" s="232">
        <v>51.279426816786078</v>
      </c>
      <c r="KN5" s="232">
        <v>49.066390041493776</v>
      </c>
      <c r="KO5" s="230">
        <v>51.830756712774615</v>
      </c>
      <c r="KP5" s="230">
        <v>51.486988847583646</v>
      </c>
      <c r="KQ5" s="230">
        <v>39.189189189189193</v>
      </c>
      <c r="KR5" s="144">
        <v>44.578313253012048</v>
      </c>
      <c r="KS5" s="144">
        <v>47.122302158273385</v>
      </c>
      <c r="KT5" s="144">
        <v>67.082294264339154</v>
      </c>
      <c r="KU5" s="144">
        <v>73.511904761904759</v>
      </c>
      <c r="KV5" s="144">
        <v>80.575539568345334</v>
      </c>
      <c r="KW5" s="144">
        <v>81.159420289855063</v>
      </c>
      <c r="KX5" s="228">
        <v>96</v>
      </c>
      <c r="KY5" s="144">
        <v>85.964912280701753</v>
      </c>
      <c r="KZ5" s="144">
        <v>85.388127853881286</v>
      </c>
      <c r="LA5" s="144">
        <v>40.809968847352025</v>
      </c>
      <c r="LB5" s="231">
        <v>43.518518518518519</v>
      </c>
      <c r="LC5" s="230">
        <v>57.155555555555551</v>
      </c>
      <c r="LD5" s="230">
        <v>35.62945368171021</v>
      </c>
      <c r="LE5" s="230">
        <v>41.102181400688863</v>
      </c>
      <c r="LF5" s="230">
        <v>45.782663683237672</v>
      </c>
      <c r="LG5" s="230">
        <v>48.17927170868348</v>
      </c>
      <c r="LH5" s="230">
        <v>41.593211961446578</v>
      </c>
      <c r="LI5" s="232">
        <v>48.942200627593877</v>
      </c>
      <c r="LJ5" s="144">
        <v>47.209667911180972</v>
      </c>
      <c r="LK5" s="230">
        <v>47.357762777242044</v>
      </c>
      <c r="LL5" s="230">
        <v>45.241420590582607</v>
      </c>
      <c r="LM5" s="230">
        <v>48.312943962115234</v>
      </c>
      <c r="LN5" s="144">
        <v>60.867628719045079</v>
      </c>
      <c r="LO5" s="144">
        <v>63.294443991188714</v>
      </c>
      <c r="LP5" s="144">
        <v>61.796324124378692</v>
      </c>
      <c r="LQ5" s="144">
        <v>36.418816388467377</v>
      </c>
      <c r="LR5" s="144">
        <v>39.668777398928398</v>
      </c>
      <c r="LS5" s="144">
        <v>45.644114921223355</v>
      </c>
      <c r="LT5" s="144">
        <v>48.251046025104607</v>
      </c>
      <c r="LU5" s="144">
        <v>54.698842456346867</v>
      </c>
      <c r="LV5" s="144">
        <v>55.535224153705393</v>
      </c>
      <c r="LW5" s="144">
        <v>57.669203043652381</v>
      </c>
      <c r="LX5" s="32"/>
      <c r="LY5" s="144">
        <v>59</v>
      </c>
      <c r="LZ5" s="144"/>
      <c r="MA5" s="144"/>
      <c r="MB5" s="144"/>
      <c r="MC5" s="144"/>
      <c r="MD5" s="144"/>
      <c r="ME5" s="144"/>
      <c r="MF5" s="144"/>
      <c r="MG5" s="144"/>
      <c r="MH5" s="144"/>
      <c r="MI5" s="144"/>
      <c r="MJ5" s="144"/>
      <c r="MK5" s="144"/>
      <c r="ML5" s="144"/>
      <c r="MM5" s="144"/>
      <c r="MN5" s="144"/>
      <c r="MO5" s="144"/>
      <c r="MP5" s="144"/>
    </row>
    <row r="6" spans="1:354">
      <c r="A6" s="146"/>
      <c r="B6" s="233"/>
      <c r="C6" s="233"/>
      <c r="D6" s="233"/>
      <c r="E6" s="233"/>
      <c r="F6" s="233"/>
      <c r="G6" s="233"/>
      <c r="H6" s="233"/>
      <c r="I6" s="233"/>
      <c r="J6" s="233"/>
      <c r="K6" s="233"/>
      <c r="L6" s="233"/>
      <c r="M6" s="233"/>
      <c r="N6" s="233"/>
      <c r="O6" s="233"/>
      <c r="P6" s="233"/>
      <c r="Q6" s="233"/>
      <c r="R6" s="233"/>
      <c r="S6" s="233"/>
      <c r="T6" s="233"/>
      <c r="U6" s="233"/>
      <c r="V6" s="233"/>
      <c r="W6" s="233"/>
      <c r="X6" s="234"/>
      <c r="Y6" s="233"/>
      <c r="Z6" s="233"/>
      <c r="AA6" s="233"/>
      <c r="AB6" s="233"/>
      <c r="AC6" s="233"/>
      <c r="AD6" s="233"/>
      <c r="AE6" s="233"/>
      <c r="AF6" s="233"/>
      <c r="AG6" s="233"/>
      <c r="AH6" s="233"/>
      <c r="AI6" s="233"/>
      <c r="AJ6" s="233"/>
      <c r="AK6" s="233"/>
      <c r="AL6" s="233"/>
      <c r="AM6" s="233"/>
      <c r="AN6" s="233"/>
      <c r="AO6" s="233"/>
      <c r="AP6" s="233"/>
      <c r="AQ6" s="233"/>
      <c r="AR6" s="233"/>
      <c r="AS6" s="233"/>
      <c r="AT6" s="234"/>
      <c r="AU6" s="233"/>
      <c r="AV6" s="233"/>
      <c r="AW6" s="233"/>
      <c r="AX6" s="233"/>
      <c r="AY6" s="233"/>
      <c r="AZ6" s="233"/>
      <c r="BA6" s="233"/>
      <c r="BB6" s="233"/>
      <c r="BC6" s="233"/>
      <c r="BD6" s="233"/>
      <c r="BE6" s="233"/>
      <c r="BF6" s="233"/>
      <c r="BG6" s="233"/>
      <c r="BH6" s="233"/>
      <c r="BI6" s="233"/>
      <c r="BJ6" s="233"/>
      <c r="BK6" s="233"/>
      <c r="BL6" s="233"/>
      <c r="BM6" s="233"/>
      <c r="BN6" s="233"/>
      <c r="BO6" s="233"/>
      <c r="BP6" s="234"/>
      <c r="BQ6" s="233"/>
      <c r="BR6" s="233"/>
      <c r="BS6" s="233"/>
      <c r="BT6" s="233"/>
      <c r="BU6" s="233"/>
      <c r="BV6" s="233"/>
      <c r="BW6" s="233"/>
      <c r="BX6" s="233"/>
      <c r="BY6" s="233"/>
      <c r="BZ6" s="233"/>
      <c r="CA6" s="233"/>
      <c r="CB6" s="233"/>
      <c r="CC6" s="233"/>
      <c r="CD6" s="233"/>
      <c r="CE6" s="233"/>
      <c r="CF6" s="233"/>
      <c r="CG6" s="233"/>
      <c r="CH6" s="233"/>
      <c r="CI6" s="233"/>
      <c r="CJ6" s="233"/>
      <c r="CK6" s="233"/>
      <c r="CL6" s="234"/>
      <c r="CM6" s="233"/>
      <c r="CN6" s="233"/>
      <c r="CO6" s="233"/>
      <c r="CP6" s="233"/>
      <c r="CQ6" s="233"/>
      <c r="CR6" s="233"/>
      <c r="CS6" s="233"/>
      <c r="CT6" s="233"/>
      <c r="CU6" s="233"/>
      <c r="CV6" s="233"/>
      <c r="CW6" s="233"/>
      <c r="CX6" s="233"/>
      <c r="CY6" s="233"/>
      <c r="CZ6" s="233"/>
      <c r="DA6" s="233"/>
      <c r="DB6" s="233"/>
      <c r="DC6" s="233"/>
      <c r="DD6" s="233"/>
      <c r="DE6" s="233"/>
      <c r="DF6" s="233"/>
      <c r="DG6" s="233"/>
      <c r="DH6" s="234"/>
      <c r="DI6" s="233"/>
      <c r="DJ6" s="233"/>
      <c r="DK6" s="233"/>
      <c r="DL6" s="233"/>
      <c r="DM6" s="233"/>
      <c r="DN6" s="233"/>
      <c r="DO6" s="233"/>
      <c r="DP6" s="233"/>
      <c r="DQ6" s="233"/>
      <c r="DR6" s="233"/>
      <c r="DS6" s="233"/>
      <c r="DT6" s="233"/>
      <c r="DU6" s="233"/>
      <c r="DV6" s="233"/>
      <c r="DW6" s="233"/>
      <c r="DX6" s="233"/>
      <c r="DY6" s="233"/>
      <c r="DZ6" s="233"/>
      <c r="EA6" s="233"/>
      <c r="EB6" s="233"/>
      <c r="EC6" s="233"/>
      <c r="ED6" s="234"/>
      <c r="EE6" s="233"/>
      <c r="EF6" s="233"/>
      <c r="EG6" s="233"/>
      <c r="EH6" s="233"/>
      <c r="EI6" s="233"/>
      <c r="EJ6" s="233"/>
      <c r="EK6" s="233"/>
      <c r="EL6" s="233"/>
      <c r="EM6" s="233"/>
      <c r="EN6" s="233"/>
      <c r="EO6" s="233"/>
      <c r="EP6" s="233"/>
      <c r="EQ6" s="233"/>
      <c r="ER6" s="233"/>
      <c r="ES6" s="233"/>
      <c r="ET6" s="233"/>
      <c r="EU6" s="233"/>
      <c r="EV6" s="233"/>
      <c r="EW6" s="233"/>
      <c r="EX6" s="233"/>
      <c r="EY6" s="233"/>
      <c r="EZ6" s="32"/>
      <c r="FA6" s="233"/>
      <c r="FB6" s="235"/>
      <c r="FC6" s="233"/>
      <c r="FD6" s="233"/>
      <c r="FE6" s="233"/>
      <c r="FF6" s="233"/>
      <c r="FG6" s="233"/>
      <c r="FH6" s="233"/>
      <c r="FI6" s="233"/>
      <c r="FJ6" s="233"/>
      <c r="FK6" s="233"/>
      <c r="FL6" s="233"/>
      <c r="FM6" s="233"/>
      <c r="FN6" s="233"/>
      <c r="FO6" s="233"/>
      <c r="FP6" s="233"/>
      <c r="FQ6" s="233"/>
      <c r="FR6" s="233"/>
      <c r="FS6" s="233"/>
      <c r="FT6" s="233"/>
      <c r="FU6" s="233"/>
      <c r="FV6" s="233"/>
      <c r="FW6" s="233"/>
      <c r="FX6" s="234"/>
      <c r="FY6" s="233"/>
      <c r="FZ6" s="233"/>
      <c r="GA6" s="233"/>
      <c r="GB6" s="233"/>
      <c r="GC6" s="233"/>
      <c r="GD6" s="233"/>
      <c r="GE6" s="233"/>
      <c r="GF6" s="233"/>
      <c r="GG6" s="233"/>
      <c r="GH6" s="233"/>
      <c r="GI6" s="233"/>
      <c r="GJ6" s="233"/>
      <c r="GK6" s="233"/>
      <c r="GL6" s="233"/>
      <c r="GM6" s="233"/>
      <c r="GN6" s="233"/>
      <c r="GO6" s="233"/>
      <c r="GP6" s="233"/>
      <c r="GQ6" s="233"/>
      <c r="GR6" s="233"/>
      <c r="GS6" s="233"/>
      <c r="GT6" s="234"/>
      <c r="GU6" s="233"/>
      <c r="GV6" s="233"/>
      <c r="GW6" s="233"/>
      <c r="GX6" s="233"/>
      <c r="GY6" s="233"/>
      <c r="GZ6" s="233"/>
      <c r="HA6" s="233"/>
      <c r="HB6" s="233"/>
      <c r="HC6" s="233"/>
      <c r="HD6" s="233"/>
      <c r="HE6" s="233"/>
      <c r="HF6" s="233"/>
      <c r="HG6" s="233"/>
      <c r="HH6" s="233"/>
      <c r="HI6" s="233"/>
      <c r="HJ6" s="233"/>
      <c r="HK6" s="233"/>
      <c r="HL6" s="233"/>
      <c r="HM6" s="233"/>
      <c r="HN6" s="233"/>
      <c r="HO6" s="233"/>
      <c r="HP6" s="234"/>
      <c r="HQ6" s="233"/>
      <c r="HR6" s="233"/>
      <c r="HS6" s="233"/>
      <c r="HT6" s="233"/>
      <c r="HU6" s="233"/>
      <c r="HV6" s="233"/>
      <c r="HW6" s="233"/>
      <c r="HX6" s="233"/>
      <c r="HY6" s="233"/>
      <c r="HZ6" s="233"/>
      <c r="IA6" s="233"/>
      <c r="IB6" s="233"/>
      <c r="IC6" s="233"/>
      <c r="ID6" s="233"/>
      <c r="IE6" s="233"/>
      <c r="IF6" s="233"/>
      <c r="IG6" s="233"/>
      <c r="IH6" s="233"/>
      <c r="II6" s="233"/>
      <c r="IJ6" s="233"/>
      <c r="IK6" s="233"/>
      <c r="IL6" s="234"/>
      <c r="IM6" s="233"/>
      <c r="IN6" s="233"/>
      <c r="IO6" s="233"/>
      <c r="IP6" s="233"/>
      <c r="IQ6" s="233"/>
      <c r="IR6" s="233"/>
      <c r="IS6" s="233"/>
      <c r="IT6" s="233"/>
      <c r="IU6" s="233"/>
      <c r="IV6" s="233"/>
      <c r="IW6" s="233"/>
      <c r="IX6" s="233"/>
      <c r="IY6" s="233"/>
      <c r="IZ6" s="233"/>
      <c r="JA6" s="233"/>
      <c r="JB6" s="233"/>
      <c r="JC6" s="233"/>
      <c r="JD6" s="233"/>
      <c r="JE6" s="233"/>
      <c r="JF6" s="233"/>
      <c r="JG6" s="233"/>
      <c r="JH6" s="32"/>
      <c r="JI6" s="233"/>
      <c r="JJ6" s="235"/>
      <c r="JK6" s="233"/>
      <c r="JL6" s="233"/>
      <c r="JM6" s="233"/>
      <c r="JN6" s="233"/>
      <c r="JO6" s="233"/>
      <c r="JP6" s="233"/>
      <c r="JQ6" s="233"/>
      <c r="JR6" s="233"/>
      <c r="JS6" s="233"/>
      <c r="JT6" s="233"/>
      <c r="JU6" s="233"/>
      <c r="JV6" s="233"/>
      <c r="JW6" s="233"/>
      <c r="JX6" s="233"/>
      <c r="JY6" s="233"/>
      <c r="JZ6" s="233"/>
      <c r="KA6" s="233"/>
      <c r="KB6" s="233"/>
      <c r="KC6" s="233"/>
      <c r="KD6" s="233"/>
      <c r="KE6" s="233"/>
      <c r="KF6" s="234"/>
      <c r="KG6" s="233"/>
      <c r="KH6" s="233"/>
      <c r="KI6" s="233"/>
      <c r="KJ6" s="233"/>
      <c r="KK6" s="233"/>
      <c r="KL6" s="233"/>
      <c r="KM6" s="236"/>
      <c r="KN6" s="236"/>
      <c r="KO6" s="233"/>
      <c r="KP6" s="233"/>
      <c r="KQ6" s="233"/>
      <c r="KR6" s="233"/>
      <c r="KS6" s="233"/>
      <c r="KT6" s="233"/>
      <c r="KU6" s="233"/>
      <c r="KV6" s="233"/>
      <c r="KW6" s="233"/>
      <c r="KX6" s="233"/>
      <c r="KY6" s="233"/>
      <c r="KZ6" s="233"/>
      <c r="LA6" s="233"/>
      <c r="LB6" s="234"/>
      <c r="LC6" s="233"/>
      <c r="LD6" s="233"/>
      <c r="LE6" s="233"/>
      <c r="LF6" s="233"/>
      <c r="LG6" s="233"/>
      <c r="LH6" s="233"/>
      <c r="LI6" s="236"/>
      <c r="LJ6" s="233"/>
      <c r="LK6" s="233"/>
      <c r="LL6" s="233"/>
      <c r="LM6" s="233"/>
      <c r="LN6" s="233"/>
      <c r="LO6" s="233"/>
      <c r="LP6" s="233"/>
      <c r="LQ6" s="233"/>
      <c r="LR6" s="233"/>
      <c r="LS6" s="233"/>
      <c r="LT6" s="233"/>
      <c r="LU6" s="233"/>
      <c r="LV6" s="233"/>
      <c r="LW6" s="233"/>
      <c r="LX6" s="32"/>
      <c r="LY6" s="144"/>
      <c r="LZ6" s="144"/>
      <c r="MA6" s="144"/>
      <c r="MB6" s="144"/>
      <c r="MC6" s="144"/>
      <c r="MD6" s="144"/>
      <c r="ME6" s="144"/>
      <c r="MF6" s="144"/>
      <c r="MG6" s="144"/>
      <c r="MH6" s="144"/>
      <c r="MI6" s="144"/>
      <c r="MJ6" s="144"/>
      <c r="MK6" s="144"/>
      <c r="ML6" s="144"/>
      <c r="MM6" s="144"/>
      <c r="MN6" s="144"/>
      <c r="MO6" s="144"/>
      <c r="MP6" s="144"/>
    </row>
    <row r="7" spans="1:354" s="4" customFormat="1">
      <c r="A7" s="32" t="s">
        <v>15</v>
      </c>
      <c r="B7" s="144">
        <v>62.826899128268998</v>
      </c>
      <c r="C7" s="144">
        <v>61.605748203686346</v>
      </c>
      <c r="D7" s="144">
        <v>63.676314593120175</v>
      </c>
      <c r="E7" s="144">
        <v>64.386289290285887</v>
      </c>
      <c r="F7" s="144">
        <v>68.904260336425097</v>
      </c>
      <c r="G7" s="144">
        <v>66.912583518930958</v>
      </c>
      <c r="H7" s="144">
        <v>66.113143822122154</v>
      </c>
      <c r="I7" s="144">
        <v>62.819120043454646</v>
      </c>
      <c r="J7" s="144">
        <v>84.44869343530911</v>
      </c>
      <c r="K7" s="144">
        <v>79.760923330585314</v>
      </c>
      <c r="L7" s="144">
        <v>79.55495451192526</v>
      </c>
      <c r="M7" s="144">
        <v>79.461400359066431</v>
      </c>
      <c r="N7" s="144">
        <v>87.340274491244685</v>
      </c>
      <c r="O7" s="144">
        <v>90.710104352252486</v>
      </c>
      <c r="P7" s="144">
        <v>91.051880057115653</v>
      </c>
      <c r="Q7" s="144">
        <v>91.944990176817299</v>
      </c>
      <c r="R7" s="144">
        <v>93.058182222716653</v>
      </c>
      <c r="S7" s="144">
        <v>92.433991568670962</v>
      </c>
      <c r="T7" s="144">
        <v>93.102378490175795</v>
      </c>
      <c r="U7" s="226">
        <v>93.682830930537335</v>
      </c>
      <c r="V7" s="144">
        <v>92.039674465920655</v>
      </c>
      <c r="W7" s="144">
        <v>91.67510121457488</v>
      </c>
      <c r="X7" s="227">
        <v>52.985074626865668</v>
      </c>
      <c r="Y7" s="144">
        <v>50.681818181818187</v>
      </c>
      <c r="Z7" s="144">
        <v>39.313984168865431</v>
      </c>
      <c r="AA7" s="144">
        <v>41.456582633053223</v>
      </c>
      <c r="AB7" s="144">
        <v>36.341463414634148</v>
      </c>
      <c r="AC7" s="144">
        <v>43.686868686868685</v>
      </c>
      <c r="AD7" s="144">
        <v>46.36752136752137</v>
      </c>
      <c r="AE7" s="144">
        <v>45.366795366795365</v>
      </c>
      <c r="AF7" s="144">
        <v>76.532399299474605</v>
      </c>
      <c r="AG7" s="144">
        <v>78.387650085763283</v>
      </c>
      <c r="AH7" s="144">
        <v>85.299145299145295</v>
      </c>
      <c r="AI7" s="144">
        <v>75.710594315245473</v>
      </c>
      <c r="AJ7" s="144">
        <v>86.523736600306279</v>
      </c>
      <c r="AK7" s="144">
        <v>81.443776029615918</v>
      </c>
      <c r="AL7" s="144">
        <v>83.987783595113441</v>
      </c>
      <c r="AM7" s="144">
        <v>83.217108321710839</v>
      </c>
      <c r="AN7" s="144">
        <v>84.909358157765794</v>
      </c>
      <c r="AO7" s="144">
        <v>84.852487890797008</v>
      </c>
      <c r="AP7" s="144">
        <v>84.700772200772207</v>
      </c>
      <c r="AQ7" s="226">
        <v>79.21711057304276</v>
      </c>
      <c r="AR7" s="144">
        <v>80.527788884446224</v>
      </c>
      <c r="AS7" s="144">
        <v>82.564724919093848</v>
      </c>
      <c r="AT7" s="227">
        <v>41.379310344827587</v>
      </c>
      <c r="AU7" s="144">
        <v>42.963970088375248</v>
      </c>
      <c r="AV7" s="144">
        <v>31.245339299030572</v>
      </c>
      <c r="AW7" s="144">
        <v>38.741604807352417</v>
      </c>
      <c r="AX7" s="144">
        <v>40.421292342727007</v>
      </c>
      <c r="AY7" s="144">
        <v>42.46153846153846</v>
      </c>
      <c r="AZ7" s="144">
        <v>43.387334315169369</v>
      </c>
      <c r="BA7" s="144">
        <v>41.860134895278669</v>
      </c>
      <c r="BB7" s="144">
        <v>47.681839759480987</v>
      </c>
      <c r="BC7" s="144">
        <v>43.892116749047368</v>
      </c>
      <c r="BD7" s="144">
        <v>47.55381604696673</v>
      </c>
      <c r="BE7" s="144">
        <v>43.226999537679148</v>
      </c>
      <c r="BF7" s="144">
        <v>52.457941883329696</v>
      </c>
      <c r="BG7" s="144">
        <v>46.732318710832587</v>
      </c>
      <c r="BH7" s="144">
        <v>47.565725413826684</v>
      </c>
      <c r="BI7" s="144">
        <v>52.588781944905413</v>
      </c>
      <c r="BJ7" s="144">
        <v>57.355229040622305</v>
      </c>
      <c r="BK7" s="144">
        <v>33.191865605658712</v>
      </c>
      <c r="BL7" s="228">
        <v>65</v>
      </c>
      <c r="BM7" s="226">
        <v>67.712616316814547</v>
      </c>
      <c r="BN7" s="144">
        <v>73.811047131584559</v>
      </c>
      <c r="BO7" s="144">
        <v>73.402809243316725</v>
      </c>
      <c r="BP7" s="227">
        <v>33.856427378964938</v>
      </c>
      <c r="BQ7" s="144">
        <v>39.855072463768117</v>
      </c>
      <c r="BR7" s="144">
        <v>41.208198489751886</v>
      </c>
      <c r="BS7" s="144">
        <v>44.456327985739748</v>
      </c>
      <c r="BT7" s="144">
        <v>37.754677754677758</v>
      </c>
      <c r="BU7" s="144">
        <v>43.697083725305745</v>
      </c>
      <c r="BV7" s="144">
        <v>50.185873605947961</v>
      </c>
      <c r="BW7" s="144">
        <v>52.387640449438209</v>
      </c>
      <c r="BX7" s="144">
        <v>51.578498293515359</v>
      </c>
      <c r="BY7" s="144">
        <v>47.081266692102247</v>
      </c>
      <c r="BZ7" s="144">
        <v>46.954113924050631</v>
      </c>
      <c r="CA7" s="144">
        <v>52.946058091286304</v>
      </c>
      <c r="CB7" s="144">
        <v>59.235150528885271</v>
      </c>
      <c r="CC7" s="144">
        <v>54.674556213017752</v>
      </c>
      <c r="CD7" s="144">
        <v>53.797935103244839</v>
      </c>
      <c r="CE7" s="144">
        <v>55.767844268204755</v>
      </c>
      <c r="CF7" s="144">
        <v>57.147742818057452</v>
      </c>
      <c r="CG7" s="144">
        <v>60.239268121041519</v>
      </c>
      <c r="CH7" s="228">
        <v>53</v>
      </c>
      <c r="CI7" s="226">
        <v>43.562708102108772</v>
      </c>
      <c r="CJ7" s="144">
        <v>73.49875930521091</v>
      </c>
      <c r="CK7" s="144">
        <v>72.602089268755932</v>
      </c>
      <c r="CL7" s="227">
        <v>34.668071654373023</v>
      </c>
      <c r="CM7" s="144">
        <v>34.429400386847192</v>
      </c>
      <c r="CN7" s="144">
        <v>32.043204320432039</v>
      </c>
      <c r="CO7" s="144">
        <v>39.509536784741144</v>
      </c>
      <c r="CP7" s="144">
        <v>41.758241758241759</v>
      </c>
      <c r="CQ7" s="144">
        <v>41.069258809234505</v>
      </c>
      <c r="CR7" s="144">
        <v>38.434163701067611</v>
      </c>
      <c r="CS7" s="144">
        <v>63.001145475372283</v>
      </c>
      <c r="CT7" s="144">
        <v>40.899357601713064</v>
      </c>
      <c r="CU7" s="144">
        <v>41.073170731707314</v>
      </c>
      <c r="CV7" s="144">
        <v>51.480051480051479</v>
      </c>
      <c r="CW7" s="144">
        <v>46.912114014251785</v>
      </c>
      <c r="CX7" s="144">
        <v>49.732620320855609</v>
      </c>
      <c r="CY7" s="144">
        <v>54.741896758703483</v>
      </c>
      <c r="CZ7" s="144">
        <v>68.864468864468861</v>
      </c>
      <c r="DA7" s="144">
        <v>76.332899869960983</v>
      </c>
      <c r="DB7" s="144">
        <v>73.282442748091597</v>
      </c>
      <c r="DC7" s="144">
        <v>67.534456355283297</v>
      </c>
      <c r="DD7" s="144">
        <v>73.426573426573427</v>
      </c>
      <c r="DE7" s="144">
        <v>70.769230769230774</v>
      </c>
      <c r="DF7" s="144">
        <v>71.902654867256643</v>
      </c>
      <c r="DG7" s="144">
        <v>77.181208053691279</v>
      </c>
      <c r="DH7" s="237" t="s">
        <v>110</v>
      </c>
      <c r="DI7" s="59" t="s">
        <v>110</v>
      </c>
      <c r="DJ7" s="59" t="s">
        <v>110</v>
      </c>
      <c r="DK7" s="59" t="s">
        <v>110</v>
      </c>
      <c r="DL7" s="59" t="s">
        <v>110</v>
      </c>
      <c r="DM7" s="59" t="s">
        <v>110</v>
      </c>
      <c r="DN7" s="59" t="s">
        <v>110</v>
      </c>
      <c r="DO7" s="59" t="s">
        <v>110</v>
      </c>
      <c r="DP7" s="59" t="s">
        <v>110</v>
      </c>
      <c r="DQ7" s="59" t="s">
        <v>110</v>
      </c>
      <c r="DR7" s="59" t="s">
        <v>110</v>
      </c>
      <c r="DS7" s="59" t="s">
        <v>110</v>
      </c>
      <c r="DT7" s="59" t="s">
        <v>110</v>
      </c>
      <c r="DU7" s="59" t="s">
        <v>110</v>
      </c>
      <c r="DV7" s="59" t="s">
        <v>110</v>
      </c>
      <c r="DW7" s="59" t="s">
        <v>110</v>
      </c>
      <c r="DX7" s="59" t="s">
        <v>110</v>
      </c>
      <c r="DY7" s="59" t="s">
        <v>110</v>
      </c>
      <c r="DZ7" s="59" t="s">
        <v>110</v>
      </c>
      <c r="EA7" s="59" t="s">
        <v>110</v>
      </c>
      <c r="EB7" s="59" t="s">
        <v>110</v>
      </c>
      <c r="EC7" s="59" t="s">
        <v>110</v>
      </c>
      <c r="ED7" s="227">
        <v>49.546827794561935</v>
      </c>
      <c r="EE7" s="144">
        <v>50.612423447069112</v>
      </c>
      <c r="EF7" s="144">
        <v>49.372786304604482</v>
      </c>
      <c r="EG7" s="144">
        <v>52.772073921971256</v>
      </c>
      <c r="EH7" s="144">
        <v>53.316553153686705</v>
      </c>
      <c r="EI7" s="144">
        <v>55.055303460011345</v>
      </c>
      <c r="EJ7" s="144">
        <v>55.800630191922082</v>
      </c>
      <c r="EK7" s="144">
        <v>55.536089090877553</v>
      </c>
      <c r="EL7" s="144">
        <v>67.861021964825142</v>
      </c>
      <c r="EM7" s="144">
        <v>62.506659090101927</v>
      </c>
      <c r="EN7" s="144">
        <v>65.175024826216486</v>
      </c>
      <c r="EO7" s="144">
        <v>64.440055066738495</v>
      </c>
      <c r="EP7" s="144">
        <v>72.098531501657973</v>
      </c>
      <c r="EQ7" s="144">
        <v>70.31414716424203</v>
      </c>
      <c r="ER7" s="144">
        <v>71.268821423316496</v>
      </c>
      <c r="ES7" s="144">
        <v>73.86737348451382</v>
      </c>
      <c r="ET7" s="144">
        <v>76.311814859926926</v>
      </c>
      <c r="EU7" s="144">
        <v>79.300220210423291</v>
      </c>
      <c r="EV7" s="228">
        <v>80</v>
      </c>
      <c r="EW7" s="226">
        <v>81.152376008682936</v>
      </c>
      <c r="EX7" s="144">
        <v>84.286692535950692</v>
      </c>
      <c r="EY7" s="144">
        <v>84.48624781528838</v>
      </c>
      <c r="EZ7" s="35"/>
      <c r="FA7" s="144">
        <v>86</v>
      </c>
      <c r="FB7" s="238" t="s">
        <v>111</v>
      </c>
      <c r="FC7" s="232" t="s">
        <v>111</v>
      </c>
      <c r="FD7" s="232" t="s">
        <v>111</v>
      </c>
      <c r="FE7" s="232" t="s">
        <v>111</v>
      </c>
      <c r="FF7" s="232" t="s">
        <v>111</v>
      </c>
      <c r="FG7" s="232" t="s">
        <v>111</v>
      </c>
      <c r="FH7" s="232" t="s">
        <v>111</v>
      </c>
      <c r="FI7" s="232" t="s">
        <v>111</v>
      </c>
      <c r="FJ7" s="232" t="s">
        <v>111</v>
      </c>
      <c r="FK7" s="232" t="s">
        <v>111</v>
      </c>
      <c r="FL7" s="232" t="s">
        <v>111</v>
      </c>
      <c r="FM7" s="232" t="s">
        <v>111</v>
      </c>
      <c r="FN7" s="232" t="s">
        <v>111</v>
      </c>
      <c r="FO7" s="232" t="s">
        <v>111</v>
      </c>
      <c r="FP7" s="232" t="s">
        <v>111</v>
      </c>
      <c r="FQ7" s="232" t="s">
        <v>111</v>
      </c>
      <c r="FR7" s="232" t="s">
        <v>111</v>
      </c>
      <c r="FS7" s="232" t="s">
        <v>111</v>
      </c>
      <c r="FT7" s="232" t="s">
        <v>111</v>
      </c>
      <c r="FU7" s="232" t="s">
        <v>111</v>
      </c>
      <c r="FV7" s="232" t="s">
        <v>111</v>
      </c>
      <c r="FW7" s="232" t="s">
        <v>111</v>
      </c>
      <c r="FX7" s="239">
        <v>32.671081677704194</v>
      </c>
      <c r="FY7" s="232">
        <v>18.622448979591837</v>
      </c>
      <c r="FZ7" s="232">
        <v>8.8850174216027877</v>
      </c>
      <c r="GA7" s="232">
        <v>8.3848190644307152</v>
      </c>
      <c r="GB7" s="232">
        <v>22.306855277475517</v>
      </c>
      <c r="GC7" s="232">
        <v>47.822299651567945</v>
      </c>
      <c r="GD7" s="232">
        <v>45.871559633027516</v>
      </c>
      <c r="GE7" s="232">
        <v>36.689741976085585</v>
      </c>
      <c r="GF7" s="232">
        <v>38.67768595041322</v>
      </c>
      <c r="GG7" s="232">
        <v>41.815048822515791</v>
      </c>
      <c r="GH7" s="232">
        <v>47.024160282852094</v>
      </c>
      <c r="GI7" s="232">
        <v>53.929464037767289</v>
      </c>
      <c r="GJ7" s="144">
        <v>63.185378590078329</v>
      </c>
      <c r="GK7" s="144">
        <v>66.285344269371905</v>
      </c>
      <c r="GL7" s="144">
        <v>57.073075420085971</v>
      </c>
      <c r="GM7" s="144">
        <v>50.609184629803188</v>
      </c>
      <c r="GN7" s="225">
        <v>68.474051123160336</v>
      </c>
      <c r="GO7" s="144">
        <v>58.59375</v>
      </c>
      <c r="GP7" s="228">
        <v>49</v>
      </c>
      <c r="GQ7" s="144">
        <v>50.318471337579624</v>
      </c>
      <c r="GR7" s="144">
        <v>56.127886323268214</v>
      </c>
      <c r="GS7" s="144">
        <v>58.055805580558058</v>
      </c>
      <c r="GT7" s="239">
        <v>28.994822353151221</v>
      </c>
      <c r="GU7" s="232">
        <v>30.916347912855478</v>
      </c>
      <c r="GV7" s="232">
        <v>35.343087790110999</v>
      </c>
      <c r="GW7" s="232">
        <v>36.490214107447784</v>
      </c>
      <c r="GX7" s="232">
        <v>39.141447806959079</v>
      </c>
      <c r="GY7" s="232">
        <v>34.690008920606601</v>
      </c>
      <c r="GZ7" s="232">
        <v>41.077479105489047</v>
      </c>
      <c r="HA7" s="232">
        <v>41.986455981941305</v>
      </c>
      <c r="HB7" s="232">
        <v>43.591549295774648</v>
      </c>
      <c r="HC7" s="232">
        <v>41.798107255520506</v>
      </c>
      <c r="HD7" s="232">
        <v>46.109625668449198</v>
      </c>
      <c r="HE7" s="232">
        <v>45.637044967880087</v>
      </c>
      <c r="HF7" s="144">
        <v>60.251489080079423</v>
      </c>
      <c r="HG7" s="144">
        <v>58.1769436997319</v>
      </c>
      <c r="HH7" s="144">
        <v>56.092579986385289</v>
      </c>
      <c r="HI7" s="144">
        <v>55.177865612648226</v>
      </c>
      <c r="HJ7" s="225">
        <v>51.034975017844395</v>
      </c>
      <c r="HK7" s="144">
        <v>50.888137026855574</v>
      </c>
      <c r="HL7" s="228">
        <v>56</v>
      </c>
      <c r="HM7" s="226">
        <v>52.137931034482762</v>
      </c>
      <c r="HN7" s="144">
        <v>53.975163231340417</v>
      </c>
      <c r="HO7" s="144">
        <v>51.742002331304235</v>
      </c>
      <c r="HP7" s="239">
        <v>33.959270034382442</v>
      </c>
      <c r="HQ7" s="232">
        <v>33.440913604766635</v>
      </c>
      <c r="HR7" s="232">
        <v>41.332218506131547</v>
      </c>
      <c r="HS7" s="232">
        <v>40.509836519811586</v>
      </c>
      <c r="HT7" s="232">
        <v>48.067045147337119</v>
      </c>
      <c r="HU7" s="232">
        <v>46.509403889065986</v>
      </c>
      <c r="HV7" s="232">
        <v>46.738461538461536</v>
      </c>
      <c r="HW7" s="232">
        <v>49.414000633512828</v>
      </c>
      <c r="HX7" s="232">
        <v>52.598752598752597</v>
      </c>
      <c r="HY7" s="232">
        <v>48.342452526552947</v>
      </c>
      <c r="HZ7" s="232">
        <v>48.543046357615893</v>
      </c>
      <c r="IA7" s="232">
        <v>37.58937691521961</v>
      </c>
      <c r="IB7" s="144">
        <v>48.361423220973776</v>
      </c>
      <c r="IC7" s="144">
        <v>49.793672627235225</v>
      </c>
      <c r="ID7" s="144">
        <v>52.321724709784405</v>
      </c>
      <c r="IE7" s="144">
        <v>47.261865250580811</v>
      </c>
      <c r="IF7" s="144">
        <v>58.701563562202587</v>
      </c>
      <c r="IG7" s="144">
        <v>52.763111580429424</v>
      </c>
      <c r="IH7" s="228">
        <v>50</v>
      </c>
      <c r="II7" s="144">
        <v>56.486974464792368</v>
      </c>
      <c r="IJ7" s="144">
        <v>57.268567405843015</v>
      </c>
      <c r="IK7" s="144">
        <v>60.226029894276337</v>
      </c>
      <c r="IL7" s="239">
        <v>31.143079315707624</v>
      </c>
      <c r="IM7" s="232">
        <v>30.965357967667437</v>
      </c>
      <c r="IN7" s="232">
        <v>34.641503474415664</v>
      </c>
      <c r="IO7" s="232">
        <v>35.08700930797248</v>
      </c>
      <c r="IP7" s="232">
        <v>40.589157521247628</v>
      </c>
      <c r="IQ7" s="232">
        <v>38.625216932015391</v>
      </c>
      <c r="IR7" s="232">
        <v>42.987116966300313</v>
      </c>
      <c r="IS7" s="232">
        <v>43.091283257386443</v>
      </c>
      <c r="IT7" s="232">
        <v>45.153992117938991</v>
      </c>
      <c r="IU7" s="232">
        <v>43.353705118411</v>
      </c>
      <c r="IV7" s="232">
        <v>46.839386734442897</v>
      </c>
      <c r="IW7" s="232">
        <v>46.719361522523215</v>
      </c>
      <c r="IX7" s="144">
        <v>59.313866513233606</v>
      </c>
      <c r="IY7" s="144">
        <v>62.006037321624589</v>
      </c>
      <c r="IZ7" s="144">
        <v>53.803967327887982</v>
      </c>
      <c r="JA7" s="144">
        <v>52.437223042836038</v>
      </c>
      <c r="JB7" s="144">
        <v>62.055210839559322</v>
      </c>
      <c r="JC7" s="144">
        <v>52.521892607426508</v>
      </c>
      <c r="JD7" s="228">
        <v>54</v>
      </c>
      <c r="JE7" s="144">
        <v>53.468406593406598</v>
      </c>
      <c r="JF7" s="144">
        <v>55.075945443273397</v>
      </c>
      <c r="JG7" s="144">
        <v>54.682326974617695</v>
      </c>
      <c r="JH7" s="35"/>
      <c r="JI7" s="144">
        <v>59</v>
      </c>
      <c r="JJ7" s="238">
        <v>22.736842105263158</v>
      </c>
      <c r="JK7" s="232">
        <v>45.950155763239877</v>
      </c>
      <c r="JL7" s="232">
        <v>46.793760831889081</v>
      </c>
      <c r="JM7" s="232">
        <v>41.720430107526887</v>
      </c>
      <c r="JN7" s="232">
        <v>41.153846153846153</v>
      </c>
      <c r="JO7" s="232">
        <v>43.346007604562736</v>
      </c>
      <c r="JP7" s="232">
        <v>43.568464730290458</v>
      </c>
      <c r="JQ7" s="232">
        <v>62.62975778546712</v>
      </c>
      <c r="JR7" s="232">
        <v>47.924528301886788</v>
      </c>
      <c r="JS7" s="232">
        <v>44.583333333333329</v>
      </c>
      <c r="JT7" s="232">
        <v>37.818181818181813</v>
      </c>
      <c r="JU7" s="232">
        <v>45.662100456621005</v>
      </c>
      <c r="JV7" s="144">
        <v>65.79925650557621</v>
      </c>
      <c r="JW7" s="144">
        <v>67.782426778242666</v>
      </c>
      <c r="JX7" s="144">
        <v>56.135770234986943</v>
      </c>
      <c r="JY7" s="144">
        <v>52.877697841726615</v>
      </c>
      <c r="JZ7" s="144">
        <v>61.0738255033557</v>
      </c>
      <c r="KA7" s="144">
        <v>53.526970954356848</v>
      </c>
      <c r="KB7" s="228">
        <v>50</v>
      </c>
      <c r="KC7" s="144">
        <v>53.275109170305683</v>
      </c>
      <c r="KD7" s="144">
        <v>49.596774193548391</v>
      </c>
      <c r="KE7" s="144">
        <v>36.595744680851062</v>
      </c>
      <c r="KF7" s="239">
        <v>63.380281690140848</v>
      </c>
      <c r="KG7" s="232">
        <v>72.049689440993802</v>
      </c>
      <c r="KH7" s="232">
        <v>26.239067055393587</v>
      </c>
      <c r="KI7" s="232">
        <v>40.39408866995074</v>
      </c>
      <c r="KJ7" s="232">
        <v>36.619718309859152</v>
      </c>
      <c r="KK7" s="18">
        <f>((KL7-KI7)/2)+KJ7</f>
        <v>41.668575614228047</v>
      </c>
      <c r="KL7" s="232">
        <v>50.491803278688522</v>
      </c>
      <c r="KM7" s="232">
        <v>35.344827586206897</v>
      </c>
      <c r="KN7" s="232">
        <v>43.934426229508198</v>
      </c>
      <c r="KO7" s="232">
        <v>44.827586206896555</v>
      </c>
      <c r="KP7" s="232">
        <v>38.52459016393442</v>
      </c>
      <c r="KQ7" s="232">
        <v>39.189189189189193</v>
      </c>
      <c r="KR7" s="144">
        <v>44.578313253012048</v>
      </c>
      <c r="KS7" s="144">
        <v>47.122302158273385</v>
      </c>
      <c r="KT7" s="144">
        <v>67.082294264339154</v>
      </c>
      <c r="KU7" s="144">
        <v>73.511904761904759</v>
      </c>
      <c r="KV7" s="144">
        <v>80.575539568345334</v>
      </c>
      <c r="KW7" s="144">
        <v>81.159420289855063</v>
      </c>
      <c r="KX7" s="228">
        <v>96</v>
      </c>
      <c r="KY7" s="144">
        <v>85.964912280701753</v>
      </c>
      <c r="KZ7" s="144">
        <v>85.388127853881286</v>
      </c>
      <c r="LA7" s="144">
        <v>37.028301886792455</v>
      </c>
      <c r="LB7" s="239">
        <v>43.518518518518519</v>
      </c>
      <c r="LC7" s="232">
        <v>57.155555555555551</v>
      </c>
      <c r="LD7" s="232">
        <v>35.62945368171021</v>
      </c>
      <c r="LE7" s="232">
        <v>41.102181400688863</v>
      </c>
      <c r="LF7" s="232">
        <v>38.93805309734514</v>
      </c>
      <c r="LG7" s="232">
        <v>73.461538461538467</v>
      </c>
      <c r="LH7" s="232">
        <v>47.435897435897438</v>
      </c>
      <c r="LI7" s="232">
        <v>47.723704866562009</v>
      </c>
      <c r="LJ7" s="232">
        <v>45.78947368421052</v>
      </c>
      <c r="LK7" s="232">
        <v>44.70338983050847</v>
      </c>
      <c r="LL7" s="232">
        <v>38.150289017341038</v>
      </c>
      <c r="LM7" s="232">
        <v>42.403628117913833</v>
      </c>
      <c r="LN7" s="144">
        <v>55.598455598455601</v>
      </c>
      <c r="LO7" s="144">
        <v>56.67311411992263</v>
      </c>
      <c r="LP7" s="144">
        <v>61.734693877551024</v>
      </c>
      <c r="LQ7" s="144">
        <v>64.169381107491859</v>
      </c>
      <c r="LR7" s="144">
        <v>70.486111111111114</v>
      </c>
      <c r="LS7" s="144">
        <v>66.294642857142861</v>
      </c>
      <c r="LT7" s="228">
        <v>73</v>
      </c>
      <c r="LU7" s="144">
        <v>69.584245076586427</v>
      </c>
      <c r="LV7" s="144">
        <v>66.381156316916488</v>
      </c>
      <c r="LW7" s="144">
        <v>36.874051593323216</v>
      </c>
      <c r="LX7" s="35"/>
      <c r="LY7" s="59">
        <v>35</v>
      </c>
      <c r="LZ7" s="59"/>
      <c r="MA7" s="59"/>
      <c r="MB7" s="59"/>
      <c r="MC7" s="59"/>
      <c r="MD7" s="59"/>
      <c r="ME7" s="59"/>
      <c r="MF7" s="59"/>
      <c r="MG7" s="59"/>
      <c r="MH7" s="59"/>
      <c r="MI7" s="59"/>
      <c r="MJ7" s="59"/>
      <c r="MK7" s="59"/>
      <c r="ML7" s="59"/>
      <c r="MM7" s="59"/>
      <c r="MN7" s="59"/>
      <c r="MO7" s="59"/>
      <c r="MP7" s="59"/>
    </row>
    <row r="8" spans="1:354" s="4" customFormat="1">
      <c r="A8" s="32" t="s">
        <v>16</v>
      </c>
      <c r="B8" s="232">
        <v>59.633458646616546</v>
      </c>
      <c r="C8" s="232">
        <v>47.567030784508447</v>
      </c>
      <c r="D8" s="232">
        <v>71.533855366190693</v>
      </c>
      <c r="E8" s="232">
        <v>71.752669039145914</v>
      </c>
      <c r="F8" s="232">
        <v>70.068965517241381</v>
      </c>
      <c r="G8" s="232">
        <v>74.182851729038362</v>
      </c>
      <c r="H8" s="232">
        <v>77.226514843432284</v>
      </c>
      <c r="I8" s="232">
        <v>77.363636363636374</v>
      </c>
      <c r="J8" s="232">
        <v>78.090405904059025</v>
      </c>
      <c r="K8" s="232">
        <v>79.561042524005487</v>
      </c>
      <c r="L8" s="232">
        <v>76.819656930922577</v>
      </c>
      <c r="M8" s="232">
        <v>84.760649978041272</v>
      </c>
      <c r="N8" s="232">
        <v>82.66611638464714</v>
      </c>
      <c r="O8" s="232">
        <v>79.96999249812454</v>
      </c>
      <c r="P8" s="232">
        <v>79.163609684519429</v>
      </c>
      <c r="Q8" s="232">
        <v>79.680444598819037</v>
      </c>
      <c r="R8" s="232">
        <v>80.228264518294736</v>
      </c>
      <c r="S8" s="232">
        <v>78.393351800554015</v>
      </c>
      <c r="T8" s="232">
        <v>79.098143236074279</v>
      </c>
      <c r="U8" s="232">
        <v>75.962845491617585</v>
      </c>
      <c r="V8" s="232">
        <v>77.164835164835168</v>
      </c>
      <c r="W8" s="232">
        <v>76.581395348837219</v>
      </c>
      <c r="X8" s="239" t="s">
        <v>111</v>
      </c>
      <c r="Y8" s="232" t="s">
        <v>111</v>
      </c>
      <c r="Z8" s="232" t="s">
        <v>111</v>
      </c>
      <c r="AA8" s="232" t="s">
        <v>111</v>
      </c>
      <c r="AB8" s="232" t="s">
        <v>111</v>
      </c>
      <c r="AC8" s="232" t="s">
        <v>111</v>
      </c>
      <c r="AD8" s="232" t="s">
        <v>111</v>
      </c>
      <c r="AE8" s="232" t="s">
        <v>111</v>
      </c>
      <c r="AF8" s="232" t="s">
        <v>111</v>
      </c>
      <c r="AG8" s="232" t="s">
        <v>111</v>
      </c>
      <c r="AH8" s="232" t="s">
        <v>111</v>
      </c>
      <c r="AI8" s="232" t="s">
        <v>111</v>
      </c>
      <c r="AJ8" s="232" t="s">
        <v>111</v>
      </c>
      <c r="AK8" s="232" t="s">
        <v>111</v>
      </c>
      <c r="AL8" s="232" t="s">
        <v>111</v>
      </c>
      <c r="AM8" s="232">
        <v>57.985257985257988</v>
      </c>
      <c r="AN8" s="232">
        <v>59.354838709677416</v>
      </c>
      <c r="AO8" s="232">
        <v>61.261261261261268</v>
      </c>
      <c r="AP8" s="240">
        <v>61</v>
      </c>
      <c r="AQ8" s="232">
        <v>59.471871412169918</v>
      </c>
      <c r="AR8" s="232">
        <v>61.118012422360252</v>
      </c>
      <c r="AS8" s="232">
        <v>63.680000000000007</v>
      </c>
      <c r="AT8" s="239">
        <v>61.496980155306304</v>
      </c>
      <c r="AU8" s="232">
        <v>44.240282685512369</v>
      </c>
      <c r="AV8" s="232">
        <v>60.933260987520342</v>
      </c>
      <c r="AW8" s="232">
        <v>68.608148755810774</v>
      </c>
      <c r="AX8" s="232">
        <v>68.01848049281314</v>
      </c>
      <c r="AY8" s="232">
        <v>68.698397280233124</v>
      </c>
      <c r="AZ8" s="232">
        <v>69.841269841269849</v>
      </c>
      <c r="BA8" s="232">
        <v>72.504752851711032</v>
      </c>
      <c r="BB8" s="232">
        <v>70.637666831438452</v>
      </c>
      <c r="BC8" s="232">
        <v>71.937751004016064</v>
      </c>
      <c r="BD8" s="232">
        <v>68.180696124413714</v>
      </c>
      <c r="BE8" s="232">
        <v>70.229175848391364</v>
      </c>
      <c r="BF8" s="232">
        <v>69.321673363271088</v>
      </c>
      <c r="BG8" s="232">
        <v>65.25323910482922</v>
      </c>
      <c r="BH8" s="232">
        <v>67.08319068812051</v>
      </c>
      <c r="BI8" s="232">
        <v>64.986950411563939</v>
      </c>
      <c r="BJ8" s="232">
        <v>63.527851458885948</v>
      </c>
      <c r="BK8" s="232">
        <v>39.646464646464644</v>
      </c>
      <c r="BL8" s="240">
        <v>65</v>
      </c>
      <c r="BM8" s="232">
        <v>64.823733384704298</v>
      </c>
      <c r="BN8" s="232">
        <v>66.808510638297861</v>
      </c>
      <c r="BO8" s="232">
        <v>68.460329929300869</v>
      </c>
      <c r="BP8" s="239" t="s">
        <v>111</v>
      </c>
      <c r="BQ8" s="232" t="s">
        <v>111</v>
      </c>
      <c r="BR8" s="232" t="s">
        <v>111</v>
      </c>
      <c r="BS8" s="232" t="s">
        <v>111</v>
      </c>
      <c r="BT8" s="232" t="s">
        <v>111</v>
      </c>
      <c r="BU8" s="232" t="s">
        <v>111</v>
      </c>
      <c r="BV8" s="232" t="s">
        <v>111</v>
      </c>
      <c r="BW8" s="232" t="s">
        <v>111</v>
      </c>
      <c r="BX8" s="232" t="s">
        <v>111</v>
      </c>
      <c r="BY8" s="232">
        <v>67.80118854673151</v>
      </c>
      <c r="BZ8" s="232">
        <v>64.821029082774061</v>
      </c>
      <c r="CA8" s="232">
        <v>63.409810126582279</v>
      </c>
      <c r="CB8" s="232">
        <v>65.174326465927095</v>
      </c>
      <c r="CC8" s="232">
        <v>60.03552397868561</v>
      </c>
      <c r="CD8" s="232">
        <v>59.863945578231295</v>
      </c>
      <c r="CE8" s="232">
        <v>54.109589041095887</v>
      </c>
      <c r="CF8" s="232">
        <v>58.841010401188711</v>
      </c>
      <c r="CG8" s="232">
        <v>59.564164648910406</v>
      </c>
      <c r="CH8" s="232">
        <v>59.320859320859327</v>
      </c>
      <c r="CI8" s="232">
        <v>59.657534246575345</v>
      </c>
      <c r="CJ8" s="232">
        <v>59.911569638909363</v>
      </c>
      <c r="CK8" s="232">
        <v>57.242864835756599</v>
      </c>
      <c r="CL8" s="239">
        <v>58.755644756648266</v>
      </c>
      <c r="CM8" s="232">
        <v>31.967213114754099</v>
      </c>
      <c r="CN8" s="232">
        <v>60.04173187271779</v>
      </c>
      <c r="CO8" s="232">
        <v>63.218390804597703</v>
      </c>
      <c r="CP8" s="232">
        <v>63.708759954493743</v>
      </c>
      <c r="CQ8" s="232">
        <v>63.97790055248619</v>
      </c>
      <c r="CR8" s="232">
        <v>64.282038085434905</v>
      </c>
      <c r="CS8" s="232">
        <v>63.506672802577086</v>
      </c>
      <c r="CT8" s="232">
        <v>63.984993747394753</v>
      </c>
      <c r="CU8" s="232">
        <v>56.534365924491766</v>
      </c>
      <c r="CV8" s="232">
        <v>46.793134598012642</v>
      </c>
      <c r="CW8" s="232">
        <v>45.508100147275414</v>
      </c>
      <c r="CX8" s="232">
        <v>54.78927203065134</v>
      </c>
      <c r="CY8" s="232">
        <v>53.086419753086417</v>
      </c>
      <c r="CZ8" s="232">
        <v>49.907918968692449</v>
      </c>
      <c r="DA8" s="232">
        <v>37.641357027463648</v>
      </c>
      <c r="DB8" s="232">
        <v>45.645645645645644</v>
      </c>
      <c r="DC8" s="232">
        <v>37.0121130551817</v>
      </c>
      <c r="DD8" s="240">
        <v>33</v>
      </c>
      <c r="DE8" s="232">
        <v>36.129905277401896</v>
      </c>
      <c r="DF8" s="232">
        <v>42.439862542955325</v>
      </c>
      <c r="DG8" s="72" t="s">
        <v>111</v>
      </c>
      <c r="DH8" s="239">
        <v>50.085763293310464</v>
      </c>
      <c r="DI8" s="232">
        <v>27.536231884057969</v>
      </c>
      <c r="DJ8" s="232">
        <v>50.212044105173874</v>
      </c>
      <c r="DK8" s="232">
        <v>51.535508637236092</v>
      </c>
      <c r="DL8" s="232">
        <v>52.52918287937743</v>
      </c>
      <c r="DM8" s="232">
        <v>56.587677725118482</v>
      </c>
      <c r="DN8" s="232">
        <v>56.027164685908318</v>
      </c>
      <c r="DO8" s="232">
        <v>58.532423208191133</v>
      </c>
      <c r="DP8" s="232">
        <v>50.818181818181813</v>
      </c>
      <c r="DQ8" s="232">
        <v>37.139191789608724</v>
      </c>
      <c r="DR8" s="232">
        <v>36.605080831408777</v>
      </c>
      <c r="DS8" s="232">
        <v>38.006644518272424</v>
      </c>
      <c r="DT8" s="232">
        <v>38.113948919449903</v>
      </c>
      <c r="DU8" s="232">
        <v>44.885598923283979</v>
      </c>
      <c r="DV8" s="232">
        <v>48.559946416610849</v>
      </c>
      <c r="DW8" s="232">
        <v>48.263254113345525</v>
      </c>
      <c r="DX8" s="232">
        <v>39.270613107822413</v>
      </c>
      <c r="DY8" s="232">
        <v>35.142723444080481</v>
      </c>
      <c r="DZ8" s="240">
        <v>34</v>
      </c>
      <c r="EA8" s="232">
        <v>36.710182767624026</v>
      </c>
      <c r="EB8" s="232">
        <v>47.376425855513304</v>
      </c>
      <c r="EC8" s="232">
        <v>49.96358339402768</v>
      </c>
      <c r="ED8" s="239">
        <v>59.205885316940439</v>
      </c>
      <c r="EE8" s="232">
        <v>40.114882506527415</v>
      </c>
      <c r="EF8" s="232">
        <v>61.901038757958226</v>
      </c>
      <c r="EG8" s="232">
        <v>66.263961705037616</v>
      </c>
      <c r="EH8" s="232">
        <v>65.86880433555379</v>
      </c>
      <c r="EI8" s="232">
        <v>67.627006817681988</v>
      </c>
      <c r="EJ8" s="232">
        <v>68.913857677902627</v>
      </c>
      <c r="EK8" s="232">
        <v>69.916948631190394</v>
      </c>
      <c r="EL8" s="232">
        <v>68.413466488211668</v>
      </c>
      <c r="EM8" s="232">
        <v>66.176747691727911</v>
      </c>
      <c r="EN8" s="232">
        <v>62.113520996769722</v>
      </c>
      <c r="EO8" s="232">
        <v>65.940834562331915</v>
      </c>
      <c r="EP8" s="232">
        <v>66.34898013716932</v>
      </c>
      <c r="EQ8" s="232">
        <v>65.003843854104389</v>
      </c>
      <c r="ER8" s="232">
        <v>66.018675721561976</v>
      </c>
      <c r="ES8" s="232">
        <v>63.18582625734814</v>
      </c>
      <c r="ET8" s="232">
        <v>62.201705656834356</v>
      </c>
      <c r="EU8" s="232">
        <v>59.043756337259182</v>
      </c>
      <c r="EV8" s="240">
        <v>62</v>
      </c>
      <c r="EW8" s="232">
        <v>62.213845099383143</v>
      </c>
      <c r="EX8" s="232">
        <v>66.332825313883447</v>
      </c>
      <c r="EY8" s="232">
        <v>67.381293877859136</v>
      </c>
      <c r="EZ8" s="35"/>
      <c r="FA8" s="232">
        <v>73</v>
      </c>
      <c r="FB8" s="238">
        <v>49.553001277139202</v>
      </c>
      <c r="FC8" s="232">
        <v>45.371577574967404</v>
      </c>
      <c r="FD8" s="232">
        <v>51.216545012165454</v>
      </c>
      <c r="FE8" s="232">
        <v>54.316069057104919</v>
      </c>
      <c r="FF8" s="232">
        <v>53.061224489795919</v>
      </c>
      <c r="FG8" s="232">
        <v>52.645502645502646</v>
      </c>
      <c r="FH8" s="232">
        <v>48.152424942263281</v>
      </c>
      <c r="FI8" s="232">
        <v>49.71153846153846</v>
      </c>
      <c r="FJ8" s="232">
        <v>55.829015544041454</v>
      </c>
      <c r="FK8" s="232">
        <v>53.541416566626651</v>
      </c>
      <c r="FL8" s="232" t="s">
        <v>111</v>
      </c>
      <c r="FM8" s="232" t="s">
        <v>111</v>
      </c>
      <c r="FN8" s="232" t="s">
        <v>111</v>
      </c>
      <c r="FO8" s="232" t="s">
        <v>111</v>
      </c>
      <c r="FP8" s="232" t="s">
        <v>111</v>
      </c>
      <c r="FQ8" s="232" t="s">
        <v>111</v>
      </c>
      <c r="FR8" s="232" t="s">
        <v>111</v>
      </c>
      <c r="FS8" s="232" t="s">
        <v>111</v>
      </c>
      <c r="FT8" s="232" t="s">
        <v>111</v>
      </c>
      <c r="FU8" s="232" t="s">
        <v>111</v>
      </c>
      <c r="FV8" s="232" t="s">
        <v>111</v>
      </c>
      <c r="FW8" s="232" t="s">
        <v>111</v>
      </c>
      <c r="FX8" s="239" t="s">
        <v>111</v>
      </c>
      <c r="FY8" s="232" t="s">
        <v>111</v>
      </c>
      <c r="FZ8" s="232" t="s">
        <v>111</v>
      </c>
      <c r="GA8" s="232" t="s">
        <v>111</v>
      </c>
      <c r="GB8" s="232" t="s">
        <v>111</v>
      </c>
      <c r="GC8" s="232">
        <v>46.755407653910154</v>
      </c>
      <c r="GD8" s="232">
        <v>49.691358024691361</v>
      </c>
      <c r="GE8" s="232">
        <v>53.250773993808053</v>
      </c>
      <c r="GF8" s="232">
        <v>51.485148514851481</v>
      </c>
      <c r="GG8" s="232">
        <v>51.604621309370984</v>
      </c>
      <c r="GH8" s="232">
        <v>45.573440643863172</v>
      </c>
      <c r="GI8" s="232">
        <v>43.424855491329481</v>
      </c>
      <c r="GJ8" s="232">
        <v>47.480620155038764</v>
      </c>
      <c r="GK8" s="232">
        <v>53.986486486486484</v>
      </c>
      <c r="GL8" s="232">
        <v>56.25</v>
      </c>
      <c r="GM8" s="232">
        <v>54.203056768558952</v>
      </c>
      <c r="GN8" s="232">
        <v>48.321091290661073</v>
      </c>
      <c r="GO8" s="232">
        <v>48.231357552581265</v>
      </c>
      <c r="GP8" s="232">
        <v>51.820448877805489</v>
      </c>
      <c r="GQ8" s="232">
        <v>52.46589716684155</v>
      </c>
      <c r="GR8" s="232">
        <v>56.017997750281218</v>
      </c>
      <c r="GS8" s="232">
        <v>52.355460385438974</v>
      </c>
      <c r="GT8" s="239">
        <v>55.889423076923073</v>
      </c>
      <c r="GU8" s="232">
        <v>52.749490835030549</v>
      </c>
      <c r="GV8" s="232">
        <v>49.481621112158336</v>
      </c>
      <c r="GW8" s="232">
        <v>54.103967168262656</v>
      </c>
      <c r="GX8" s="232">
        <v>52.410901467505241</v>
      </c>
      <c r="GY8" s="232">
        <v>47.169811320754718</v>
      </c>
      <c r="GZ8" s="232">
        <v>51.039260969976908</v>
      </c>
      <c r="HA8" s="232">
        <v>47.534102833158443</v>
      </c>
      <c r="HB8" s="232">
        <v>53.488372093023258</v>
      </c>
      <c r="HC8" s="232">
        <v>53.283458021612638</v>
      </c>
      <c r="HD8" s="232">
        <v>54.68135326514556</v>
      </c>
      <c r="HE8" s="232">
        <v>50.401606425702809</v>
      </c>
      <c r="HF8" s="232">
        <v>54.147250698974837</v>
      </c>
      <c r="HG8" s="232">
        <v>58.1769436997319</v>
      </c>
      <c r="HH8" s="232">
        <v>56.092579986385289</v>
      </c>
      <c r="HI8" s="232">
        <v>55.177865612648226</v>
      </c>
      <c r="HJ8" s="232">
        <v>51.034975017844395</v>
      </c>
      <c r="HK8" s="232">
        <v>51.901743264659274</v>
      </c>
      <c r="HL8" s="240">
        <v>56</v>
      </c>
      <c r="HM8" s="241">
        <v>52.137931034482762</v>
      </c>
      <c r="HN8" s="232">
        <v>53.560830860534118</v>
      </c>
      <c r="HO8" s="232">
        <v>54.926829268292686</v>
      </c>
      <c r="HP8" s="239">
        <v>52.188808526836695</v>
      </c>
      <c r="HQ8" s="232">
        <v>48.106486689163859</v>
      </c>
      <c r="HR8" s="232">
        <v>53.61328125</v>
      </c>
      <c r="HS8" s="232">
        <v>54.017305315203956</v>
      </c>
      <c r="HT8" s="232">
        <v>51.911357340720222</v>
      </c>
      <c r="HU8" s="232">
        <v>46.341463414634148</v>
      </c>
      <c r="HV8" s="232">
        <v>47.331240188383049</v>
      </c>
      <c r="HW8" s="232">
        <v>44.463290525805668</v>
      </c>
      <c r="HX8" s="232">
        <v>43.834656702475478</v>
      </c>
      <c r="HY8" s="232">
        <v>45.867059112092228</v>
      </c>
      <c r="HZ8" s="232">
        <v>44.915687276443542</v>
      </c>
      <c r="IA8" s="232">
        <v>45.852668213457072</v>
      </c>
      <c r="IB8" s="232">
        <v>45.748089721469071</v>
      </c>
      <c r="IC8" s="232">
        <v>52.879318978467708</v>
      </c>
      <c r="ID8" s="232">
        <v>49.437751004016057</v>
      </c>
      <c r="IE8" s="232">
        <v>47.452811041201542</v>
      </c>
      <c r="IF8" s="232">
        <v>45.653143111903702</v>
      </c>
      <c r="IG8" s="232">
        <v>47.286279990682502</v>
      </c>
      <c r="IH8" s="232">
        <v>49.226863604892685</v>
      </c>
      <c r="II8" s="232">
        <v>53.050083076192735</v>
      </c>
      <c r="IJ8" s="232">
        <v>52.229000469263255</v>
      </c>
      <c r="IK8" s="232">
        <v>51.94593334886973</v>
      </c>
      <c r="IL8" s="239">
        <v>52.428099952852421</v>
      </c>
      <c r="IM8" s="232">
        <v>48.66394927536232</v>
      </c>
      <c r="IN8" s="232">
        <v>52.330978809283543</v>
      </c>
      <c r="IO8" s="232">
        <v>54.081819849568888</v>
      </c>
      <c r="IP8" s="232">
        <v>52.210314802411254</v>
      </c>
      <c r="IQ8" s="232">
        <v>47.391623806024981</v>
      </c>
      <c r="IR8" s="232">
        <v>48.210254756530148</v>
      </c>
      <c r="IS8" s="232">
        <v>46.541531185338457</v>
      </c>
      <c r="IT8" s="232">
        <v>47.535979066724821</v>
      </c>
      <c r="IU8" s="232">
        <v>48.077240468724213</v>
      </c>
      <c r="IV8" s="232">
        <v>47.030263796730864</v>
      </c>
      <c r="IW8" s="232">
        <v>46.053534660260809</v>
      </c>
      <c r="IX8" s="232">
        <v>47.499251272836183</v>
      </c>
      <c r="IY8" s="232">
        <v>54.026998331563782</v>
      </c>
      <c r="IZ8" s="232">
        <v>52.153052656830994</v>
      </c>
      <c r="JA8" s="232">
        <v>50.211864406779661</v>
      </c>
      <c r="JB8" s="232">
        <v>47.273193891954321</v>
      </c>
      <c r="JC8" s="232">
        <v>48.306525434811036</v>
      </c>
      <c r="JD8" s="232">
        <v>50.670918028430982</v>
      </c>
      <c r="JE8" s="232">
        <v>52.766021765417179</v>
      </c>
      <c r="JF8" s="232">
        <v>53.023542083397452</v>
      </c>
      <c r="JG8" s="232">
        <v>52.496000000000002</v>
      </c>
      <c r="JH8" s="35"/>
      <c r="JI8" s="232">
        <v>52</v>
      </c>
      <c r="JJ8" s="238" t="s">
        <v>110</v>
      </c>
      <c r="JK8" s="232" t="s">
        <v>110</v>
      </c>
      <c r="JL8" s="232" t="s">
        <v>110</v>
      </c>
      <c r="JM8" s="232" t="s">
        <v>110</v>
      </c>
      <c r="JN8" s="232" t="s">
        <v>110</v>
      </c>
      <c r="JO8" s="232" t="s">
        <v>110</v>
      </c>
      <c r="JP8" s="232" t="s">
        <v>110</v>
      </c>
      <c r="JQ8" s="232" t="s">
        <v>110</v>
      </c>
      <c r="JR8" s="232" t="s">
        <v>110</v>
      </c>
      <c r="JS8" s="232" t="s">
        <v>110</v>
      </c>
      <c r="JT8" s="232" t="s">
        <v>110</v>
      </c>
      <c r="JU8" s="232" t="s">
        <v>110</v>
      </c>
      <c r="JV8" s="232" t="s">
        <v>110</v>
      </c>
      <c r="JW8" s="232" t="s">
        <v>110</v>
      </c>
      <c r="JX8" s="232" t="s">
        <v>110</v>
      </c>
      <c r="JY8" s="232" t="s">
        <v>110</v>
      </c>
      <c r="JZ8" s="232" t="s">
        <v>110</v>
      </c>
      <c r="KA8" s="232" t="s">
        <v>110</v>
      </c>
      <c r="KB8" s="232" t="s">
        <v>110</v>
      </c>
      <c r="KC8" s="232" t="s">
        <v>110</v>
      </c>
      <c r="KD8" s="232" t="s">
        <v>110</v>
      </c>
      <c r="KE8" s="232" t="s">
        <v>110</v>
      </c>
      <c r="KF8" s="239" t="s">
        <v>110</v>
      </c>
      <c r="KG8" s="232" t="s">
        <v>110</v>
      </c>
      <c r="KH8" s="232" t="s">
        <v>110</v>
      </c>
      <c r="KI8" s="232" t="s">
        <v>110</v>
      </c>
      <c r="KJ8" s="232" t="s">
        <v>110</v>
      </c>
      <c r="KK8" s="232" t="s">
        <v>110</v>
      </c>
      <c r="KL8" s="232" t="s">
        <v>110</v>
      </c>
      <c r="KM8" s="232" t="s">
        <v>110</v>
      </c>
      <c r="KN8" s="232" t="s">
        <v>110</v>
      </c>
      <c r="KO8" s="232" t="s">
        <v>110</v>
      </c>
      <c r="KP8" s="232" t="s">
        <v>110</v>
      </c>
      <c r="KQ8" s="232" t="s">
        <v>110</v>
      </c>
      <c r="KR8" s="232" t="s">
        <v>110</v>
      </c>
      <c r="KS8" s="232" t="s">
        <v>110</v>
      </c>
      <c r="KT8" s="232" t="s">
        <v>110</v>
      </c>
      <c r="KU8" s="232" t="s">
        <v>110</v>
      </c>
      <c r="KV8" s="232" t="s">
        <v>110</v>
      </c>
      <c r="KW8" s="232" t="s">
        <v>110</v>
      </c>
      <c r="KX8" s="232" t="s">
        <v>110</v>
      </c>
      <c r="KY8" s="232" t="s">
        <v>110</v>
      </c>
      <c r="KZ8" s="232" t="s">
        <v>110</v>
      </c>
      <c r="LA8" s="232" t="s">
        <v>110</v>
      </c>
      <c r="LB8" s="239" t="s">
        <v>110</v>
      </c>
      <c r="LC8" s="232" t="s">
        <v>110</v>
      </c>
      <c r="LD8" s="232" t="s">
        <v>110</v>
      </c>
      <c r="LE8" s="232" t="s">
        <v>110</v>
      </c>
      <c r="LF8" s="232" t="s">
        <v>110</v>
      </c>
      <c r="LG8" s="232" t="s">
        <v>110</v>
      </c>
      <c r="LH8" s="232" t="s">
        <v>110</v>
      </c>
      <c r="LI8" s="232" t="s">
        <v>110</v>
      </c>
      <c r="LJ8" s="232" t="s">
        <v>110</v>
      </c>
      <c r="LK8" s="232" t="s">
        <v>110</v>
      </c>
      <c r="LL8" s="232" t="s">
        <v>110</v>
      </c>
      <c r="LM8" s="232" t="s">
        <v>110</v>
      </c>
      <c r="LN8" s="232" t="s">
        <v>110</v>
      </c>
      <c r="LO8" s="232" t="s">
        <v>110</v>
      </c>
      <c r="LP8" s="232" t="s">
        <v>110</v>
      </c>
      <c r="LQ8" s="232" t="s">
        <v>110</v>
      </c>
      <c r="LR8" s="232" t="s">
        <v>111</v>
      </c>
      <c r="LS8" s="232" t="s">
        <v>111</v>
      </c>
      <c r="LT8" s="232" t="s">
        <v>111</v>
      </c>
      <c r="LU8" s="232" t="s">
        <v>111</v>
      </c>
      <c r="LV8" s="232" t="s">
        <v>111</v>
      </c>
      <c r="LW8" s="232" t="s">
        <v>111</v>
      </c>
      <c r="LX8" s="35"/>
      <c r="LY8" s="232" t="s">
        <v>111</v>
      </c>
      <c r="LZ8" s="59"/>
      <c r="MA8" s="59"/>
      <c r="MB8" s="59"/>
      <c r="MC8" s="59"/>
      <c r="MD8" s="59"/>
      <c r="ME8" s="59"/>
      <c r="MF8" s="59"/>
      <c r="MG8" s="59"/>
      <c r="MH8" s="59"/>
      <c r="MI8" s="59"/>
      <c r="MJ8" s="59"/>
      <c r="MK8" s="59"/>
      <c r="ML8" s="59"/>
      <c r="MM8" s="59"/>
      <c r="MN8" s="59"/>
      <c r="MO8" s="59"/>
      <c r="MP8" s="59"/>
    </row>
    <row r="9" spans="1:354" s="4" customFormat="1">
      <c r="A9" s="32" t="s">
        <v>17</v>
      </c>
      <c r="B9" s="144">
        <v>72.418478260869563</v>
      </c>
      <c r="C9" s="144">
        <v>70.795347375039299</v>
      </c>
      <c r="D9" s="144">
        <v>71.510451786918409</v>
      </c>
      <c r="E9" s="144">
        <v>72.035510462904256</v>
      </c>
      <c r="F9" s="144">
        <v>72.279635258358667</v>
      </c>
      <c r="G9" s="144">
        <v>74.01698647373388</v>
      </c>
      <c r="H9" s="144">
        <v>69.266290405336079</v>
      </c>
      <c r="I9" s="144">
        <v>69.354005167958661</v>
      </c>
      <c r="J9" s="144">
        <v>75.607416879795394</v>
      </c>
      <c r="K9" s="144">
        <v>77.635497319833235</v>
      </c>
      <c r="L9" s="144">
        <v>73.006465517241381</v>
      </c>
      <c r="M9" s="71">
        <v>69.715340010542974</v>
      </c>
      <c r="N9" s="71">
        <v>71.637039002387908</v>
      </c>
      <c r="O9" s="71">
        <v>72.637075718015666</v>
      </c>
      <c r="P9" s="71">
        <v>91.954022988505741</v>
      </c>
      <c r="Q9" s="71">
        <v>76.777493606138123</v>
      </c>
      <c r="R9" s="71">
        <v>75.906127770534553</v>
      </c>
      <c r="S9" s="71">
        <v>75.925925925925938</v>
      </c>
      <c r="T9" s="71">
        <v>85.557206537890053</v>
      </c>
      <c r="U9" s="71">
        <v>84.89116517285531</v>
      </c>
      <c r="V9" s="71">
        <v>85.890698896479236</v>
      </c>
      <c r="W9" s="71">
        <v>77.078384798099762</v>
      </c>
      <c r="X9" s="239" t="s">
        <v>111</v>
      </c>
      <c r="Y9" s="232" t="s">
        <v>111</v>
      </c>
      <c r="Z9" s="232" t="s">
        <v>111</v>
      </c>
      <c r="AA9" s="232" t="s">
        <v>111</v>
      </c>
      <c r="AB9" s="232" t="s">
        <v>111</v>
      </c>
      <c r="AC9" s="232" t="s">
        <v>111</v>
      </c>
      <c r="AD9" s="232" t="s">
        <v>111</v>
      </c>
      <c r="AE9" s="232" t="s">
        <v>111</v>
      </c>
      <c r="AF9" s="232" t="s">
        <v>111</v>
      </c>
      <c r="AG9" s="232" t="s">
        <v>111</v>
      </c>
      <c r="AH9" s="232" t="s">
        <v>111</v>
      </c>
      <c r="AI9" s="232" t="s">
        <v>111</v>
      </c>
      <c r="AJ9" s="232" t="s">
        <v>111</v>
      </c>
      <c r="AK9" s="232" t="s">
        <v>111</v>
      </c>
      <c r="AL9" s="232" t="s">
        <v>111</v>
      </c>
      <c r="AM9" s="232">
        <v>0</v>
      </c>
      <c r="AN9" s="232" t="s">
        <v>111</v>
      </c>
      <c r="AO9" s="232" t="s">
        <v>111</v>
      </c>
      <c r="AP9" s="232" t="s">
        <v>111</v>
      </c>
      <c r="AQ9" s="232" t="s">
        <v>111</v>
      </c>
      <c r="AR9" s="232" t="s">
        <v>111</v>
      </c>
      <c r="AS9" s="232" t="s">
        <v>111</v>
      </c>
      <c r="AT9" s="239" t="s">
        <v>111</v>
      </c>
      <c r="AU9" s="232" t="s">
        <v>111</v>
      </c>
      <c r="AV9" s="232" t="s">
        <v>111</v>
      </c>
      <c r="AW9" s="232" t="s">
        <v>111</v>
      </c>
      <c r="AX9" s="232" t="s">
        <v>111</v>
      </c>
      <c r="AY9" s="232" t="s">
        <v>111</v>
      </c>
      <c r="AZ9" s="232" t="s">
        <v>111</v>
      </c>
      <c r="BA9" s="232" t="s">
        <v>111</v>
      </c>
      <c r="BB9" s="232" t="s">
        <v>111</v>
      </c>
      <c r="BC9" s="232" t="s">
        <v>111</v>
      </c>
      <c r="BD9" s="232" t="s">
        <v>111</v>
      </c>
      <c r="BE9" s="232" t="s">
        <v>111</v>
      </c>
      <c r="BF9" s="232" t="s">
        <v>111</v>
      </c>
      <c r="BG9" s="232">
        <v>37.06214689265537</v>
      </c>
      <c r="BH9" s="232">
        <v>34.718826405867972</v>
      </c>
      <c r="BI9" s="232">
        <v>38.172715894868588</v>
      </c>
      <c r="BJ9" s="232">
        <v>44.244105409153953</v>
      </c>
      <c r="BK9" s="232">
        <v>41.948579161028412</v>
      </c>
      <c r="BL9" s="232">
        <v>43.9684329199549</v>
      </c>
      <c r="BM9" s="71">
        <v>38.323917137476457</v>
      </c>
      <c r="BN9" s="71">
        <v>42.043222003929273</v>
      </c>
      <c r="BO9" s="71">
        <v>43.439911797133405</v>
      </c>
      <c r="BP9" s="239" t="s">
        <v>110</v>
      </c>
      <c r="BQ9" s="144">
        <v>31.632653061224492</v>
      </c>
      <c r="BR9" s="144">
        <v>26.772793053545584</v>
      </c>
      <c r="BS9" s="144">
        <v>31.793960923623445</v>
      </c>
      <c r="BT9" s="144">
        <v>29.59558823529412</v>
      </c>
      <c r="BU9" s="144">
        <v>33.281004709576138</v>
      </c>
      <c r="BV9" s="232">
        <v>36.678200692041521</v>
      </c>
      <c r="BW9" s="232">
        <v>35.12658227848101</v>
      </c>
      <c r="BX9" s="232">
        <v>37.865497076023388</v>
      </c>
      <c r="BY9" s="144">
        <v>37.317784256559769</v>
      </c>
      <c r="BZ9" s="144">
        <v>36.399474375821292</v>
      </c>
      <c r="CA9" s="71">
        <v>34.673366834170849</v>
      </c>
      <c r="CB9" s="71">
        <v>41.193595342066999</v>
      </c>
      <c r="CC9" s="71" t="s">
        <v>111</v>
      </c>
      <c r="CD9" s="69" t="s">
        <v>111</v>
      </c>
      <c r="CE9" s="69" t="s">
        <v>111</v>
      </c>
      <c r="CF9" s="69" t="s">
        <v>111</v>
      </c>
      <c r="CG9" s="69" t="s">
        <v>111</v>
      </c>
      <c r="CH9" s="69" t="s">
        <v>111</v>
      </c>
      <c r="CI9" s="69" t="s">
        <v>111</v>
      </c>
      <c r="CJ9" s="69" t="s">
        <v>111</v>
      </c>
      <c r="CK9" s="69" t="s">
        <v>111</v>
      </c>
      <c r="CL9" s="239" t="s">
        <v>111</v>
      </c>
      <c r="CM9" s="232" t="s">
        <v>111</v>
      </c>
      <c r="CN9" s="232" t="s">
        <v>111</v>
      </c>
      <c r="CO9" s="232" t="s">
        <v>111</v>
      </c>
      <c r="CP9" s="232" t="s">
        <v>111</v>
      </c>
      <c r="CQ9" s="232" t="s">
        <v>111</v>
      </c>
      <c r="CR9" s="232" t="s">
        <v>111</v>
      </c>
      <c r="CS9" s="232" t="s">
        <v>111</v>
      </c>
      <c r="CT9" s="232" t="s">
        <v>111</v>
      </c>
      <c r="CU9" s="232" t="s">
        <v>111</v>
      </c>
      <c r="CV9" s="232" t="s">
        <v>111</v>
      </c>
      <c r="CW9" s="232" t="s">
        <v>111</v>
      </c>
      <c r="CX9" s="232" t="s">
        <v>111</v>
      </c>
      <c r="CY9" s="72" t="s">
        <v>111</v>
      </c>
      <c r="CZ9" s="72" t="s">
        <v>111</v>
      </c>
      <c r="DA9" s="72" t="s">
        <v>111</v>
      </c>
      <c r="DB9" s="72" t="s">
        <v>111</v>
      </c>
      <c r="DC9" s="72" t="s">
        <v>111</v>
      </c>
      <c r="DD9" s="72" t="s">
        <v>111</v>
      </c>
      <c r="DE9" s="72" t="s">
        <v>111</v>
      </c>
      <c r="DF9" s="72" t="s">
        <v>111</v>
      </c>
      <c r="DG9" s="72" t="s">
        <v>111</v>
      </c>
      <c r="DH9" s="239" t="s">
        <v>111</v>
      </c>
      <c r="DI9" s="232" t="s">
        <v>111</v>
      </c>
      <c r="DJ9" s="232" t="s">
        <v>111</v>
      </c>
      <c r="DK9" s="232" t="s">
        <v>111</v>
      </c>
      <c r="DL9" s="232" t="s">
        <v>111</v>
      </c>
      <c r="DM9" s="232" t="s">
        <v>111</v>
      </c>
      <c r="DN9" s="232" t="s">
        <v>111</v>
      </c>
      <c r="DO9" s="232" t="s">
        <v>111</v>
      </c>
      <c r="DP9" s="232" t="s">
        <v>111</v>
      </c>
      <c r="DQ9" s="232" t="s">
        <v>111</v>
      </c>
      <c r="DR9" s="232" t="s">
        <v>111</v>
      </c>
      <c r="DS9" s="232" t="s">
        <v>111</v>
      </c>
      <c r="DT9" s="232" t="s">
        <v>111</v>
      </c>
      <c r="DU9" s="232" t="s">
        <v>111</v>
      </c>
      <c r="DV9" s="232" t="s">
        <v>111</v>
      </c>
      <c r="DW9" s="232" t="s">
        <v>111</v>
      </c>
      <c r="DX9" s="232" t="s">
        <v>111</v>
      </c>
      <c r="DY9" s="232" t="s">
        <v>111</v>
      </c>
      <c r="DZ9" s="232" t="s">
        <v>111</v>
      </c>
      <c r="EA9" s="232" t="s">
        <v>111</v>
      </c>
      <c r="EB9" s="232" t="s">
        <v>111</v>
      </c>
      <c r="EC9" s="232" t="s">
        <v>111</v>
      </c>
      <c r="ED9" s="227">
        <v>60.516605166051662</v>
      </c>
      <c r="EE9" s="144">
        <v>63.847944142746321</v>
      </c>
      <c r="EF9" s="144">
        <v>63.057150669948051</v>
      </c>
      <c r="EG9" s="144">
        <v>65.940274414850691</v>
      </c>
      <c r="EH9" s="144">
        <v>66.223265519040169</v>
      </c>
      <c r="EI9" s="144">
        <v>67.216981132075475</v>
      </c>
      <c r="EJ9" s="144">
        <v>65.058087578194815</v>
      </c>
      <c r="EK9" s="144">
        <v>64.54908929364727</v>
      </c>
      <c r="EL9" s="144">
        <v>68.835257082896121</v>
      </c>
      <c r="EM9" s="144">
        <v>71</v>
      </c>
      <c r="EN9" s="144">
        <v>66.778448468589318</v>
      </c>
      <c r="EO9" s="232">
        <v>64.951036210430431</v>
      </c>
      <c r="EP9" s="71">
        <v>66.943447037701972</v>
      </c>
      <c r="EQ9" s="72">
        <v>65.959703075291628</v>
      </c>
      <c r="ER9" s="144">
        <v>81.277080957810711</v>
      </c>
      <c r="ES9" s="144">
        <v>70.227224463792737</v>
      </c>
      <c r="ET9" s="144">
        <v>70.895522388059703</v>
      </c>
      <c r="EU9" s="144">
        <v>71.056352252070283</v>
      </c>
      <c r="EV9" s="144">
        <v>76.881467544684853</v>
      </c>
      <c r="EW9" s="242">
        <v>74.934568149788603</v>
      </c>
      <c r="EX9" s="71">
        <v>76.63764510779437</v>
      </c>
      <c r="EY9" s="71">
        <v>71.115888215751426</v>
      </c>
      <c r="EZ9" s="35"/>
      <c r="FA9" s="71">
        <v>75</v>
      </c>
      <c r="FB9" s="238" t="s">
        <v>111</v>
      </c>
      <c r="FC9" s="232" t="s">
        <v>111</v>
      </c>
      <c r="FD9" s="232" t="s">
        <v>111</v>
      </c>
      <c r="FE9" s="232" t="s">
        <v>111</v>
      </c>
      <c r="FF9" s="232" t="s">
        <v>111</v>
      </c>
      <c r="FG9" s="232" t="s">
        <v>111</v>
      </c>
      <c r="FH9" s="232" t="s">
        <v>111</v>
      </c>
      <c r="FI9" s="232" t="s">
        <v>111</v>
      </c>
      <c r="FJ9" s="232" t="s">
        <v>111</v>
      </c>
      <c r="FK9" s="232" t="s">
        <v>111</v>
      </c>
      <c r="FL9" s="232" t="s">
        <v>111</v>
      </c>
      <c r="FM9" s="232" t="s">
        <v>111</v>
      </c>
      <c r="FN9" s="232" t="s">
        <v>111</v>
      </c>
      <c r="FO9" s="232" t="s">
        <v>111</v>
      </c>
      <c r="FP9" s="232" t="s">
        <v>111</v>
      </c>
      <c r="FQ9" s="232" t="s">
        <v>111</v>
      </c>
      <c r="FR9" s="232" t="s">
        <v>111</v>
      </c>
      <c r="FS9" s="232" t="s">
        <v>111</v>
      </c>
      <c r="FT9" s="232" t="s">
        <v>111</v>
      </c>
      <c r="FU9" s="232" t="s">
        <v>111</v>
      </c>
      <c r="FV9" s="232" t="s">
        <v>111</v>
      </c>
      <c r="FW9" s="232" t="s">
        <v>111</v>
      </c>
      <c r="FX9" s="239" t="s">
        <v>111</v>
      </c>
      <c r="FY9" s="232" t="s">
        <v>111</v>
      </c>
      <c r="FZ9" s="232" t="s">
        <v>111</v>
      </c>
      <c r="GA9" s="232" t="s">
        <v>111</v>
      </c>
      <c r="GB9" s="232" t="s">
        <v>111</v>
      </c>
      <c r="GC9" s="232" t="s">
        <v>111</v>
      </c>
      <c r="GD9" s="232" t="s">
        <v>111</v>
      </c>
      <c r="GE9" s="232" t="s">
        <v>111</v>
      </c>
      <c r="GF9" s="232" t="s">
        <v>111</v>
      </c>
      <c r="GG9" s="232" t="s">
        <v>111</v>
      </c>
      <c r="GH9" s="232" t="s">
        <v>111</v>
      </c>
      <c r="GI9" s="232">
        <v>24.271844660194176</v>
      </c>
      <c r="GJ9" s="232">
        <v>23.330283623055809</v>
      </c>
      <c r="GK9" s="232">
        <v>24.438687392055268</v>
      </c>
      <c r="GL9" s="232">
        <v>44.544634806131647</v>
      </c>
      <c r="GM9" s="232">
        <v>45.482866043613711</v>
      </c>
      <c r="GN9" s="232">
        <v>40.855323020928118</v>
      </c>
      <c r="GO9" s="69" t="s">
        <v>111</v>
      </c>
      <c r="GP9" s="69" t="s">
        <v>111</v>
      </c>
      <c r="GQ9" s="69" t="s">
        <v>111</v>
      </c>
      <c r="GR9" s="69" t="s">
        <v>111</v>
      </c>
      <c r="GS9" s="69" t="s">
        <v>111</v>
      </c>
      <c r="GT9" s="239">
        <v>13.617021276595745</v>
      </c>
      <c r="GU9" s="232">
        <v>10.75</v>
      </c>
      <c r="GV9" s="232">
        <v>12.622720897615707</v>
      </c>
      <c r="GW9" s="232">
        <v>8.5150571131879538</v>
      </c>
      <c r="GX9" s="232">
        <v>14.506172839506174</v>
      </c>
      <c r="GY9" s="232">
        <v>13.768844221105528</v>
      </c>
      <c r="GZ9" s="232">
        <v>12.551610239471511</v>
      </c>
      <c r="HA9" s="232">
        <v>10.107095046854083</v>
      </c>
      <c r="HB9" s="232">
        <v>8.8387096774193559</v>
      </c>
      <c r="HC9" s="232">
        <v>9.2986603624901498</v>
      </c>
      <c r="HD9" s="232">
        <v>19.460641399416907</v>
      </c>
      <c r="HE9" s="71">
        <v>32.51101321585903</v>
      </c>
      <c r="HF9" s="71">
        <v>29.693637077769047</v>
      </c>
      <c r="HG9" s="232">
        <v>28.91748675246026</v>
      </c>
      <c r="HH9" s="144">
        <v>44.806671721000754</v>
      </c>
      <c r="HI9" s="144">
        <v>45.992217898832685</v>
      </c>
      <c r="HJ9" s="225">
        <v>43.675319324268642</v>
      </c>
      <c r="HK9" s="144">
        <v>47.610033128253669</v>
      </c>
      <c r="HL9" s="144">
        <v>44.268237426370632</v>
      </c>
      <c r="HM9" s="71">
        <v>47.427983539094647</v>
      </c>
      <c r="HN9" s="71">
        <v>53.717160424818331</v>
      </c>
      <c r="HO9" s="71">
        <v>49.809160305343511</v>
      </c>
      <c r="HP9" s="239">
        <v>6.8376068376068382</v>
      </c>
      <c r="HQ9" s="232">
        <v>7.2992700729926998</v>
      </c>
      <c r="HR9" s="232">
        <v>14.492753623188406</v>
      </c>
      <c r="HS9" s="232">
        <v>4.5977011494252871</v>
      </c>
      <c r="HT9" s="232">
        <v>17.088607594936708</v>
      </c>
      <c r="HU9" s="232">
        <v>13.793103448275861</v>
      </c>
      <c r="HV9" s="232">
        <v>9.8901098901098905</v>
      </c>
      <c r="HW9" s="232">
        <v>7.5</v>
      </c>
      <c r="HX9" s="232">
        <v>6.1224489795918364</v>
      </c>
      <c r="HY9" s="232">
        <v>8.1168831168831161</v>
      </c>
      <c r="HZ9" s="232">
        <v>16.666666666666668</v>
      </c>
      <c r="IA9" s="232" t="s">
        <v>111</v>
      </c>
      <c r="IB9" s="232" t="s">
        <v>111</v>
      </c>
      <c r="IC9" s="232" t="s">
        <v>111</v>
      </c>
      <c r="ID9" s="232" t="s">
        <v>111</v>
      </c>
      <c r="IE9" s="232" t="s">
        <v>111</v>
      </c>
      <c r="IF9" s="232" t="s">
        <v>111</v>
      </c>
      <c r="IG9" s="232" t="s">
        <v>111</v>
      </c>
      <c r="IH9" s="232" t="s">
        <v>111</v>
      </c>
      <c r="II9" s="232" t="s">
        <v>111</v>
      </c>
      <c r="IJ9" s="232" t="s">
        <v>111</v>
      </c>
      <c r="IK9" s="232" t="s">
        <v>111</v>
      </c>
      <c r="IL9" s="239">
        <v>12.652068126520682</v>
      </c>
      <c r="IM9" s="232">
        <v>10.245464247598719</v>
      </c>
      <c r="IN9" s="232">
        <v>12.925969447708576</v>
      </c>
      <c r="IO9" s="232">
        <v>7.9155672823219003</v>
      </c>
      <c r="IP9" s="232">
        <v>14.867256637168142</v>
      </c>
      <c r="IQ9" s="232">
        <v>13.77245508982036</v>
      </c>
      <c r="IR9" s="232">
        <v>12.203876525484565</v>
      </c>
      <c r="IS9" s="232">
        <v>9.7462514417531718</v>
      </c>
      <c r="IT9" s="232">
        <v>8.467966573816156</v>
      </c>
      <c r="IU9" s="232">
        <v>9.067850348763475</v>
      </c>
      <c r="IV9" s="232">
        <v>18.975903614457831</v>
      </c>
      <c r="IW9" s="71">
        <v>28.806983511154222</v>
      </c>
      <c r="IX9" s="71">
        <v>26.754015215553679</v>
      </c>
      <c r="IY9" s="71">
        <v>26.825332795482048</v>
      </c>
      <c r="IZ9" s="71">
        <v>44.686985172981878</v>
      </c>
      <c r="JA9" s="71">
        <v>45.77402135231317</v>
      </c>
      <c r="JB9" s="71">
        <v>43.675319324268642</v>
      </c>
      <c r="JC9" s="71">
        <v>47.610033128253669</v>
      </c>
      <c r="JD9" s="71">
        <v>44.268237426370632</v>
      </c>
      <c r="JE9" s="71">
        <v>47.427983539094647</v>
      </c>
      <c r="JF9" s="71">
        <v>53.717160424818331</v>
      </c>
      <c r="JG9" s="71">
        <v>49.809160305343511</v>
      </c>
      <c r="JH9" s="35"/>
      <c r="JI9" s="71">
        <v>62</v>
      </c>
      <c r="JJ9" s="238" t="s">
        <v>111</v>
      </c>
      <c r="JK9" s="232" t="s">
        <v>111</v>
      </c>
      <c r="JL9" s="232" t="s">
        <v>111</v>
      </c>
      <c r="JM9" s="232" t="s">
        <v>111</v>
      </c>
      <c r="JN9" s="232" t="s">
        <v>111</v>
      </c>
      <c r="JO9" s="232" t="s">
        <v>111</v>
      </c>
      <c r="JP9" s="232" t="s">
        <v>111</v>
      </c>
      <c r="JQ9" s="232" t="s">
        <v>111</v>
      </c>
      <c r="JR9" s="232" t="s">
        <v>111</v>
      </c>
      <c r="JS9" s="232" t="s">
        <v>111</v>
      </c>
      <c r="JT9" s="232" t="s">
        <v>111</v>
      </c>
      <c r="JU9" s="232" t="s">
        <v>111</v>
      </c>
      <c r="JV9" s="232" t="s">
        <v>111</v>
      </c>
      <c r="JW9" s="232" t="s">
        <v>111</v>
      </c>
      <c r="JX9" s="232" t="s">
        <v>111</v>
      </c>
      <c r="JY9" s="232" t="s">
        <v>111</v>
      </c>
      <c r="JZ9" s="232" t="s">
        <v>111</v>
      </c>
      <c r="KA9" s="232" t="s">
        <v>111</v>
      </c>
      <c r="KB9" s="232" t="s">
        <v>111</v>
      </c>
      <c r="KC9" s="232" t="s">
        <v>111</v>
      </c>
      <c r="KD9" s="232" t="s">
        <v>111</v>
      </c>
      <c r="KE9" s="232" t="s">
        <v>111</v>
      </c>
      <c r="KF9" s="239" t="s">
        <v>111</v>
      </c>
      <c r="KG9" s="232" t="s">
        <v>111</v>
      </c>
      <c r="KH9" s="232" t="s">
        <v>111</v>
      </c>
      <c r="KI9" s="232" t="s">
        <v>111</v>
      </c>
      <c r="KJ9" s="232" t="s">
        <v>111</v>
      </c>
      <c r="KK9" s="232" t="s">
        <v>111</v>
      </c>
      <c r="KL9" s="232" t="s">
        <v>111</v>
      </c>
      <c r="KM9" s="232" t="s">
        <v>111</v>
      </c>
      <c r="KN9" s="232" t="s">
        <v>111</v>
      </c>
      <c r="KO9" s="232" t="s">
        <v>111</v>
      </c>
      <c r="KP9" s="232" t="s">
        <v>111</v>
      </c>
      <c r="KQ9" s="232" t="s">
        <v>111</v>
      </c>
      <c r="KR9" s="232" t="s">
        <v>111</v>
      </c>
      <c r="KS9" s="232" t="s">
        <v>111</v>
      </c>
      <c r="KT9" s="232" t="s">
        <v>111</v>
      </c>
      <c r="KU9" s="232" t="s">
        <v>111</v>
      </c>
      <c r="KV9" s="232" t="s">
        <v>111</v>
      </c>
      <c r="KW9" s="232" t="s">
        <v>111</v>
      </c>
      <c r="KX9" s="232" t="s">
        <v>111</v>
      </c>
      <c r="KY9" s="232" t="s">
        <v>111</v>
      </c>
      <c r="KZ9" s="232" t="s">
        <v>111</v>
      </c>
      <c r="LA9" s="232" t="s">
        <v>111</v>
      </c>
      <c r="LB9" s="239" t="s">
        <v>111</v>
      </c>
      <c r="LC9" s="232" t="s">
        <v>111</v>
      </c>
      <c r="LD9" s="232" t="s">
        <v>111</v>
      </c>
      <c r="LE9" s="232" t="s">
        <v>111</v>
      </c>
      <c r="LF9" s="232" t="s">
        <v>111</v>
      </c>
      <c r="LG9" s="232" t="s">
        <v>111</v>
      </c>
      <c r="LH9" s="232" t="s">
        <v>111</v>
      </c>
      <c r="LI9" s="232" t="s">
        <v>111</v>
      </c>
      <c r="LJ9" s="232" t="s">
        <v>111</v>
      </c>
      <c r="LK9" s="232" t="s">
        <v>111</v>
      </c>
      <c r="LL9" s="232" t="s">
        <v>111</v>
      </c>
      <c r="LM9" s="232" t="s">
        <v>111</v>
      </c>
      <c r="LN9" s="232" t="s">
        <v>111</v>
      </c>
      <c r="LO9" s="232" t="s">
        <v>111</v>
      </c>
      <c r="LP9" s="232" t="s">
        <v>111</v>
      </c>
      <c r="LQ9" s="232" t="s">
        <v>111</v>
      </c>
      <c r="LR9" s="232" t="s">
        <v>111</v>
      </c>
      <c r="LS9" s="232" t="s">
        <v>111</v>
      </c>
      <c r="LT9" s="232" t="s">
        <v>111</v>
      </c>
      <c r="LU9" s="232" t="s">
        <v>111</v>
      </c>
      <c r="LV9" s="232" t="s">
        <v>111</v>
      </c>
      <c r="LW9" s="232" t="s">
        <v>111</v>
      </c>
      <c r="LX9" s="35"/>
      <c r="LY9" s="232" t="s">
        <v>111</v>
      </c>
      <c r="LZ9" s="59"/>
      <c r="MA9" s="59"/>
      <c r="MB9" s="59"/>
      <c r="MC9" s="59"/>
      <c r="MD9" s="59"/>
      <c r="ME9" s="59"/>
      <c r="MF9" s="59"/>
      <c r="MG9" s="59"/>
      <c r="MH9" s="59"/>
      <c r="MI9" s="59"/>
      <c r="MJ9" s="59"/>
      <c r="MK9" s="59"/>
      <c r="ML9" s="59"/>
      <c r="MM9" s="59"/>
      <c r="MN9" s="59"/>
      <c r="MO9" s="59"/>
      <c r="MP9" s="59"/>
    </row>
    <row r="10" spans="1:354" s="4" customFormat="1">
      <c r="A10" s="32" t="s">
        <v>18</v>
      </c>
      <c r="B10" s="144">
        <v>76.374871266735326</v>
      </c>
      <c r="C10" s="144">
        <v>76.781078742428605</v>
      </c>
      <c r="D10" s="144">
        <v>78.175865294667915</v>
      </c>
      <c r="E10" s="144">
        <v>81.667543398211464</v>
      </c>
      <c r="F10" s="144">
        <v>81.780322748568466</v>
      </c>
      <c r="G10" s="144">
        <v>82.705641348881187</v>
      </c>
      <c r="H10" s="144">
        <v>78.175772689488397</v>
      </c>
      <c r="I10" s="144">
        <v>79.703351290841681</v>
      </c>
      <c r="J10" s="144">
        <v>82.628513547733604</v>
      </c>
      <c r="K10" s="144">
        <v>76.646086093001159</v>
      </c>
      <c r="L10" s="144">
        <v>81.527347781217742</v>
      </c>
      <c r="M10" s="144">
        <v>78.125477609659185</v>
      </c>
      <c r="N10" s="144">
        <v>77.900870165216389</v>
      </c>
      <c r="O10" s="144">
        <v>76.154987156759873</v>
      </c>
      <c r="P10" s="144">
        <v>77.983882677508333</v>
      </c>
      <c r="Q10" s="144">
        <v>78.235538909696203</v>
      </c>
      <c r="R10" s="144">
        <v>80.40525897565557</v>
      </c>
      <c r="S10" s="144">
        <v>81.092288063510054</v>
      </c>
      <c r="T10" s="144">
        <v>76.833950825193682</v>
      </c>
      <c r="U10" s="144">
        <v>82.765477926554411</v>
      </c>
      <c r="V10" s="73" t="s">
        <v>110</v>
      </c>
      <c r="W10" s="73" t="s">
        <v>110</v>
      </c>
      <c r="X10" s="239">
        <v>66.046369737644909</v>
      </c>
      <c r="Y10" s="232">
        <v>65.708471126939713</v>
      </c>
      <c r="Z10" s="232">
        <v>63.1025957972806</v>
      </c>
      <c r="AA10" s="232">
        <v>65.155695703586915</v>
      </c>
      <c r="AB10" s="232">
        <v>65.130851455952822</v>
      </c>
      <c r="AC10" s="232">
        <v>66.488918513581069</v>
      </c>
      <c r="AD10" s="232">
        <v>65.256550218340607</v>
      </c>
      <c r="AE10" s="232">
        <v>67.364170337738628</v>
      </c>
      <c r="AF10" s="232">
        <v>69.781201160973438</v>
      </c>
      <c r="AG10" s="144">
        <v>56.431113370615151</v>
      </c>
      <c r="AH10" s="144">
        <v>65.022200296003945</v>
      </c>
      <c r="AI10" s="144">
        <v>58.243375858684992</v>
      </c>
      <c r="AJ10" s="144">
        <v>59.043020193151889</v>
      </c>
      <c r="AK10" s="144">
        <v>59.951923076923073</v>
      </c>
      <c r="AL10" s="144">
        <v>60.282717738258093</v>
      </c>
      <c r="AM10" s="144">
        <v>0</v>
      </c>
      <c r="AN10" s="59" t="s">
        <v>111</v>
      </c>
      <c r="AO10" s="59" t="s">
        <v>111</v>
      </c>
      <c r="AP10" s="59" t="s">
        <v>111</v>
      </c>
      <c r="AQ10" s="59" t="s">
        <v>111</v>
      </c>
      <c r="AR10" s="73" t="s">
        <v>110</v>
      </c>
      <c r="AS10" s="73" t="s">
        <v>110</v>
      </c>
      <c r="AT10" s="227">
        <v>65.275908479138621</v>
      </c>
      <c r="AU10" s="144">
        <v>60.763052208835333</v>
      </c>
      <c r="AV10" s="144">
        <v>60.212765957446813</v>
      </c>
      <c r="AW10" s="144">
        <v>61.89806678383129</v>
      </c>
      <c r="AX10" s="144">
        <v>58.393929813468219</v>
      </c>
      <c r="AY10" s="144">
        <v>64.55451023796347</v>
      </c>
      <c r="AZ10" s="232">
        <v>61.569368943512174</v>
      </c>
      <c r="BA10" s="232">
        <v>62.344541685859056</v>
      </c>
      <c r="BB10" s="232">
        <v>61.595672751859368</v>
      </c>
      <c r="BC10" s="144">
        <v>58.782051282051277</v>
      </c>
      <c r="BD10" s="144">
        <v>70.254897830208549</v>
      </c>
      <c r="BE10" s="144">
        <v>61.483067341377961</v>
      </c>
      <c r="BF10" s="144">
        <v>60.25566531086578</v>
      </c>
      <c r="BG10" s="144">
        <v>60.967402733964249</v>
      </c>
      <c r="BH10" s="144">
        <v>60.05440468717304</v>
      </c>
      <c r="BI10" s="144">
        <v>60.033236393851261</v>
      </c>
      <c r="BJ10" s="144">
        <v>60.794618457010721</v>
      </c>
      <c r="BK10" s="144">
        <v>46.941756436005107</v>
      </c>
      <c r="BL10" s="144">
        <v>55.926053904630265</v>
      </c>
      <c r="BM10" s="144">
        <v>62.20918470564434</v>
      </c>
      <c r="BN10" s="73" t="s">
        <v>110</v>
      </c>
      <c r="BO10" s="73" t="s">
        <v>110</v>
      </c>
      <c r="BP10" s="239" t="s">
        <v>111</v>
      </c>
      <c r="BQ10" s="232" t="s">
        <v>111</v>
      </c>
      <c r="BR10" s="232" t="s">
        <v>111</v>
      </c>
      <c r="BS10" s="232" t="s">
        <v>111</v>
      </c>
      <c r="BT10" s="232" t="s">
        <v>111</v>
      </c>
      <c r="BU10" s="232" t="s">
        <v>111</v>
      </c>
      <c r="BV10" s="232" t="s">
        <v>111</v>
      </c>
      <c r="BW10" s="232" t="s">
        <v>111</v>
      </c>
      <c r="BX10" s="232" t="s">
        <v>111</v>
      </c>
      <c r="BY10" s="232">
        <v>48.875255623721884</v>
      </c>
      <c r="BZ10" s="144">
        <v>62.615587846763539</v>
      </c>
      <c r="CA10" s="144">
        <v>64.59854014598541</v>
      </c>
      <c r="CB10" s="144">
        <v>62.156215621562161</v>
      </c>
      <c r="CC10" s="144">
        <v>64.214046822742475</v>
      </c>
      <c r="CD10" s="144">
        <v>63.648834019204386</v>
      </c>
      <c r="CE10" s="144">
        <v>61.766449318316539</v>
      </c>
      <c r="CF10" s="144">
        <v>67.593643586833139</v>
      </c>
      <c r="CG10" s="144">
        <v>65.457332652018394</v>
      </c>
      <c r="CH10" s="144">
        <v>64.477884176926594</v>
      </c>
      <c r="CI10" s="144">
        <v>65.61139691333598</v>
      </c>
      <c r="CJ10" s="59" t="s">
        <v>110</v>
      </c>
      <c r="CK10" s="59" t="s">
        <v>110</v>
      </c>
      <c r="CL10" s="239" t="s">
        <v>110</v>
      </c>
      <c r="CM10" s="59" t="s">
        <v>110</v>
      </c>
      <c r="CN10" s="59" t="s">
        <v>110</v>
      </c>
      <c r="CO10" s="59" t="s">
        <v>110</v>
      </c>
      <c r="CP10" s="59" t="s">
        <v>110</v>
      </c>
      <c r="CQ10" s="144">
        <v>55.038759689922479</v>
      </c>
      <c r="CR10" s="232">
        <v>56.565656565656568</v>
      </c>
      <c r="CS10" s="232">
        <v>58.778625954198475</v>
      </c>
      <c r="CT10" s="232">
        <v>58.269720101781175</v>
      </c>
      <c r="CU10" s="144">
        <v>48.875255623721884</v>
      </c>
      <c r="CV10" s="232" t="s">
        <v>111</v>
      </c>
      <c r="CW10" s="232" t="s">
        <v>111</v>
      </c>
      <c r="CX10" s="232" t="s">
        <v>111</v>
      </c>
      <c r="CY10" s="59" t="s">
        <v>111</v>
      </c>
      <c r="CZ10" s="59" t="s">
        <v>111</v>
      </c>
      <c r="DA10" s="59" t="s">
        <v>111</v>
      </c>
      <c r="DB10" s="59" t="s">
        <v>111</v>
      </c>
      <c r="DC10" s="59" t="s">
        <v>111</v>
      </c>
      <c r="DD10" s="59" t="s">
        <v>111</v>
      </c>
      <c r="DE10" s="59" t="s">
        <v>111</v>
      </c>
      <c r="DF10" s="59" t="s">
        <v>110</v>
      </c>
      <c r="DG10" s="59" t="s">
        <v>110</v>
      </c>
      <c r="DH10" s="237" t="s">
        <v>111</v>
      </c>
      <c r="DI10" s="59" t="s">
        <v>111</v>
      </c>
      <c r="DJ10" s="59" t="s">
        <v>111</v>
      </c>
      <c r="DK10" s="59" t="s">
        <v>111</v>
      </c>
      <c r="DL10" s="59" t="s">
        <v>111</v>
      </c>
      <c r="DM10" s="232" t="s">
        <v>111</v>
      </c>
      <c r="DN10" s="232" t="s">
        <v>111</v>
      </c>
      <c r="DO10" s="232" t="s">
        <v>111</v>
      </c>
      <c r="DP10" s="232" t="s">
        <v>111</v>
      </c>
      <c r="DQ10" s="144">
        <v>57.333333333333329</v>
      </c>
      <c r="DR10" s="144">
        <v>96.25</v>
      </c>
      <c r="DS10" s="144">
        <v>91.082802547770697</v>
      </c>
      <c r="DT10" s="144">
        <v>92.063492063492063</v>
      </c>
      <c r="DU10" s="144">
        <v>95.412844036697265</v>
      </c>
      <c r="DV10" s="144">
        <v>94.285714285714278</v>
      </c>
      <c r="DW10" s="144">
        <v>95.049504950495049</v>
      </c>
      <c r="DX10" s="144">
        <v>93.243243243243242</v>
      </c>
      <c r="DY10" s="144">
        <v>94.930875576036868</v>
      </c>
      <c r="DZ10" s="144">
        <v>92.349726775956285</v>
      </c>
      <c r="EA10" s="144">
        <v>94.117647058823536</v>
      </c>
      <c r="EB10" s="59" t="s">
        <v>110</v>
      </c>
      <c r="EC10" s="59" t="s">
        <v>110</v>
      </c>
      <c r="ED10" s="227">
        <v>72.524150621015977</v>
      </c>
      <c r="EE10" s="144">
        <v>71.822613244560699</v>
      </c>
      <c r="EF10" s="144">
        <v>71.433238945763449</v>
      </c>
      <c r="EG10" s="144">
        <v>74.421733505821479</v>
      </c>
      <c r="EH10" s="144">
        <v>73.611732537907031</v>
      </c>
      <c r="EI10" s="144">
        <v>75.285255838830452</v>
      </c>
      <c r="EJ10" s="144">
        <v>71.404561824729896</v>
      </c>
      <c r="EK10" s="144">
        <v>72.991244597140636</v>
      </c>
      <c r="EL10" s="144">
        <v>75.260275824770147</v>
      </c>
      <c r="EM10" s="144">
        <v>72.053075836699833</v>
      </c>
      <c r="EN10" s="144">
        <v>78.519081648167855</v>
      </c>
      <c r="EO10" s="144">
        <v>74.189413581146056</v>
      </c>
      <c r="EP10" s="144">
        <v>73.693178536359966</v>
      </c>
      <c r="EQ10" s="144">
        <v>72.922819726943445</v>
      </c>
      <c r="ER10" s="144">
        <v>74.040881807872097</v>
      </c>
      <c r="ES10" s="144">
        <v>75.083710852865863</v>
      </c>
      <c r="ET10" s="144">
        <v>77.122607255932834</v>
      </c>
      <c r="EU10" s="144">
        <v>77.121030473694489</v>
      </c>
      <c r="EV10" s="144">
        <v>72.996248745178846</v>
      </c>
      <c r="EW10" s="144">
        <v>79.010031678986266</v>
      </c>
      <c r="EX10" s="232" t="s">
        <v>110</v>
      </c>
      <c r="EY10" s="232" t="s">
        <v>110</v>
      </c>
      <c r="EZ10" s="35"/>
      <c r="FA10" s="232" t="s">
        <v>110</v>
      </c>
      <c r="FB10" s="238" t="s">
        <v>111</v>
      </c>
      <c r="FC10" s="232" t="s">
        <v>111</v>
      </c>
      <c r="FD10" s="232" t="s">
        <v>111</v>
      </c>
      <c r="FE10" s="232" t="s">
        <v>111</v>
      </c>
      <c r="FF10" s="232" t="s">
        <v>111</v>
      </c>
      <c r="FG10" s="232">
        <v>58.013849011991226</v>
      </c>
      <c r="FH10" s="232">
        <v>53.858520900321551</v>
      </c>
      <c r="FI10" s="232">
        <v>55.192356047271815</v>
      </c>
      <c r="FJ10" s="232">
        <v>53.470239402591694</v>
      </c>
      <c r="FK10" s="232">
        <v>57.522038167199455</v>
      </c>
      <c r="FL10" s="232">
        <v>57.088865200116288</v>
      </c>
      <c r="FM10" s="232">
        <v>58.307835572701876</v>
      </c>
      <c r="FN10" s="144">
        <v>60.180157946692994</v>
      </c>
      <c r="FO10" s="144">
        <v>60.851360781577114</v>
      </c>
      <c r="FP10" s="144">
        <v>59.752057648304358</v>
      </c>
      <c r="FQ10" s="144">
        <v>56.553572972817157</v>
      </c>
      <c r="FR10" s="225">
        <v>61.667269875738924</v>
      </c>
      <c r="FS10" s="144">
        <v>63.337107945118902</v>
      </c>
      <c r="FT10" s="144">
        <v>61.063196651031419</v>
      </c>
      <c r="FU10" s="226">
        <v>62.249589099830871</v>
      </c>
      <c r="FV10" s="144">
        <v>63.652349866306935</v>
      </c>
      <c r="FW10" s="144">
        <v>65.049107481000831</v>
      </c>
      <c r="FX10" s="239">
        <v>44.732347918261588</v>
      </c>
      <c r="FY10" s="232">
        <v>44.084610539575898</v>
      </c>
      <c r="FZ10" s="232">
        <v>42.387149422325301</v>
      </c>
      <c r="GA10" s="232">
        <v>44.16472902879628</v>
      </c>
      <c r="GB10" s="232">
        <v>46.85023117569353</v>
      </c>
      <c r="GC10" s="232">
        <v>61.208612267052658</v>
      </c>
      <c r="GD10" s="232">
        <v>58.413330017408612</v>
      </c>
      <c r="GE10" s="232">
        <v>59.394904458598731</v>
      </c>
      <c r="GF10" s="232">
        <v>57.649295965952824</v>
      </c>
      <c r="GG10" s="232">
        <v>60</v>
      </c>
      <c r="GH10" s="232">
        <v>61.529387838112676</v>
      </c>
      <c r="GI10" s="232">
        <v>65.379506206770188</v>
      </c>
      <c r="GJ10" s="144">
        <v>65.331066860935735</v>
      </c>
      <c r="GK10" s="144">
        <v>64.852272307066528</v>
      </c>
      <c r="GL10" s="144">
        <v>62.276169935296188</v>
      </c>
      <c r="GM10" s="144">
        <v>63.646251104615594</v>
      </c>
      <c r="GN10" s="225">
        <v>60.648891744298105</v>
      </c>
      <c r="GO10" s="144">
        <v>63.118636040729342</v>
      </c>
      <c r="GP10" s="228">
        <v>60</v>
      </c>
      <c r="GQ10" s="144">
        <v>61.086142322097388</v>
      </c>
      <c r="GR10" s="144">
        <v>62.872467222884389</v>
      </c>
      <c r="GS10" s="144">
        <v>60.063777902832491</v>
      </c>
      <c r="GT10" s="239">
        <v>44.73299195318215</v>
      </c>
      <c r="GU10" s="232">
        <v>44.054524361948957</v>
      </c>
      <c r="GV10" s="232">
        <v>41.135063792344916</v>
      </c>
      <c r="GW10" s="232">
        <v>39.175475687103592</v>
      </c>
      <c r="GX10" s="232">
        <v>41.614075349015103</v>
      </c>
      <c r="GY10" s="232">
        <v>62.363290537327629</v>
      </c>
      <c r="GZ10" s="232">
        <v>62.296524417069953</v>
      </c>
      <c r="HA10" s="232">
        <v>60.224466891133559</v>
      </c>
      <c r="HB10" s="232">
        <v>59.987782529016492</v>
      </c>
      <c r="HC10" s="232">
        <v>60.895084372707267</v>
      </c>
      <c r="HD10" s="232">
        <v>62.539021852237262</v>
      </c>
      <c r="HE10" s="232">
        <v>64.713958810068661</v>
      </c>
      <c r="HF10" s="144">
        <v>61.541471048513301</v>
      </c>
      <c r="HG10" s="144">
        <v>64.021164021164026</v>
      </c>
      <c r="HH10" s="144">
        <v>54.789081885856092</v>
      </c>
      <c r="HI10" s="144">
        <v>57.824726134585283</v>
      </c>
      <c r="HJ10" s="144">
        <v>63.884430176565004</v>
      </c>
      <c r="HK10" s="144">
        <v>63.876251137397631</v>
      </c>
      <c r="HL10" s="144">
        <v>66.420664206642073</v>
      </c>
      <c r="HM10" s="69" t="s">
        <v>111</v>
      </c>
      <c r="HN10" s="69" t="s">
        <v>111</v>
      </c>
      <c r="HO10" s="69" t="s">
        <v>111</v>
      </c>
      <c r="HP10" s="239">
        <v>50.991501416430594</v>
      </c>
      <c r="HQ10" s="232">
        <v>42.756183745583037</v>
      </c>
      <c r="HR10" s="232">
        <v>39.586919104991395</v>
      </c>
      <c r="HS10" s="232">
        <v>34.097859327217122</v>
      </c>
      <c r="HT10" s="232">
        <v>31.707317073170731</v>
      </c>
      <c r="HU10" s="232">
        <v>69.254658385093165</v>
      </c>
      <c r="HV10" s="232">
        <v>68.041237113402062</v>
      </c>
      <c r="HW10" s="232">
        <v>59.40959409594096</v>
      </c>
      <c r="HX10" s="232">
        <v>59.126984126984127</v>
      </c>
      <c r="HY10" s="232">
        <v>61.666666666666671</v>
      </c>
      <c r="HZ10" s="232">
        <v>65.991902834008101</v>
      </c>
      <c r="IA10" s="232">
        <v>66.666666666666657</v>
      </c>
      <c r="IB10" s="144">
        <v>61.512027491408936</v>
      </c>
      <c r="IC10" s="144">
        <v>59.45945945945946</v>
      </c>
      <c r="ID10" s="144">
        <v>58.754863813229576</v>
      </c>
      <c r="IE10" s="144">
        <v>54.740061162079513</v>
      </c>
      <c r="IF10" s="144">
        <v>63.582089552238813</v>
      </c>
      <c r="IG10" s="144">
        <v>70.322580645161295</v>
      </c>
      <c r="IH10" s="144">
        <v>66.881028938906752</v>
      </c>
      <c r="II10" s="144">
        <v>62.574850299401191</v>
      </c>
      <c r="IJ10" s="144">
        <v>69.731800766283527</v>
      </c>
      <c r="IK10" s="144">
        <v>67.697594501718214</v>
      </c>
      <c r="IL10" s="239">
        <v>44.842535379708991</v>
      </c>
      <c r="IM10" s="232">
        <v>44.047515824156768</v>
      </c>
      <c r="IN10" s="232">
        <v>42.129531854980641</v>
      </c>
      <c r="IO10" s="232">
        <v>43.076978520974485</v>
      </c>
      <c r="IP10" s="232">
        <v>45.610946892955596</v>
      </c>
      <c r="IQ10" s="232">
        <v>60.784313725490193</v>
      </c>
      <c r="IR10" s="232">
        <v>58.339461193930077</v>
      </c>
      <c r="IS10" s="232">
        <v>58.537218695903057</v>
      </c>
      <c r="IT10" s="232">
        <v>56.928705028055887</v>
      </c>
      <c r="IU10" s="232">
        <v>59.481673850767052</v>
      </c>
      <c r="IV10" s="232">
        <v>60.533625340526683</v>
      </c>
      <c r="IW10" s="232">
        <v>62.649040294902761</v>
      </c>
      <c r="IX10" s="144">
        <v>63.176656079336425</v>
      </c>
      <c r="IY10" s="144">
        <v>63.394525667802576</v>
      </c>
      <c r="IZ10" s="144">
        <v>60.530200038842494</v>
      </c>
      <c r="JA10" s="144">
        <v>58.619405179681223</v>
      </c>
      <c r="JB10" s="144">
        <v>61.550654062828229</v>
      </c>
      <c r="JC10" s="144">
        <v>63.35619302500627</v>
      </c>
      <c r="JD10" s="144">
        <v>61.119316917224779</v>
      </c>
      <c r="JE10" s="144">
        <v>62.121498268807045</v>
      </c>
      <c r="JF10" s="144">
        <v>63.602375662279954</v>
      </c>
      <c r="JG10" s="144">
        <v>64.478542528024064</v>
      </c>
      <c r="JH10" s="35"/>
      <c r="JI10" s="144">
        <v>58</v>
      </c>
      <c r="JJ10" s="238" t="s">
        <v>110</v>
      </c>
      <c r="JK10" s="232" t="s">
        <v>110</v>
      </c>
      <c r="JL10" s="232" t="s">
        <v>110</v>
      </c>
      <c r="JM10" s="232" t="s">
        <v>110</v>
      </c>
      <c r="JN10" s="232" t="s">
        <v>110</v>
      </c>
      <c r="JO10" s="232" t="s">
        <v>110</v>
      </c>
      <c r="JP10" s="232" t="s">
        <v>110</v>
      </c>
      <c r="JQ10" s="232" t="s">
        <v>110</v>
      </c>
      <c r="JR10" s="232" t="s">
        <v>110</v>
      </c>
      <c r="JS10" s="232" t="s">
        <v>110</v>
      </c>
      <c r="JT10" s="232" t="s">
        <v>110</v>
      </c>
      <c r="JU10" s="232" t="s">
        <v>110</v>
      </c>
      <c r="JV10" s="232" t="s">
        <v>110</v>
      </c>
      <c r="JW10" s="232" t="s">
        <v>110</v>
      </c>
      <c r="JX10" s="232" t="s">
        <v>110</v>
      </c>
      <c r="JY10" s="232" t="s">
        <v>110</v>
      </c>
      <c r="JZ10" s="232" t="s">
        <v>110</v>
      </c>
      <c r="KA10" s="232" t="s">
        <v>110</v>
      </c>
      <c r="KB10" s="232" t="s">
        <v>110</v>
      </c>
      <c r="KC10" s="232" t="s">
        <v>110</v>
      </c>
      <c r="KD10" s="232" t="s">
        <v>110</v>
      </c>
      <c r="KE10" s="232" t="s">
        <v>110</v>
      </c>
      <c r="KF10" s="239" t="s">
        <v>110</v>
      </c>
      <c r="KG10" s="232" t="s">
        <v>110</v>
      </c>
      <c r="KH10" s="232" t="s">
        <v>110</v>
      </c>
      <c r="KI10" s="232" t="s">
        <v>110</v>
      </c>
      <c r="KJ10" s="232" t="s">
        <v>110</v>
      </c>
      <c r="KK10" s="232" t="s">
        <v>110</v>
      </c>
      <c r="KL10" s="232" t="s">
        <v>110</v>
      </c>
      <c r="KM10" s="232" t="s">
        <v>110</v>
      </c>
      <c r="KN10" s="232" t="s">
        <v>110</v>
      </c>
      <c r="KO10" s="232" t="s">
        <v>110</v>
      </c>
      <c r="KP10" s="232" t="s">
        <v>110</v>
      </c>
      <c r="KQ10" s="232" t="s">
        <v>110</v>
      </c>
      <c r="KR10" s="232" t="s">
        <v>110</v>
      </c>
      <c r="KS10" s="232" t="s">
        <v>110</v>
      </c>
      <c r="KT10" s="232" t="s">
        <v>110</v>
      </c>
      <c r="KU10" s="232" t="s">
        <v>110</v>
      </c>
      <c r="KV10" s="232" t="s">
        <v>110</v>
      </c>
      <c r="KW10" s="232" t="s">
        <v>110</v>
      </c>
      <c r="KX10" s="232" t="s">
        <v>110</v>
      </c>
      <c r="KY10" s="232" t="s">
        <v>110</v>
      </c>
      <c r="KZ10" s="232" t="s">
        <v>110</v>
      </c>
      <c r="LA10" s="232" t="s">
        <v>110</v>
      </c>
      <c r="LB10" s="239" t="s">
        <v>110</v>
      </c>
      <c r="LC10" s="232" t="s">
        <v>110</v>
      </c>
      <c r="LD10" s="232" t="s">
        <v>110</v>
      </c>
      <c r="LE10" s="232" t="s">
        <v>110</v>
      </c>
      <c r="LF10" s="232" t="s">
        <v>110</v>
      </c>
      <c r="LG10" s="232" t="s">
        <v>110</v>
      </c>
      <c r="LH10" s="232" t="s">
        <v>110</v>
      </c>
      <c r="LI10" s="232" t="s">
        <v>110</v>
      </c>
      <c r="LJ10" s="232" t="s">
        <v>110</v>
      </c>
      <c r="LK10" s="232" t="s">
        <v>110</v>
      </c>
      <c r="LL10" s="232" t="s">
        <v>110</v>
      </c>
      <c r="LM10" s="232" t="s">
        <v>110</v>
      </c>
      <c r="LN10" s="232" t="s">
        <v>110</v>
      </c>
      <c r="LO10" s="232" t="s">
        <v>110</v>
      </c>
      <c r="LP10" s="232" t="s">
        <v>110</v>
      </c>
      <c r="LQ10" s="232" t="s">
        <v>111</v>
      </c>
      <c r="LR10" s="232" t="s">
        <v>111</v>
      </c>
      <c r="LS10" s="232" t="s">
        <v>111</v>
      </c>
      <c r="LT10" s="232" t="s">
        <v>111</v>
      </c>
      <c r="LU10" s="232" t="s">
        <v>111</v>
      </c>
      <c r="LV10" s="232" t="s">
        <v>111</v>
      </c>
      <c r="LW10" s="232" t="s">
        <v>111</v>
      </c>
      <c r="LX10" s="35"/>
      <c r="LY10" s="232" t="s">
        <v>111</v>
      </c>
      <c r="LZ10" s="59"/>
      <c r="MA10" s="59"/>
      <c r="MB10" s="59"/>
      <c r="MC10" s="59"/>
      <c r="MD10" s="59"/>
      <c r="ME10" s="59"/>
      <c r="MF10" s="59"/>
      <c r="MG10" s="59"/>
      <c r="MH10" s="59"/>
      <c r="MI10" s="59"/>
      <c r="MJ10" s="59"/>
      <c r="MK10" s="59"/>
      <c r="ML10" s="59"/>
      <c r="MM10" s="59"/>
      <c r="MN10" s="59"/>
      <c r="MO10" s="59"/>
      <c r="MP10" s="59"/>
    </row>
    <row r="11" spans="1:354" s="4" customFormat="1">
      <c r="A11" s="32"/>
      <c r="B11" s="144"/>
      <c r="C11" s="144"/>
      <c r="D11" s="144"/>
      <c r="E11" s="144"/>
      <c r="F11" s="144"/>
      <c r="G11" s="144"/>
      <c r="H11" s="144"/>
      <c r="I11" s="144"/>
      <c r="J11" s="144"/>
      <c r="K11" s="144"/>
      <c r="L11" s="144"/>
      <c r="M11" s="144"/>
      <c r="N11" s="144"/>
      <c r="O11" s="144"/>
      <c r="P11" s="144"/>
      <c r="Q11" s="144"/>
      <c r="R11" s="144"/>
      <c r="S11" s="144"/>
      <c r="T11" s="144"/>
      <c r="U11" s="144"/>
      <c r="V11" s="144"/>
      <c r="W11" s="144"/>
      <c r="X11" s="239"/>
      <c r="Y11" s="232"/>
      <c r="Z11" s="232"/>
      <c r="AA11" s="232"/>
      <c r="AB11" s="232"/>
      <c r="AC11" s="232"/>
      <c r="AD11" s="232"/>
      <c r="AE11" s="232"/>
      <c r="AF11" s="232"/>
      <c r="AG11" s="144"/>
      <c r="AH11" s="144"/>
      <c r="AI11" s="144"/>
      <c r="AJ11" s="144"/>
      <c r="AK11" s="144"/>
      <c r="AL11" s="144"/>
      <c r="AM11" s="144"/>
      <c r="AN11" s="144"/>
      <c r="AO11" s="144"/>
      <c r="AP11" s="144"/>
      <c r="AQ11" s="144"/>
      <c r="AR11" s="144"/>
      <c r="AS11" s="144"/>
      <c r="AT11" s="227"/>
      <c r="AU11" s="144"/>
      <c r="AV11" s="144"/>
      <c r="AW11" s="144"/>
      <c r="AX11" s="144"/>
      <c r="AY11" s="144"/>
      <c r="AZ11" s="232"/>
      <c r="BA11" s="232"/>
      <c r="BB11" s="232"/>
      <c r="BC11" s="144"/>
      <c r="BD11" s="144"/>
      <c r="BE11" s="144"/>
      <c r="BF11" s="144"/>
      <c r="BG11" s="144"/>
      <c r="BH11" s="144"/>
      <c r="BI11" s="144"/>
      <c r="BJ11" s="144"/>
      <c r="BK11" s="144"/>
      <c r="BL11" s="144"/>
      <c r="BM11" s="144"/>
      <c r="BN11" s="144"/>
      <c r="BO11" s="144"/>
      <c r="BP11" s="239"/>
      <c r="BQ11" s="232"/>
      <c r="BR11" s="232"/>
      <c r="BS11" s="232"/>
      <c r="BT11" s="232"/>
      <c r="BU11" s="232"/>
      <c r="BV11" s="232"/>
      <c r="BW11" s="232"/>
      <c r="BX11" s="232"/>
      <c r="BY11" s="232"/>
      <c r="BZ11" s="144"/>
      <c r="CA11" s="144"/>
      <c r="CB11" s="144"/>
      <c r="CC11" s="144"/>
      <c r="CD11" s="144"/>
      <c r="CE11" s="144"/>
      <c r="CF11" s="144"/>
      <c r="CG11" s="144"/>
      <c r="CH11" s="144"/>
      <c r="CI11" s="144"/>
      <c r="CJ11" s="144"/>
      <c r="CK11" s="144"/>
      <c r="CL11" s="239"/>
      <c r="CM11" s="59"/>
      <c r="CN11" s="59"/>
      <c r="CO11" s="59"/>
      <c r="CP11" s="59"/>
      <c r="CQ11" s="144"/>
      <c r="CR11" s="232"/>
      <c r="CS11" s="232"/>
      <c r="CT11" s="232"/>
      <c r="CU11" s="144"/>
      <c r="CV11" s="232"/>
      <c r="CW11" s="232"/>
      <c r="CX11" s="232"/>
      <c r="CY11" s="59"/>
      <c r="CZ11" s="59"/>
      <c r="DA11" s="59"/>
      <c r="DB11" s="59"/>
      <c r="DC11" s="59"/>
      <c r="DD11" s="59"/>
      <c r="DE11" s="144"/>
      <c r="DF11" s="144"/>
      <c r="DG11" s="144"/>
      <c r="DH11" s="237"/>
      <c r="DI11" s="59"/>
      <c r="DJ11" s="59"/>
      <c r="DK11" s="59"/>
      <c r="DL11" s="59"/>
      <c r="DM11" s="232"/>
      <c r="DN11" s="232"/>
      <c r="DO11" s="232"/>
      <c r="DP11" s="232"/>
      <c r="DQ11" s="144"/>
      <c r="DR11" s="144"/>
      <c r="DS11" s="144"/>
      <c r="DT11" s="144"/>
      <c r="DU11" s="144"/>
      <c r="DV11" s="144"/>
      <c r="DW11" s="144"/>
      <c r="DX11" s="144"/>
      <c r="DY11" s="144"/>
      <c r="DZ11" s="144"/>
      <c r="EA11" s="144"/>
      <c r="EB11" s="144"/>
      <c r="EC11" s="144"/>
      <c r="ED11" s="227"/>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35"/>
      <c r="FA11" s="144"/>
      <c r="FB11" s="238"/>
      <c r="FC11" s="232"/>
      <c r="FD11" s="232"/>
      <c r="FE11" s="232"/>
      <c r="FF11" s="232"/>
      <c r="FG11" s="232"/>
      <c r="FH11" s="232"/>
      <c r="FI11" s="232"/>
      <c r="FJ11" s="232"/>
      <c r="FK11" s="232"/>
      <c r="FL11" s="232"/>
      <c r="FM11" s="232"/>
      <c r="FN11" s="144"/>
      <c r="FO11" s="144"/>
      <c r="FP11" s="144"/>
      <c r="FQ11" s="144"/>
      <c r="FR11" s="144"/>
      <c r="FS11" s="144"/>
      <c r="FT11" s="144"/>
      <c r="FU11" s="144"/>
      <c r="FV11" s="144"/>
      <c r="FW11" s="144"/>
      <c r="FX11" s="239"/>
      <c r="FY11" s="232"/>
      <c r="FZ11" s="232"/>
      <c r="GA11" s="232"/>
      <c r="GB11" s="232"/>
      <c r="GC11" s="232"/>
      <c r="GD11" s="232"/>
      <c r="GE11" s="232"/>
      <c r="GF11" s="232"/>
      <c r="GG11" s="232"/>
      <c r="GH11" s="232"/>
      <c r="GI11" s="232"/>
      <c r="GJ11" s="144"/>
      <c r="GK11" s="144"/>
      <c r="GL11" s="144"/>
      <c r="GM11" s="144"/>
      <c r="GN11" s="144"/>
      <c r="GO11" s="144"/>
      <c r="GP11" s="144"/>
      <c r="GQ11" s="144"/>
      <c r="GR11" s="144"/>
      <c r="GS11" s="144"/>
      <c r="GT11" s="239"/>
      <c r="GU11" s="232"/>
      <c r="GV11" s="232"/>
      <c r="GW11" s="232"/>
      <c r="GX11" s="232"/>
      <c r="GY11" s="232"/>
      <c r="GZ11" s="232"/>
      <c r="HA11" s="232"/>
      <c r="HB11" s="232"/>
      <c r="HC11" s="232"/>
      <c r="HD11" s="232"/>
      <c r="HE11" s="232"/>
      <c r="HF11" s="144"/>
      <c r="HG11" s="144"/>
      <c r="HH11" s="144"/>
      <c r="HI11" s="144"/>
      <c r="HJ11" s="144"/>
      <c r="HK11" s="144"/>
      <c r="HL11" s="144"/>
      <c r="HM11" s="144"/>
      <c r="HN11" s="144"/>
      <c r="HO11" s="144"/>
      <c r="HP11" s="239"/>
      <c r="HQ11" s="232"/>
      <c r="HR11" s="232"/>
      <c r="HS11" s="232"/>
      <c r="HT11" s="232"/>
      <c r="HU11" s="232"/>
      <c r="HV11" s="232"/>
      <c r="HW11" s="232"/>
      <c r="HX11" s="232"/>
      <c r="HY11" s="232"/>
      <c r="HZ11" s="232"/>
      <c r="IA11" s="232"/>
      <c r="IB11" s="144"/>
      <c r="IC11" s="144"/>
      <c r="ID11" s="144"/>
      <c r="IE11" s="144"/>
      <c r="IF11" s="144"/>
      <c r="IG11" s="144"/>
      <c r="IH11" s="144"/>
      <c r="II11" s="144"/>
      <c r="IJ11" s="144"/>
      <c r="IK11" s="144"/>
      <c r="IL11" s="239"/>
      <c r="IM11" s="232"/>
      <c r="IN11" s="232"/>
      <c r="IO11" s="232"/>
      <c r="IP11" s="232"/>
      <c r="IQ11" s="232"/>
      <c r="IR11" s="232"/>
      <c r="IS11" s="232"/>
      <c r="IT11" s="232"/>
      <c r="IU11" s="232"/>
      <c r="IV11" s="232"/>
      <c r="IW11" s="232"/>
      <c r="IX11" s="144"/>
      <c r="IY11" s="144"/>
      <c r="IZ11" s="144"/>
      <c r="JA11" s="144"/>
      <c r="JB11" s="144"/>
      <c r="JC11" s="144"/>
      <c r="JD11" s="144"/>
      <c r="JE11" s="144"/>
      <c r="JF11" s="144"/>
      <c r="JG11" s="144"/>
      <c r="JH11" s="35"/>
      <c r="JI11" s="144"/>
      <c r="JJ11" s="238"/>
      <c r="JK11" s="232"/>
      <c r="JL11" s="232"/>
      <c r="JM11" s="232"/>
      <c r="JN11" s="232"/>
      <c r="JO11" s="232"/>
      <c r="JP11" s="232"/>
      <c r="JQ11" s="232"/>
      <c r="JR11" s="232"/>
      <c r="JS11" s="232"/>
      <c r="JT11" s="232"/>
      <c r="JU11" s="232"/>
      <c r="JV11" s="232"/>
      <c r="JW11" s="232"/>
      <c r="JX11" s="232"/>
      <c r="JY11" s="232"/>
      <c r="JZ11" s="232"/>
      <c r="KA11" s="232"/>
      <c r="KB11" s="232"/>
      <c r="KC11" s="144"/>
      <c r="KD11" s="144"/>
      <c r="KE11" s="144"/>
      <c r="KF11" s="239"/>
      <c r="KG11" s="232"/>
      <c r="KH11" s="232"/>
      <c r="KI11" s="232"/>
      <c r="KJ11" s="232"/>
      <c r="KK11" s="232"/>
      <c r="KL11" s="232"/>
      <c r="KM11" s="232"/>
      <c r="KN11" s="232"/>
      <c r="KO11" s="232"/>
      <c r="KP11" s="232"/>
      <c r="KQ11" s="232"/>
      <c r="KR11" s="232"/>
      <c r="KS11" s="144"/>
      <c r="KT11" s="144"/>
      <c r="KU11" s="144"/>
      <c r="KV11" s="144"/>
      <c r="KW11" s="144"/>
      <c r="KX11" s="144"/>
      <c r="KY11" s="144"/>
      <c r="KZ11" s="144"/>
      <c r="LA11" s="144"/>
      <c r="LB11" s="239"/>
      <c r="LC11" s="232"/>
      <c r="LD11" s="232"/>
      <c r="LE11" s="232"/>
      <c r="LF11" s="232"/>
      <c r="LG11" s="232"/>
      <c r="LH11" s="232"/>
      <c r="LI11" s="232"/>
      <c r="LJ11" s="232"/>
      <c r="LK11" s="232"/>
      <c r="LL11" s="232"/>
      <c r="LM11" s="232"/>
      <c r="LN11" s="232"/>
      <c r="LO11" s="232"/>
      <c r="LP11" s="232"/>
      <c r="LQ11" s="232"/>
      <c r="LR11" s="232"/>
      <c r="LS11" s="232"/>
      <c r="LT11" s="232"/>
      <c r="LU11" s="144"/>
      <c r="LV11" s="144"/>
      <c r="LW11" s="144"/>
      <c r="LX11" s="35"/>
      <c r="LY11" s="59"/>
      <c r="LZ11" s="59"/>
      <c r="MA11" s="59"/>
      <c r="MB11" s="59"/>
      <c r="MC11" s="59"/>
      <c r="MD11" s="59"/>
      <c r="ME11" s="59"/>
      <c r="MF11" s="59"/>
      <c r="MG11" s="59"/>
      <c r="MH11" s="59"/>
      <c r="MI11" s="59"/>
      <c r="MJ11" s="59"/>
      <c r="MK11" s="59"/>
      <c r="ML11" s="59"/>
      <c r="MM11" s="59"/>
      <c r="MN11" s="59"/>
      <c r="MO11" s="59"/>
      <c r="MP11" s="59"/>
    </row>
    <row r="12" spans="1:354" s="4" customFormat="1">
      <c r="A12" s="32" t="s">
        <v>19</v>
      </c>
      <c r="B12" s="144">
        <v>81.491312741312754</v>
      </c>
      <c r="C12" s="144">
        <v>80.122950819672127</v>
      </c>
      <c r="D12" s="144">
        <v>82.119205298013242</v>
      </c>
      <c r="E12" s="144">
        <v>85.089048882152326</v>
      </c>
      <c r="F12" s="144">
        <v>86.537725009574871</v>
      </c>
      <c r="G12" s="144">
        <v>84.853810512861486</v>
      </c>
      <c r="H12" s="144">
        <v>87.623425263874708</v>
      </c>
      <c r="I12" s="144">
        <v>87.00178949080852</v>
      </c>
      <c r="J12" s="144">
        <v>84.109763880025525</v>
      </c>
      <c r="K12" s="144">
        <v>82.88097043214556</v>
      </c>
      <c r="L12" s="144">
        <v>85.731201894612198</v>
      </c>
      <c r="M12" s="144">
        <v>89.646892655367225</v>
      </c>
      <c r="N12" s="144">
        <v>88.068517424689901</v>
      </c>
      <c r="O12" s="144">
        <v>87.867962274935692</v>
      </c>
      <c r="P12" s="144">
        <v>88.184079601990064</v>
      </c>
      <c r="Q12" s="144">
        <v>88.685015290519885</v>
      </c>
      <c r="R12" s="144">
        <v>89.473684210526315</v>
      </c>
      <c r="S12" s="144">
        <v>89.176408774464733</v>
      </c>
      <c r="T12" s="144">
        <v>88.683510638297875</v>
      </c>
      <c r="U12" s="144">
        <v>88.943129118867461</v>
      </c>
      <c r="V12" s="144">
        <v>87.597474935016706</v>
      </c>
      <c r="W12" s="144">
        <v>88.677273255138772</v>
      </c>
      <c r="X12" s="239">
        <v>85.215848610289768</v>
      </c>
      <c r="Y12" s="232">
        <v>85.328578706062146</v>
      </c>
      <c r="Z12" s="232">
        <v>86.962190352020855</v>
      </c>
      <c r="AA12" s="232">
        <v>89.471493965875979</v>
      </c>
      <c r="AB12" s="232">
        <v>90.529770276605717</v>
      </c>
      <c r="AC12" s="232">
        <v>92.662779397473287</v>
      </c>
      <c r="AD12" s="232">
        <v>92.396958783513398</v>
      </c>
      <c r="AE12" s="232">
        <v>93.902962644911966</v>
      </c>
      <c r="AF12" s="232">
        <v>89.210878288007137</v>
      </c>
      <c r="AG12" s="144">
        <v>87.399103139013448</v>
      </c>
      <c r="AH12" s="144">
        <v>90.93298291721419</v>
      </c>
      <c r="AI12" s="144">
        <v>95.242369838420103</v>
      </c>
      <c r="AJ12" s="144">
        <v>94.792071511853862</v>
      </c>
      <c r="AK12" s="144">
        <v>92.17284957195271</v>
      </c>
      <c r="AL12" s="144">
        <v>92.101551480959102</v>
      </c>
      <c r="AM12" s="144">
        <v>91.33409350057012</v>
      </c>
      <c r="AN12" s="144">
        <v>92.065299924069848</v>
      </c>
      <c r="AO12" s="144">
        <v>95.071482317531974</v>
      </c>
      <c r="AP12" s="144">
        <v>95.828719084533034</v>
      </c>
      <c r="AQ12" s="144">
        <v>94.750558451228599</v>
      </c>
      <c r="AR12" s="144">
        <v>95.857988165680467</v>
      </c>
      <c r="AS12" s="144">
        <v>98.50187265917603</v>
      </c>
      <c r="AT12" s="227">
        <v>73.539001755706039</v>
      </c>
      <c r="AU12" s="144">
        <v>74.822190611664297</v>
      </c>
      <c r="AV12" s="144">
        <v>70.474847202632816</v>
      </c>
      <c r="AW12" s="144">
        <v>73.7794245858762</v>
      </c>
      <c r="AX12" s="144">
        <v>72.117834394904463</v>
      </c>
      <c r="AY12" s="144">
        <v>72.278880029668088</v>
      </c>
      <c r="AZ12" s="144">
        <v>74.197404371584696</v>
      </c>
      <c r="BA12" s="144">
        <v>74.660483603842337</v>
      </c>
      <c r="BB12" s="144">
        <v>73.829676973570571</v>
      </c>
      <c r="BC12" s="144">
        <v>54.008068759866688</v>
      </c>
      <c r="BD12" s="144">
        <v>73.221685082872938</v>
      </c>
      <c r="BE12" s="144">
        <v>74.794917162618617</v>
      </c>
      <c r="BF12" s="144">
        <v>75.302625373368969</v>
      </c>
      <c r="BG12" s="144">
        <v>77.481617647058826</v>
      </c>
      <c r="BH12" s="144">
        <v>78.207739307535633</v>
      </c>
      <c r="BI12" s="144">
        <v>76.292257360959653</v>
      </c>
      <c r="BJ12" s="144">
        <v>75.159817351598178</v>
      </c>
      <c r="BK12" s="144">
        <v>44.724095355684298</v>
      </c>
      <c r="BL12" s="144">
        <v>79.010411867686344</v>
      </c>
      <c r="BM12" s="144">
        <v>77.434634331186061</v>
      </c>
      <c r="BN12" s="144">
        <v>84.525382147575016</v>
      </c>
      <c r="BO12" s="144">
        <v>85.209399279893873</v>
      </c>
      <c r="BP12" s="227">
        <v>60.0326264274062</v>
      </c>
      <c r="BQ12" s="144">
        <v>58.146002317497107</v>
      </c>
      <c r="BR12" s="144">
        <v>62.341696535244928</v>
      </c>
      <c r="BS12" s="144">
        <v>61.214848143982003</v>
      </c>
      <c r="BT12" s="144">
        <v>57.287563308947661</v>
      </c>
      <c r="BU12" s="144">
        <v>61.380048141214232</v>
      </c>
      <c r="BV12" s="144">
        <v>62.551079976649149</v>
      </c>
      <c r="BW12" s="144">
        <v>66.513409961685824</v>
      </c>
      <c r="BX12" s="144">
        <v>66.21756487025948</v>
      </c>
      <c r="BY12" s="144">
        <v>65.054721303130577</v>
      </c>
      <c r="BZ12" s="144">
        <v>66.750576882735473</v>
      </c>
      <c r="CA12" s="144">
        <v>68.92877173303421</v>
      </c>
      <c r="CB12" s="144">
        <v>69.951239333604221</v>
      </c>
      <c r="CC12" s="144">
        <v>68.162332094884249</v>
      </c>
      <c r="CD12" s="144">
        <v>69.136036377415692</v>
      </c>
      <c r="CE12" s="144">
        <v>69.5414847161572</v>
      </c>
      <c r="CF12" s="225">
        <v>67.807709480577472</v>
      </c>
      <c r="CG12" s="144">
        <v>66.364261168384871</v>
      </c>
      <c r="CH12" s="144">
        <v>66.908602150537632</v>
      </c>
      <c r="CI12" s="144">
        <v>65.757919979805635</v>
      </c>
      <c r="CJ12" s="144">
        <v>70.471304905418407</v>
      </c>
      <c r="CK12" s="144">
        <v>72.994652406417103</v>
      </c>
      <c r="CL12" s="227">
        <v>54.001992693457325</v>
      </c>
      <c r="CM12" s="144">
        <v>58.359621451104104</v>
      </c>
      <c r="CN12" s="144">
        <v>54.658187599364069</v>
      </c>
      <c r="CO12" s="144">
        <v>55.195177956371992</v>
      </c>
      <c r="CP12" s="144">
        <v>60.75329566854991</v>
      </c>
      <c r="CQ12" s="144">
        <v>60.41431261770245</v>
      </c>
      <c r="CR12" s="144">
        <v>64.212328767123282</v>
      </c>
      <c r="CS12" s="144">
        <v>63.672217353198945</v>
      </c>
      <c r="CT12" s="144">
        <v>67.061403508771932</v>
      </c>
      <c r="CU12" s="144">
        <v>61.883589329021831</v>
      </c>
      <c r="CV12" s="144">
        <v>63.329407145661563</v>
      </c>
      <c r="CW12" s="144">
        <v>63.621639131843224</v>
      </c>
      <c r="CX12" s="144">
        <v>62.971839424805275</v>
      </c>
      <c r="CY12" s="144">
        <v>61.95804195804196</v>
      </c>
      <c r="CZ12" s="144">
        <v>61.273336524652947</v>
      </c>
      <c r="DA12" s="144">
        <v>63.908450704225359</v>
      </c>
      <c r="DB12" s="225">
        <v>62.207105064247926</v>
      </c>
      <c r="DC12" s="144">
        <v>61.875480399692549</v>
      </c>
      <c r="DD12" s="228">
        <v>55</v>
      </c>
      <c r="DE12" s="144">
        <v>56.962025316455694</v>
      </c>
      <c r="DF12" s="144">
        <v>58.243902439024396</v>
      </c>
      <c r="DG12" s="144">
        <v>60.74544012688343</v>
      </c>
      <c r="DH12" s="227">
        <v>43.939393939393938</v>
      </c>
      <c r="DI12" s="144">
        <v>43.39622641509434</v>
      </c>
      <c r="DJ12" s="144">
        <v>32.911392405063296</v>
      </c>
      <c r="DK12" s="144">
        <v>43.103448275862064</v>
      </c>
      <c r="DL12" s="144">
        <v>47.64705882352942</v>
      </c>
      <c r="DM12" s="144">
        <v>43.2</v>
      </c>
      <c r="DN12" s="144">
        <v>46.060606060606062</v>
      </c>
      <c r="DO12" s="57">
        <f>((DP12-DN12)/2)+DN12</f>
        <v>51.212121212121211</v>
      </c>
      <c r="DP12" s="144">
        <v>56.36363636363636</v>
      </c>
      <c r="DQ12" s="144">
        <v>52.980132450331126</v>
      </c>
      <c r="DR12" s="144">
        <v>48.936170212765958</v>
      </c>
      <c r="DS12" s="144">
        <v>22.535211267605632</v>
      </c>
      <c r="DT12" s="144">
        <v>35.294117647058826</v>
      </c>
      <c r="DU12" s="144">
        <v>44</v>
      </c>
      <c r="DV12" s="144">
        <v>35</v>
      </c>
      <c r="DW12" s="144">
        <v>56.972111553784856</v>
      </c>
      <c r="DX12" s="144">
        <v>57.142857142857139</v>
      </c>
      <c r="DY12" s="144">
        <v>51.313485113835377</v>
      </c>
      <c r="DZ12" s="144">
        <v>52.15333648840511</v>
      </c>
      <c r="EA12" s="144">
        <v>51.892313694888799</v>
      </c>
      <c r="EB12" s="144">
        <v>54.488435907487258</v>
      </c>
      <c r="EC12" s="144">
        <v>54.674115456238368</v>
      </c>
      <c r="ED12" s="227">
        <v>70.05489533691258</v>
      </c>
      <c r="EE12" s="144">
        <v>70.557556857895591</v>
      </c>
      <c r="EF12" s="144">
        <v>71.136162917554145</v>
      </c>
      <c r="EG12" s="144">
        <v>72.378755154133131</v>
      </c>
      <c r="EH12" s="144">
        <v>73.493554511841708</v>
      </c>
      <c r="EI12" s="144">
        <v>74.492065846062587</v>
      </c>
      <c r="EJ12" s="144">
        <v>76.999404643778533</v>
      </c>
      <c r="EK12" s="144">
        <v>77.870383675815489</v>
      </c>
      <c r="EL12" s="144">
        <v>76.191849288735099</v>
      </c>
      <c r="EM12" s="144">
        <v>69.431491686684566</v>
      </c>
      <c r="EN12" s="144">
        <v>75.932188306487504</v>
      </c>
      <c r="EO12" s="144">
        <v>78.170772303595214</v>
      </c>
      <c r="EP12" s="144">
        <v>78.06440875426479</v>
      </c>
      <c r="EQ12" s="144">
        <v>77.885841836734699</v>
      </c>
      <c r="ER12" s="144">
        <v>78.984767736326859</v>
      </c>
      <c r="ES12" s="144">
        <v>78.570625913023946</v>
      </c>
      <c r="ET12" s="144">
        <v>77.71128353223618</v>
      </c>
      <c r="EU12" s="144">
        <v>78.127662363195498</v>
      </c>
      <c r="EV12" s="144">
        <v>77.283927513178014</v>
      </c>
      <c r="EW12" s="144">
        <v>76.183284501767005</v>
      </c>
      <c r="EX12" s="144">
        <v>80.34122982272541</v>
      </c>
      <c r="EY12" s="144">
        <v>81.413505430505282</v>
      </c>
      <c r="EZ12" s="35"/>
      <c r="FA12" s="144">
        <v>67</v>
      </c>
      <c r="FB12" s="238" t="s">
        <v>110</v>
      </c>
      <c r="FC12" s="232" t="s">
        <v>110</v>
      </c>
      <c r="FD12" s="232" t="s">
        <v>110</v>
      </c>
      <c r="FE12" s="232" t="s">
        <v>110</v>
      </c>
      <c r="FF12" s="232" t="s">
        <v>110</v>
      </c>
      <c r="FG12" s="232" t="s">
        <v>110</v>
      </c>
      <c r="FH12" s="232" t="s">
        <v>110</v>
      </c>
      <c r="FI12" s="232" t="s">
        <v>110</v>
      </c>
      <c r="FJ12" s="232" t="s">
        <v>110</v>
      </c>
      <c r="FK12" s="232" t="s">
        <v>110</v>
      </c>
      <c r="FL12" s="232" t="s">
        <v>110</v>
      </c>
      <c r="FM12" s="232">
        <v>48.152213684595679</v>
      </c>
      <c r="FN12" s="144">
        <v>50.714771953710013</v>
      </c>
      <c r="FO12" s="144">
        <v>45.998187858652983</v>
      </c>
      <c r="FP12" s="144">
        <v>45.463446475195823</v>
      </c>
      <c r="FQ12" s="144">
        <v>46.054605460546057</v>
      </c>
      <c r="FR12" s="144">
        <v>49.124236252545828</v>
      </c>
      <c r="FS12" s="144">
        <v>51.84436584133401</v>
      </c>
      <c r="FT12" s="144">
        <v>47.858286629303443</v>
      </c>
      <c r="FU12" s="144">
        <v>47.093616153375493</v>
      </c>
      <c r="FV12" s="144">
        <v>47.699567440031458</v>
      </c>
      <c r="FW12" s="144">
        <v>50.424160162877506</v>
      </c>
      <c r="FX12" s="239">
        <v>46.337579617834393</v>
      </c>
      <c r="FY12" s="232">
        <v>23.007348784624082</v>
      </c>
      <c r="FZ12" s="232">
        <v>47.90794979079498</v>
      </c>
      <c r="GA12" s="230">
        <v>47.887323943661968</v>
      </c>
      <c r="GB12" s="232">
        <v>49.118046132971507</v>
      </c>
      <c r="GC12" s="232">
        <v>50.400534045393854</v>
      </c>
      <c r="GD12" s="232">
        <v>51.373626373626372</v>
      </c>
      <c r="GE12" s="232">
        <v>52.401939180255624</v>
      </c>
      <c r="GF12" s="232">
        <v>51.760889712696944</v>
      </c>
      <c r="GG12" s="232">
        <v>47.263118157795397</v>
      </c>
      <c r="GH12" s="232">
        <v>43.453292496171514</v>
      </c>
      <c r="GI12" s="232">
        <v>43.434343434343432</v>
      </c>
      <c r="GJ12" s="144">
        <v>42.711996873778816</v>
      </c>
      <c r="GK12" s="144">
        <v>41.950413223140501</v>
      </c>
      <c r="GL12" s="144">
        <v>46.018490903668351</v>
      </c>
      <c r="GM12" s="144">
        <v>38.4765625</v>
      </c>
      <c r="GN12" s="144">
        <v>35.322054021964973</v>
      </c>
      <c r="GO12" s="144">
        <v>44.255319148936167</v>
      </c>
      <c r="GP12" s="144">
        <v>11.814345991561181</v>
      </c>
      <c r="GQ12" s="69" t="s">
        <v>111</v>
      </c>
      <c r="GR12" s="69" t="s">
        <v>111</v>
      </c>
      <c r="GS12" s="69" t="s">
        <v>111</v>
      </c>
      <c r="GT12" s="239">
        <v>54.897388059701491</v>
      </c>
      <c r="GU12" s="232">
        <v>28.990081154192964</v>
      </c>
      <c r="GV12" s="232">
        <v>50.784385260853711</v>
      </c>
      <c r="GW12" s="230">
        <v>54.460093896713616</v>
      </c>
      <c r="GX12" s="232">
        <v>50.172347759479131</v>
      </c>
      <c r="GY12" s="232">
        <v>54.525862068965516</v>
      </c>
      <c r="GZ12" s="232">
        <v>52.522669146710072</v>
      </c>
      <c r="HA12" s="232">
        <v>53.542765420775055</v>
      </c>
      <c r="HB12" s="232">
        <v>53.593718542379705</v>
      </c>
      <c r="HC12" s="232">
        <v>47.143328929986794</v>
      </c>
      <c r="HD12" s="232">
        <v>42.84421655858845</v>
      </c>
      <c r="HE12" s="232">
        <v>45.184759716637956</v>
      </c>
      <c r="HF12" s="144">
        <v>43.473053892215567</v>
      </c>
      <c r="HG12" s="144">
        <v>42.752933713923241</v>
      </c>
      <c r="HH12" s="144">
        <v>37.379390196835203</v>
      </c>
      <c r="HI12" s="144">
        <v>40.190050307434319</v>
      </c>
      <c r="HJ12" s="144">
        <v>38.788841807909606</v>
      </c>
      <c r="HK12" s="144">
        <v>43.76690946930281</v>
      </c>
      <c r="HL12" s="144">
        <v>49.115913555992144</v>
      </c>
      <c r="HM12" s="69" t="s">
        <v>111</v>
      </c>
      <c r="HN12" s="69" t="s">
        <v>111</v>
      </c>
      <c r="HO12" s="69" t="s">
        <v>111</v>
      </c>
      <c r="HP12" s="239">
        <v>45.576176089771252</v>
      </c>
      <c r="HQ12" s="232">
        <v>32.080588919023633</v>
      </c>
      <c r="HR12" s="232">
        <v>53.227771010962243</v>
      </c>
      <c r="HS12" s="230">
        <v>53.927911275415894</v>
      </c>
      <c r="HT12" s="232">
        <v>52.865979381443296</v>
      </c>
      <c r="HU12" s="232">
        <v>55.490578297595839</v>
      </c>
      <c r="HV12" s="232">
        <v>58.333333333333336</v>
      </c>
      <c r="HW12" s="232">
        <v>58.3125</v>
      </c>
      <c r="HX12" s="232">
        <v>53.577464788732392</v>
      </c>
      <c r="HY12" s="232">
        <v>49.048050770625565</v>
      </c>
      <c r="HZ12" s="232">
        <v>43.258426966292134</v>
      </c>
      <c r="IA12" s="232">
        <v>48.684210526315788</v>
      </c>
      <c r="IB12" s="144">
        <v>46.641318124207856</v>
      </c>
      <c r="IC12" s="144">
        <v>46.210268948655255</v>
      </c>
      <c r="ID12" s="232" t="s">
        <v>111</v>
      </c>
      <c r="IE12" s="232" t="s">
        <v>111</v>
      </c>
      <c r="IF12" s="232" t="s">
        <v>111</v>
      </c>
      <c r="IG12" s="232" t="s">
        <v>111</v>
      </c>
      <c r="IH12" s="232">
        <v>39.316239316239319</v>
      </c>
      <c r="II12" s="144">
        <v>42.616033755274259</v>
      </c>
      <c r="IJ12" s="232" t="s">
        <v>111</v>
      </c>
      <c r="IK12" s="232" t="s">
        <v>111</v>
      </c>
      <c r="IL12" s="239">
        <v>48.514260116470062</v>
      </c>
      <c r="IM12" s="232">
        <v>29.368556701030926</v>
      </c>
      <c r="IN12" s="232">
        <v>51.069599276890635</v>
      </c>
      <c r="IO12" s="230">
        <v>52.809359037732733</v>
      </c>
      <c r="IP12" s="232">
        <v>50.429184549356222</v>
      </c>
      <c r="IQ12" s="232">
        <v>53.830197066232031</v>
      </c>
      <c r="IR12" s="232">
        <v>53.430542898060153</v>
      </c>
      <c r="IS12" s="232">
        <v>54.155528554070472</v>
      </c>
      <c r="IT12" s="232">
        <v>53.146067415730343</v>
      </c>
      <c r="IU12" s="232">
        <v>47.410277324632951</v>
      </c>
      <c r="IV12" s="232">
        <v>43.048654729539706</v>
      </c>
      <c r="IW12" s="232">
        <v>45.719636169074377</v>
      </c>
      <c r="IX12" s="144">
        <v>45.272442502679084</v>
      </c>
      <c r="IY12" s="144">
        <v>43.580980683506681</v>
      </c>
      <c r="IZ12" s="144">
        <v>42.012242434692645</v>
      </c>
      <c r="JA12" s="144">
        <v>41.403329935440027</v>
      </c>
      <c r="JB12" s="144">
        <v>39.980849582172695</v>
      </c>
      <c r="JC12" s="144">
        <v>45.642653820888981</v>
      </c>
      <c r="JD12" s="144">
        <v>38.599212504474409</v>
      </c>
      <c r="JE12" s="144">
        <v>46.887159533073927</v>
      </c>
      <c r="JF12" s="144">
        <v>47.699567440031458</v>
      </c>
      <c r="JG12" s="144">
        <v>50.424160162877506</v>
      </c>
      <c r="JH12" s="35"/>
      <c r="JI12" s="144">
        <v>46</v>
      </c>
      <c r="JJ12" s="238" t="s">
        <v>110</v>
      </c>
      <c r="JK12" s="232" t="s">
        <v>110</v>
      </c>
      <c r="JL12" s="232" t="s">
        <v>110</v>
      </c>
      <c r="JM12" s="230" t="s">
        <v>110</v>
      </c>
      <c r="JN12" s="232">
        <v>46.332309791879908</v>
      </c>
      <c r="JO12" s="232">
        <v>47.551409794360822</v>
      </c>
      <c r="JP12" s="232">
        <v>40.194519779294872</v>
      </c>
      <c r="JQ12" s="232">
        <v>48.261178140525196</v>
      </c>
      <c r="JR12" s="232">
        <v>47.23884031293143</v>
      </c>
      <c r="JS12" s="232">
        <v>46.668228129757587</v>
      </c>
      <c r="JT12" s="232">
        <v>45.673776054289867</v>
      </c>
      <c r="JU12" s="232">
        <v>49.00727994705494</v>
      </c>
      <c r="JV12" s="144">
        <v>62.035185925629754</v>
      </c>
      <c r="JW12" s="144">
        <v>65.09054325955735</v>
      </c>
      <c r="JX12" s="144">
        <v>64.710920770877948</v>
      </c>
      <c r="JY12" s="144">
        <v>34.876009227220308</v>
      </c>
      <c r="JZ12" s="144">
        <v>38.211611809577619</v>
      </c>
      <c r="KA12" s="144">
        <v>46.829573934837093</v>
      </c>
      <c r="KB12" s="144">
        <v>49.087221095334684</v>
      </c>
      <c r="KC12" s="144">
        <v>58.378985812614133</v>
      </c>
      <c r="KD12" s="144">
        <v>58.254819539063632</v>
      </c>
      <c r="KE12" s="144">
        <v>63.918439716312051</v>
      </c>
      <c r="KF12" s="239" t="s">
        <v>110</v>
      </c>
      <c r="KG12" s="232" t="s">
        <v>110</v>
      </c>
      <c r="KH12" s="232" t="s">
        <v>110</v>
      </c>
      <c r="KI12" s="230" t="s">
        <v>110</v>
      </c>
      <c r="KJ12" s="232">
        <v>50.319829424307031</v>
      </c>
      <c r="KK12" s="232">
        <v>44.064386317907449</v>
      </c>
      <c r="KL12" s="232">
        <v>59.294871794871796</v>
      </c>
      <c r="KM12" s="232">
        <v>63.190184049079761</v>
      </c>
      <c r="KN12" s="232">
        <v>50.483091787439619</v>
      </c>
      <c r="KO12" s="232">
        <v>58.852867830423946</v>
      </c>
      <c r="KP12" s="232">
        <v>70.287539936102235</v>
      </c>
      <c r="KQ12" s="232" t="s">
        <v>111</v>
      </c>
      <c r="KR12" s="232" t="s">
        <v>111</v>
      </c>
      <c r="KS12" s="232" t="s">
        <v>111</v>
      </c>
      <c r="KT12" s="232" t="s">
        <v>111</v>
      </c>
      <c r="KU12" s="232" t="s">
        <v>111</v>
      </c>
      <c r="KV12" s="232" t="s">
        <v>111</v>
      </c>
      <c r="KW12" s="232" t="s">
        <v>111</v>
      </c>
      <c r="KX12" s="232" t="s">
        <v>111</v>
      </c>
      <c r="KY12" s="232" t="s">
        <v>111</v>
      </c>
      <c r="KZ12" s="232" t="s">
        <v>111</v>
      </c>
      <c r="LA12" s="232" t="s">
        <v>111</v>
      </c>
      <c r="LB12" s="239" t="s">
        <v>110</v>
      </c>
      <c r="LC12" s="232" t="s">
        <v>110</v>
      </c>
      <c r="LD12" s="232" t="s">
        <v>110</v>
      </c>
      <c r="LE12" s="230" t="s">
        <v>110</v>
      </c>
      <c r="LF12" s="232">
        <v>46.53422586914273</v>
      </c>
      <c r="LG12" s="232">
        <v>47.376900614238245</v>
      </c>
      <c r="LH12" s="232">
        <v>41.247680480692765</v>
      </c>
      <c r="LI12" s="232">
        <v>49.077490774907744</v>
      </c>
      <c r="LJ12" s="232">
        <v>47.386338677794861</v>
      </c>
      <c r="LK12" s="232">
        <v>47.35195771761407</v>
      </c>
      <c r="LL12" s="232">
        <v>46.798694722628554</v>
      </c>
      <c r="LM12" s="232">
        <v>49.00727994705494</v>
      </c>
      <c r="LN12" s="144">
        <v>62.035185925629754</v>
      </c>
      <c r="LO12" s="144">
        <v>65.09054325955735</v>
      </c>
      <c r="LP12" s="144">
        <v>64.710920770877948</v>
      </c>
      <c r="LQ12" s="144">
        <v>34.876009227220308</v>
      </c>
      <c r="LR12" s="144">
        <v>38.211611809577619</v>
      </c>
      <c r="LS12" s="144">
        <v>46.829573934837093</v>
      </c>
      <c r="LT12" s="144">
        <v>49.087221095334684</v>
      </c>
      <c r="LU12" s="144">
        <v>58.378985812614133</v>
      </c>
      <c r="LV12" s="144">
        <v>58.254819539063632</v>
      </c>
      <c r="LW12" s="144">
        <v>63.918439716312051</v>
      </c>
      <c r="LX12" s="35"/>
      <c r="LY12" s="59">
        <v>63</v>
      </c>
      <c r="LZ12" s="59"/>
      <c r="MA12" s="59"/>
      <c r="MB12" s="59"/>
      <c r="MC12" s="59"/>
      <c r="MD12" s="59"/>
      <c r="ME12" s="59"/>
      <c r="MF12" s="59"/>
      <c r="MG12" s="59"/>
      <c r="MH12" s="59"/>
      <c r="MI12" s="59"/>
      <c r="MJ12" s="59"/>
      <c r="MK12" s="59"/>
      <c r="ML12" s="59"/>
      <c r="MM12" s="59"/>
      <c r="MN12" s="59"/>
      <c r="MO12" s="59"/>
      <c r="MP12" s="59"/>
    </row>
    <row r="13" spans="1:354" s="4" customFormat="1">
      <c r="A13" s="32" t="s">
        <v>20</v>
      </c>
      <c r="B13" s="144">
        <v>73.731459797033565</v>
      </c>
      <c r="C13" s="144">
        <v>75.412912912912915</v>
      </c>
      <c r="D13" s="144">
        <v>80.237912509593244</v>
      </c>
      <c r="E13" s="144">
        <v>80.469953775038519</v>
      </c>
      <c r="F13" s="144">
        <v>78.780952380952385</v>
      </c>
      <c r="G13" s="144">
        <v>86.39143730886849</v>
      </c>
      <c r="H13" s="144">
        <v>82.717353044702563</v>
      </c>
      <c r="I13" s="144">
        <v>82.64150943396227</v>
      </c>
      <c r="J13" s="144">
        <v>80.440013750429699</v>
      </c>
      <c r="K13" s="144">
        <v>73.409178557655224</v>
      </c>
      <c r="L13" s="144">
        <v>75.639512003148369</v>
      </c>
      <c r="M13" s="144">
        <v>76.840460847490732</v>
      </c>
      <c r="N13" s="144">
        <v>77.956204379562038</v>
      </c>
      <c r="O13" s="144">
        <v>77.875811553187944</v>
      </c>
      <c r="P13" s="144">
        <v>78.465891229173209</v>
      </c>
      <c r="Q13" s="144">
        <v>79.155203107298917</v>
      </c>
      <c r="R13" s="144">
        <v>81.07192361004158</v>
      </c>
      <c r="S13" s="144">
        <v>79.098168154062932</v>
      </c>
      <c r="T13" s="144">
        <v>78.111394685482651</v>
      </c>
      <c r="U13" s="144">
        <v>77.31171058786839</v>
      </c>
      <c r="V13" s="144">
        <v>77.607274793975563</v>
      </c>
      <c r="W13" s="144">
        <v>76.573088092933205</v>
      </c>
      <c r="X13" s="239">
        <v>56.567425569176883</v>
      </c>
      <c r="Y13" s="232">
        <v>59.489262913522921</v>
      </c>
      <c r="Z13" s="232">
        <v>63.391353172375069</v>
      </c>
      <c r="AA13" s="232">
        <v>62.415730337078649</v>
      </c>
      <c r="AB13" s="232">
        <v>47.762863534675617</v>
      </c>
      <c r="AC13" s="232">
        <v>64.412997903563934</v>
      </c>
      <c r="AD13" s="232">
        <v>56.00608210846427</v>
      </c>
      <c r="AE13" s="232">
        <v>56.635596981802038</v>
      </c>
      <c r="AF13" s="232">
        <v>59.600544711756697</v>
      </c>
      <c r="AG13" s="144">
        <v>61.971176197117622</v>
      </c>
      <c r="AH13" s="232" t="s">
        <v>111</v>
      </c>
      <c r="AI13" s="232" t="s">
        <v>111</v>
      </c>
      <c r="AJ13" s="232" t="s">
        <v>111</v>
      </c>
      <c r="AK13" s="232" t="s">
        <v>111</v>
      </c>
      <c r="AL13" s="232" t="s">
        <v>111</v>
      </c>
      <c r="AM13" s="232">
        <v>0</v>
      </c>
      <c r="AN13" s="232" t="s">
        <v>111</v>
      </c>
      <c r="AO13" s="232" t="s">
        <v>111</v>
      </c>
      <c r="AP13" s="232" t="s">
        <v>111</v>
      </c>
      <c r="AQ13" s="232" t="s">
        <v>111</v>
      </c>
      <c r="AR13" s="232" t="s">
        <v>111</v>
      </c>
      <c r="AS13" s="232" t="s">
        <v>111</v>
      </c>
      <c r="AT13" s="227">
        <v>74.527548575991489</v>
      </c>
      <c r="AU13" s="144">
        <v>62.163920208152646</v>
      </c>
      <c r="AV13" s="144">
        <v>68.781121454860354</v>
      </c>
      <c r="AW13" s="144">
        <v>67.923308918569589</v>
      </c>
      <c r="AX13" s="144">
        <v>61.121116614137783</v>
      </c>
      <c r="AY13" s="144">
        <v>67.473460721868364</v>
      </c>
      <c r="AZ13" s="144">
        <v>61.743138487324536</v>
      </c>
      <c r="BA13" s="144">
        <v>62.829432848408182</v>
      </c>
      <c r="BB13" s="144">
        <v>63.533433027130954</v>
      </c>
      <c r="BC13" s="144">
        <v>63.72285418821096</v>
      </c>
      <c r="BD13" s="144">
        <v>62.162162162162161</v>
      </c>
      <c r="BE13" s="144">
        <v>62.481632653061226</v>
      </c>
      <c r="BF13" s="144">
        <v>66.157318978989409</v>
      </c>
      <c r="BG13" s="144">
        <v>67.030751134263141</v>
      </c>
      <c r="BH13" s="144">
        <v>67.918980725253192</v>
      </c>
      <c r="BI13" s="144">
        <v>65.954675696796045</v>
      </c>
      <c r="BJ13" s="144">
        <v>67.214339058999258</v>
      </c>
      <c r="BK13" s="144">
        <v>46.9632265717675</v>
      </c>
      <c r="BL13" s="144">
        <v>65.757392878696436</v>
      </c>
      <c r="BM13" s="144">
        <v>64.157352618891082</v>
      </c>
      <c r="BN13" s="144">
        <v>66.059225512528471</v>
      </c>
      <c r="BO13" s="144">
        <v>64.839378238341965</v>
      </c>
      <c r="BP13" s="227">
        <v>50.225080385852088</v>
      </c>
      <c r="BQ13" s="144">
        <v>57.748968768414848</v>
      </c>
      <c r="BR13" s="144">
        <v>59.00277008310249</v>
      </c>
      <c r="BS13" s="144">
        <v>65.495867768595048</v>
      </c>
      <c r="BT13" s="144">
        <v>59.337913803872581</v>
      </c>
      <c r="BU13" s="144">
        <v>62.411347517730491</v>
      </c>
      <c r="BV13" s="232">
        <v>60.192210419828022</v>
      </c>
      <c r="BW13" s="232">
        <v>60.310310310310314</v>
      </c>
      <c r="BX13" s="144">
        <v>60.874035989717228</v>
      </c>
      <c r="BY13" s="144">
        <v>59.190556492411474</v>
      </c>
      <c r="BZ13" s="144">
        <v>55.545964609408713</v>
      </c>
      <c r="CA13" s="144">
        <v>53.488372093023251</v>
      </c>
      <c r="CB13" s="144">
        <v>56.687033265444676</v>
      </c>
      <c r="CC13" s="144">
        <v>58.020050125313283</v>
      </c>
      <c r="CD13" s="144">
        <v>52.911534154535275</v>
      </c>
      <c r="CE13" s="144">
        <v>27.664974619289339</v>
      </c>
      <c r="CF13" s="144">
        <v>29.230769230769234</v>
      </c>
      <c r="CG13" s="144">
        <v>26.666666666666664</v>
      </c>
      <c r="CH13" s="144">
        <v>31.832797427652736</v>
      </c>
      <c r="CI13" s="144">
        <v>26.293103448275865</v>
      </c>
      <c r="CJ13" s="144">
        <v>25.85034013605442</v>
      </c>
      <c r="CK13" s="144">
        <v>35.809018567639257</v>
      </c>
      <c r="CL13" s="237" t="s">
        <v>110</v>
      </c>
      <c r="CM13" s="59">
        <v>50</v>
      </c>
      <c r="CN13" s="59">
        <v>47.549019607843135</v>
      </c>
      <c r="CO13" s="59">
        <v>52.941176470588232</v>
      </c>
      <c r="CP13" s="59">
        <v>47.783251231527096</v>
      </c>
      <c r="CQ13" s="144">
        <v>62.564102564102569</v>
      </c>
      <c r="CR13" s="232">
        <v>45.374449339207047</v>
      </c>
      <c r="CS13" s="232">
        <v>48.76543209876543</v>
      </c>
      <c r="CT13" s="232">
        <v>44.771241830065357</v>
      </c>
      <c r="CU13" s="144">
        <v>36.30952380952381</v>
      </c>
      <c r="CV13" s="144">
        <v>39.647577092511014</v>
      </c>
      <c r="CW13" s="232" t="s">
        <v>111</v>
      </c>
      <c r="CX13" s="232" t="s">
        <v>111</v>
      </c>
      <c r="CY13" s="232" t="s">
        <v>111</v>
      </c>
      <c r="CZ13" s="232" t="s">
        <v>111</v>
      </c>
      <c r="DA13" s="232" t="s">
        <v>111</v>
      </c>
      <c r="DB13" s="232" t="s">
        <v>111</v>
      </c>
      <c r="DC13" s="232" t="s">
        <v>111</v>
      </c>
      <c r="DD13" s="232" t="s">
        <v>111</v>
      </c>
      <c r="DE13" s="232" t="s">
        <v>111</v>
      </c>
      <c r="DF13" s="232" t="s">
        <v>111</v>
      </c>
      <c r="DG13" s="232" t="s">
        <v>111</v>
      </c>
      <c r="DH13" s="237" t="s">
        <v>111</v>
      </c>
      <c r="DI13" s="59" t="s">
        <v>111</v>
      </c>
      <c r="DJ13" s="59" t="s">
        <v>111</v>
      </c>
      <c r="DK13" s="59" t="s">
        <v>111</v>
      </c>
      <c r="DL13" s="59" t="s">
        <v>111</v>
      </c>
      <c r="DM13" s="59" t="s">
        <v>111</v>
      </c>
      <c r="DN13" s="232" t="s">
        <v>111</v>
      </c>
      <c r="DO13" s="232" t="s">
        <v>111</v>
      </c>
      <c r="DP13" s="232" t="s">
        <v>111</v>
      </c>
      <c r="DQ13" s="232" t="s">
        <v>111</v>
      </c>
      <c r="DR13" s="232" t="s">
        <v>111</v>
      </c>
      <c r="DS13" s="232" t="s">
        <v>111</v>
      </c>
      <c r="DT13" s="232" t="s">
        <v>111</v>
      </c>
      <c r="DU13" s="232" t="s">
        <v>111</v>
      </c>
      <c r="DV13" s="232" t="s">
        <v>111</v>
      </c>
      <c r="DW13" s="232" t="s">
        <v>111</v>
      </c>
      <c r="DX13" s="232" t="s">
        <v>111</v>
      </c>
      <c r="DY13" s="232" t="s">
        <v>111</v>
      </c>
      <c r="DZ13" s="232" t="s">
        <v>111</v>
      </c>
      <c r="EA13" s="232" t="s">
        <v>111</v>
      </c>
      <c r="EB13" s="232" t="s">
        <v>111</v>
      </c>
      <c r="EC13" s="232" t="s">
        <v>111</v>
      </c>
      <c r="ED13" s="227">
        <v>64.837377907562171</v>
      </c>
      <c r="EE13" s="144">
        <v>64.123825317855179</v>
      </c>
      <c r="EF13" s="144">
        <v>68.950628871785241</v>
      </c>
      <c r="EG13" s="144">
        <v>69.492481203007529</v>
      </c>
      <c r="EH13" s="144">
        <v>62.70757106670419</v>
      </c>
      <c r="EI13" s="144">
        <v>70.440419108506475</v>
      </c>
      <c r="EJ13" s="144">
        <v>65.26164023407685</v>
      </c>
      <c r="EK13" s="144">
        <v>65.248997326203209</v>
      </c>
      <c r="EL13" s="144">
        <v>65.991364995018259</v>
      </c>
      <c r="EM13" s="144">
        <v>66.101029146044468</v>
      </c>
      <c r="EN13" s="144">
        <v>65.85047589806571</v>
      </c>
      <c r="EO13" s="144">
        <v>67.095115681233935</v>
      </c>
      <c r="EP13" s="144">
        <v>70.545644547286713</v>
      </c>
      <c r="EQ13" s="144">
        <v>70.776154640696475</v>
      </c>
      <c r="ER13" s="144">
        <v>70.742817098808686</v>
      </c>
      <c r="ES13" s="144">
        <v>70.619605641709342</v>
      </c>
      <c r="ET13" s="144">
        <v>72.253134008178591</v>
      </c>
      <c r="EU13" s="144">
        <v>70.802677802081263</v>
      </c>
      <c r="EV13" s="144">
        <v>70.459461230910406</v>
      </c>
      <c r="EW13" s="144">
        <v>68.949337391414616</v>
      </c>
      <c r="EX13" s="144">
        <v>70.65349914654962</v>
      </c>
      <c r="EY13" s="144">
        <v>69.121566809595549</v>
      </c>
      <c r="EZ13" s="35"/>
      <c r="FA13" s="144">
        <v>71</v>
      </c>
      <c r="FB13" s="238" t="s">
        <v>111</v>
      </c>
      <c r="FC13" s="232" t="s">
        <v>111</v>
      </c>
      <c r="FD13" s="232" t="s">
        <v>111</v>
      </c>
      <c r="FE13" s="232" t="s">
        <v>111</v>
      </c>
      <c r="FF13" s="232" t="s">
        <v>111</v>
      </c>
      <c r="FG13" s="232" t="s">
        <v>111</v>
      </c>
      <c r="FH13" s="232" t="s">
        <v>111</v>
      </c>
      <c r="FI13" s="232" t="s">
        <v>111</v>
      </c>
      <c r="FJ13" s="232" t="s">
        <v>111</v>
      </c>
      <c r="FK13" s="232" t="s">
        <v>111</v>
      </c>
      <c r="FL13" s="232" t="s">
        <v>111</v>
      </c>
      <c r="FM13" s="232" t="s">
        <v>111</v>
      </c>
      <c r="FN13" s="232" t="s">
        <v>111</v>
      </c>
      <c r="FO13" s="232" t="s">
        <v>111</v>
      </c>
      <c r="FP13" s="232" t="s">
        <v>111</v>
      </c>
      <c r="FQ13" s="232" t="s">
        <v>111</v>
      </c>
      <c r="FR13" s="232" t="s">
        <v>111</v>
      </c>
      <c r="FS13" s="232" t="s">
        <v>111</v>
      </c>
      <c r="FT13" s="232" t="s">
        <v>111</v>
      </c>
      <c r="FU13" s="232" t="s">
        <v>111</v>
      </c>
      <c r="FV13" s="232" t="s">
        <v>111</v>
      </c>
      <c r="FW13" s="232" t="s">
        <v>111</v>
      </c>
      <c r="FX13" s="239">
        <v>47.023208879919274</v>
      </c>
      <c r="FY13" s="232">
        <v>22.715266772319069</v>
      </c>
      <c r="FZ13" s="232">
        <v>60.632780082987551</v>
      </c>
      <c r="GA13" s="232">
        <v>48.564356435643568</v>
      </c>
      <c r="GB13" s="232">
        <v>40.982846546128883</v>
      </c>
      <c r="GC13" s="232">
        <v>36.170212765957444</v>
      </c>
      <c r="GD13" s="232">
        <v>41.580619539316913</v>
      </c>
      <c r="GE13" s="232">
        <v>39.896755162241888</v>
      </c>
      <c r="GF13" s="232">
        <v>42.095786820309691</v>
      </c>
      <c r="GG13" s="232">
        <v>39.171227521501173</v>
      </c>
      <c r="GH13" s="232">
        <v>38.223787167449139</v>
      </c>
      <c r="GI13" s="232">
        <v>39.229735781459922</v>
      </c>
      <c r="GJ13" s="144">
        <v>39.326315789473682</v>
      </c>
      <c r="GK13" s="144">
        <v>39.441469013006888</v>
      </c>
      <c r="GL13" s="144">
        <v>40.558235699517574</v>
      </c>
      <c r="GM13" s="144">
        <v>38.175546186278268</v>
      </c>
      <c r="GN13" s="144">
        <v>36.384180790960457</v>
      </c>
      <c r="GO13" s="144">
        <v>38.002253098009767</v>
      </c>
      <c r="GP13" s="144">
        <v>36.617716721932737</v>
      </c>
      <c r="GQ13" s="144">
        <v>26.565697912402783</v>
      </c>
      <c r="GR13" s="144">
        <v>41.572012721490232</v>
      </c>
      <c r="GS13" s="144">
        <v>44.58568738229755</v>
      </c>
      <c r="GT13" s="239">
        <v>43.526170798898072</v>
      </c>
      <c r="GU13" s="232">
        <v>35.635635635635637</v>
      </c>
      <c r="GV13" s="232">
        <v>56.683836154034829</v>
      </c>
      <c r="GW13" s="232">
        <v>53.716381418092908</v>
      </c>
      <c r="GX13" s="232">
        <v>44.521783964939416</v>
      </c>
      <c r="GY13" s="232">
        <v>45.841193620305262</v>
      </c>
      <c r="GZ13" s="232">
        <v>45.064464141821112</v>
      </c>
      <c r="HA13" s="232">
        <v>42.271796039153202</v>
      </c>
      <c r="HB13" s="232">
        <v>41.435479765843731</v>
      </c>
      <c r="HC13" s="232">
        <v>43.565270935960591</v>
      </c>
      <c r="HD13" s="232">
        <v>46.535167402024399</v>
      </c>
      <c r="HE13" s="232">
        <v>48.20429104477612</v>
      </c>
      <c r="HF13" s="144">
        <v>47.116257947320619</v>
      </c>
      <c r="HG13" s="144">
        <v>46.09153503442689</v>
      </c>
      <c r="HH13" s="144">
        <v>43.630626141836906</v>
      </c>
      <c r="HI13" s="144">
        <v>42.666888629931748</v>
      </c>
      <c r="HJ13" s="144">
        <v>43.085195765417581</v>
      </c>
      <c r="HK13" s="144">
        <v>43.911963081292157</v>
      </c>
      <c r="HL13" s="144">
        <v>44.115369725125824</v>
      </c>
      <c r="HM13" s="144">
        <v>38.45734532570183</v>
      </c>
      <c r="HN13" s="144">
        <v>47.680629744166431</v>
      </c>
      <c r="HO13" s="144">
        <v>50.906648757555402</v>
      </c>
      <c r="HP13" s="239">
        <v>47.48858447488584</v>
      </c>
      <c r="HQ13" s="232">
        <v>67.195767195767189</v>
      </c>
      <c r="HR13" s="232">
        <v>59.96472663139329</v>
      </c>
      <c r="HS13" s="232">
        <v>48.4629294755877</v>
      </c>
      <c r="HT13" s="232">
        <v>42.446043165467628</v>
      </c>
      <c r="HU13" s="232">
        <v>43.950617283950614</v>
      </c>
      <c r="HV13" s="232">
        <v>42.929936305732483</v>
      </c>
      <c r="HW13" s="232">
        <v>43.564356435643568</v>
      </c>
      <c r="HX13" s="232">
        <v>37.452471482889734</v>
      </c>
      <c r="HY13" s="232">
        <v>38.404452690166977</v>
      </c>
      <c r="HZ13" s="232">
        <v>40.750670241286862</v>
      </c>
      <c r="IA13" s="232">
        <v>41.811175337186896</v>
      </c>
      <c r="IB13" s="144">
        <v>44.160583941605836</v>
      </c>
      <c r="IC13" s="144">
        <v>41.111111111111107</v>
      </c>
      <c r="ID13" s="144">
        <v>32.478632478632477</v>
      </c>
      <c r="IE13" s="144">
        <v>31.205673758865249</v>
      </c>
      <c r="IF13" s="144">
        <v>38.41807909604519</v>
      </c>
      <c r="IG13" s="144">
        <v>38.63636363636364</v>
      </c>
      <c r="IH13" s="228">
        <v>45</v>
      </c>
      <c r="II13" s="144">
        <v>42.677514792899409</v>
      </c>
      <c r="IJ13" s="144">
        <v>44.913928012519555</v>
      </c>
      <c r="IK13" s="144">
        <v>45.104895104895107</v>
      </c>
      <c r="IL13" s="239">
        <v>44.963811821471651</v>
      </c>
      <c r="IM13" s="232">
        <v>34.618959107806688</v>
      </c>
      <c r="IN13" s="19">
        <f>((IP13-IL13)/3)+IM13</f>
        <v>34.027259698060469</v>
      </c>
      <c r="IO13" s="19">
        <f>((IQ13-IM13)/3)+IN13</f>
        <v>36.64865120278882</v>
      </c>
      <c r="IP13" s="232">
        <v>43.188713592233</v>
      </c>
      <c r="IQ13" s="232">
        <v>42.483133621991747</v>
      </c>
      <c r="IR13" s="232">
        <v>43.80065319946776</v>
      </c>
      <c r="IS13" s="232">
        <v>41.564260112647204</v>
      </c>
      <c r="IT13" s="232">
        <v>41.399336283185846</v>
      </c>
      <c r="IU13" s="232">
        <v>41.205487898874679</v>
      </c>
      <c r="IV13" s="232">
        <v>42.962962962962962</v>
      </c>
      <c r="IW13" s="232">
        <v>44.886363636363633</v>
      </c>
      <c r="IX13" s="144">
        <v>44.370137846321818</v>
      </c>
      <c r="IY13" s="144">
        <v>43.727366787377136</v>
      </c>
      <c r="IZ13" s="144">
        <v>42.5</v>
      </c>
      <c r="JA13" s="144">
        <v>41.144227475162729</v>
      </c>
      <c r="JB13" s="144">
        <v>40.965501537060234</v>
      </c>
      <c r="JC13" s="144">
        <v>41.962273104757379</v>
      </c>
      <c r="JD13" s="144">
        <v>41.805480924234281</v>
      </c>
      <c r="JE13" s="144">
        <v>35.329581993569136</v>
      </c>
      <c r="JF13" s="144">
        <v>45.267197271176798</v>
      </c>
      <c r="JG13" s="144">
        <v>47.581139007960807</v>
      </c>
      <c r="JH13" s="35"/>
      <c r="JI13" s="144">
        <v>50</v>
      </c>
      <c r="JJ13" s="238" t="s">
        <v>110</v>
      </c>
      <c r="JK13" s="232" t="s">
        <v>110</v>
      </c>
      <c r="JL13" s="232" t="s">
        <v>110</v>
      </c>
      <c r="JM13" s="232" t="s">
        <v>110</v>
      </c>
      <c r="JN13" s="232" t="s">
        <v>110</v>
      </c>
      <c r="JO13" s="232">
        <v>45.751633986928098</v>
      </c>
      <c r="JP13" s="232">
        <v>36.734693877551017</v>
      </c>
      <c r="JQ13" s="232">
        <v>45.911949685534587</v>
      </c>
      <c r="JR13" s="232">
        <v>35.114503816793892</v>
      </c>
      <c r="JS13" s="232">
        <v>49.382716049382715</v>
      </c>
      <c r="JT13" s="232">
        <v>52.941176470588232</v>
      </c>
      <c r="JU13" s="232">
        <v>49.159663865546214</v>
      </c>
      <c r="JV13" s="144">
        <v>49.386503067484661</v>
      </c>
      <c r="JW13" s="144">
        <v>44.69453376205788</v>
      </c>
      <c r="JX13" s="144">
        <v>45.038167938931288</v>
      </c>
      <c r="JY13" s="144">
        <v>35.62091503267974</v>
      </c>
      <c r="JZ13" s="144">
        <v>41.036717062634985</v>
      </c>
      <c r="KA13" s="144">
        <v>43.439716312056731</v>
      </c>
      <c r="KB13" s="144">
        <v>45.914396887159533</v>
      </c>
      <c r="KC13" s="144">
        <v>45.168067226890756</v>
      </c>
      <c r="KD13" s="144">
        <v>50.352941176470587</v>
      </c>
      <c r="KE13" s="144">
        <v>50.887573964497037</v>
      </c>
      <c r="KF13" s="239" t="s">
        <v>110</v>
      </c>
      <c r="KG13" s="232" t="s">
        <v>110</v>
      </c>
      <c r="KH13" s="232" t="s">
        <v>110</v>
      </c>
      <c r="KI13" s="232" t="s">
        <v>110</v>
      </c>
      <c r="KJ13" s="232" t="s">
        <v>110</v>
      </c>
      <c r="KK13" s="20" t="s">
        <v>110</v>
      </c>
      <c r="KL13" s="232">
        <v>52.713178294573652</v>
      </c>
      <c r="KM13" s="232">
        <v>49.285714285714292</v>
      </c>
      <c r="KN13" s="232">
        <v>55.434782608695649</v>
      </c>
      <c r="KO13" s="232" t="s">
        <v>111</v>
      </c>
      <c r="KP13" s="232" t="s">
        <v>111</v>
      </c>
      <c r="KQ13" s="232" t="s">
        <v>111</v>
      </c>
      <c r="KR13" s="232" t="s">
        <v>111</v>
      </c>
      <c r="KS13" s="232" t="s">
        <v>111</v>
      </c>
      <c r="KT13" s="232" t="s">
        <v>111</v>
      </c>
      <c r="KU13" s="232" t="s">
        <v>111</v>
      </c>
      <c r="KV13" s="232" t="s">
        <v>111</v>
      </c>
      <c r="KW13" s="232" t="s">
        <v>111</v>
      </c>
      <c r="KX13" s="232" t="s">
        <v>111</v>
      </c>
      <c r="KY13" s="232" t="s">
        <v>111</v>
      </c>
      <c r="KZ13" s="232" t="s">
        <v>111</v>
      </c>
      <c r="LA13" s="232" t="s">
        <v>111</v>
      </c>
      <c r="LB13" s="239" t="s">
        <v>110</v>
      </c>
      <c r="LC13" s="232" t="s">
        <v>110</v>
      </c>
      <c r="LD13" s="232" t="s">
        <v>110</v>
      </c>
      <c r="LE13" s="232" t="s">
        <v>110</v>
      </c>
      <c r="LF13" s="232" t="s">
        <v>110</v>
      </c>
      <c r="LG13" s="232">
        <v>28.185328185328181</v>
      </c>
      <c r="LH13" s="232">
        <v>44.20289855072464</v>
      </c>
      <c r="LI13" s="232">
        <v>47.491638795986617</v>
      </c>
      <c r="LJ13" s="232">
        <v>43.497757847533634</v>
      </c>
      <c r="LK13" s="232">
        <v>49.382716049382715</v>
      </c>
      <c r="LL13" s="232">
        <v>52.941176470588232</v>
      </c>
      <c r="LM13" s="232">
        <v>49.159663865546214</v>
      </c>
      <c r="LN13" s="144">
        <v>49.386503067484661</v>
      </c>
      <c r="LO13" s="144">
        <v>44.69453376205788</v>
      </c>
      <c r="LP13" s="144">
        <v>45.038167938931288</v>
      </c>
      <c r="LQ13" s="144">
        <v>35.62091503267974</v>
      </c>
      <c r="LR13" s="144">
        <v>41.036717062634985</v>
      </c>
      <c r="LS13" s="144">
        <v>43.439716312056731</v>
      </c>
      <c r="LT13" s="144">
        <v>45.914396887159533</v>
      </c>
      <c r="LU13" s="144">
        <v>45.168067226890756</v>
      </c>
      <c r="LV13" s="144">
        <v>50.352941176470587</v>
      </c>
      <c r="LW13" s="144">
        <v>50.887573964497037</v>
      </c>
      <c r="LX13" s="35"/>
      <c r="LY13" s="59">
        <v>58</v>
      </c>
      <c r="LZ13" s="59"/>
      <c r="MA13" s="59"/>
      <c r="MB13" s="59"/>
      <c r="MC13" s="59"/>
      <c r="MD13" s="59"/>
      <c r="ME13" s="59"/>
      <c r="MF13" s="59"/>
      <c r="MG13" s="59"/>
      <c r="MH13" s="59"/>
      <c r="MI13" s="59"/>
      <c r="MJ13" s="59"/>
      <c r="MK13" s="59"/>
      <c r="ML13" s="59"/>
      <c r="MM13" s="59"/>
      <c r="MN13" s="59"/>
      <c r="MO13" s="59"/>
      <c r="MP13" s="59"/>
    </row>
    <row r="14" spans="1:354" s="4" customFormat="1">
      <c r="A14" s="32" t="s">
        <v>21</v>
      </c>
      <c r="B14" s="144">
        <v>68.75</v>
      </c>
      <c r="C14" s="144">
        <v>68.556361239288066</v>
      </c>
      <c r="D14" s="144">
        <v>70.730178627389535</v>
      </c>
      <c r="E14" s="144">
        <v>73.665689149560109</v>
      </c>
      <c r="F14" s="144">
        <v>74.448897795591179</v>
      </c>
      <c r="G14" s="144">
        <v>73.097703737055383</v>
      </c>
      <c r="H14" s="144">
        <v>72.612470402525645</v>
      </c>
      <c r="I14" s="144">
        <v>73.911360557383389</v>
      </c>
      <c r="J14" s="144">
        <v>74.467665615141968</v>
      </c>
      <c r="K14" s="144">
        <v>73.735632183908038</v>
      </c>
      <c r="L14" s="144">
        <v>75.236806495263863</v>
      </c>
      <c r="M14" s="144">
        <v>73.559574864814465</v>
      </c>
      <c r="N14" s="144">
        <v>74.613764044943821</v>
      </c>
      <c r="O14" s="144">
        <v>73.9077914233944</v>
      </c>
      <c r="P14" s="144">
        <v>78.498445135495345</v>
      </c>
      <c r="Q14" s="144">
        <v>79.272013949433287</v>
      </c>
      <c r="R14" s="225">
        <v>76.548500194779905</v>
      </c>
      <c r="S14" s="144">
        <v>76.417660598451548</v>
      </c>
      <c r="T14" s="144">
        <v>76.958188789483302</v>
      </c>
      <c r="U14" s="144">
        <v>76.841507290285932</v>
      </c>
      <c r="V14" s="144">
        <v>76.679496151154652</v>
      </c>
      <c r="W14" s="144">
        <v>77.682793743179332</v>
      </c>
      <c r="X14" s="239">
        <v>53.948025987006503</v>
      </c>
      <c r="Y14" s="232">
        <v>54.212831744395778</v>
      </c>
      <c r="Z14" s="232">
        <v>54.871024292511891</v>
      </c>
      <c r="AA14" s="232">
        <v>53.420352912738707</v>
      </c>
      <c r="AB14" s="232">
        <v>57.338009968617314</v>
      </c>
      <c r="AC14" s="232">
        <v>59.243623570800352</v>
      </c>
      <c r="AD14" s="232">
        <v>62.05701685304772</v>
      </c>
      <c r="AE14" s="232">
        <v>60.269762677138473</v>
      </c>
      <c r="AF14" s="232">
        <v>64.489863742107019</v>
      </c>
      <c r="AG14" s="144">
        <v>65.196798954760737</v>
      </c>
      <c r="AH14" s="144">
        <v>67.476851851851848</v>
      </c>
      <c r="AI14" s="144">
        <v>65.819252829018765</v>
      </c>
      <c r="AJ14" s="144">
        <v>66.339597538666226</v>
      </c>
      <c r="AK14" s="144">
        <v>70.551290997906491</v>
      </c>
      <c r="AL14" s="144">
        <v>70.014936519790893</v>
      </c>
      <c r="AM14" s="144">
        <v>70.921985815602838</v>
      </c>
      <c r="AN14" s="144">
        <v>69.82136069935386</v>
      </c>
      <c r="AO14" s="144">
        <v>68.964181994191662</v>
      </c>
      <c r="AP14" s="228">
        <v>70</v>
      </c>
      <c r="AQ14" s="144">
        <v>68.94329896907216</v>
      </c>
      <c r="AR14" s="144">
        <v>68.497170404527353</v>
      </c>
      <c r="AS14" s="144">
        <v>71.732157177225332</v>
      </c>
      <c r="AT14" s="227">
        <v>47.891623735928256</v>
      </c>
      <c r="AU14" s="144">
        <v>53.009589879616406</v>
      </c>
      <c r="AV14" s="144">
        <v>51.112412177985952</v>
      </c>
      <c r="AW14" s="144">
        <v>52.925799316308058</v>
      </c>
      <c r="AX14" s="144">
        <v>49.85413290113452</v>
      </c>
      <c r="AY14" s="144">
        <v>50.641337879525892</v>
      </c>
      <c r="AZ14" s="144">
        <v>51.914395586022401</v>
      </c>
      <c r="BA14" s="144">
        <v>52.898132100905059</v>
      </c>
      <c r="BB14" s="144">
        <v>55.2860932171277</v>
      </c>
      <c r="BC14" s="144">
        <v>55.518469069870946</v>
      </c>
      <c r="BD14" s="144">
        <v>55.964467005076145</v>
      </c>
      <c r="BE14" s="144">
        <v>57.225548902195612</v>
      </c>
      <c r="BF14" s="144">
        <v>61.977107180020809</v>
      </c>
      <c r="BG14" s="144">
        <v>60.836038961038966</v>
      </c>
      <c r="BH14" s="144">
        <v>62.858234619793663</v>
      </c>
      <c r="BI14" s="144">
        <v>64.342157250098779</v>
      </c>
      <c r="BJ14" s="144">
        <v>62.716405605935691</v>
      </c>
      <c r="BK14" s="144">
        <v>36.810200668896321</v>
      </c>
      <c r="BL14" s="228">
        <v>65</v>
      </c>
      <c r="BM14" s="144">
        <v>64.410199963309481</v>
      </c>
      <c r="BN14" s="144">
        <v>64.768552534900806</v>
      </c>
      <c r="BO14" s="144">
        <v>63.893892254789584</v>
      </c>
      <c r="BP14" s="227">
        <v>44.627418690819269</v>
      </c>
      <c r="BQ14" s="144">
        <v>45.225249527920155</v>
      </c>
      <c r="BR14" s="144">
        <v>44.71093858311383</v>
      </c>
      <c r="BS14" s="144">
        <v>47.332441670381932</v>
      </c>
      <c r="BT14" s="144">
        <v>47.139013452914796</v>
      </c>
      <c r="BU14" s="144">
        <v>47.925033467202141</v>
      </c>
      <c r="BV14" s="144">
        <v>51.231437884824338</v>
      </c>
      <c r="BW14" s="144">
        <v>54.101633393829403</v>
      </c>
      <c r="BX14" s="144">
        <v>56.017621145374449</v>
      </c>
      <c r="BY14" s="144">
        <v>55.016722408026759</v>
      </c>
      <c r="BZ14" s="144">
        <v>55.45440025555024</v>
      </c>
      <c r="CA14" s="144">
        <v>62.899669239250279</v>
      </c>
      <c r="CB14" s="144">
        <v>66.26262626262627</v>
      </c>
      <c r="CC14" s="144">
        <v>60.906911705952851</v>
      </c>
      <c r="CD14" s="144">
        <v>60.171919770773641</v>
      </c>
      <c r="CE14" s="144">
        <v>60.708812260536398</v>
      </c>
      <c r="CF14" s="225">
        <v>59.521988527724666</v>
      </c>
      <c r="CG14" s="144">
        <v>61.128017853519978</v>
      </c>
      <c r="CH14" s="144">
        <v>60.691681735985533</v>
      </c>
      <c r="CI14" s="144">
        <v>58.995290423861853</v>
      </c>
      <c r="CJ14" s="144">
        <v>60.489510489510494</v>
      </c>
      <c r="CK14" s="144">
        <v>61.997526283240568</v>
      </c>
      <c r="CL14" s="227">
        <v>45.208845208845204</v>
      </c>
      <c r="CM14" s="144">
        <v>45.736946463978853</v>
      </c>
      <c r="CN14" s="144">
        <v>46.805896805896808</v>
      </c>
      <c r="CO14" s="144">
        <v>48.10198300283286</v>
      </c>
      <c r="CP14" s="144">
        <v>39.088729016786573</v>
      </c>
      <c r="CQ14" s="144">
        <v>41.157556270096464</v>
      </c>
      <c r="CR14" s="144">
        <v>44.729344729344731</v>
      </c>
      <c r="CS14" s="144">
        <v>35.374149659863946</v>
      </c>
      <c r="CT14" s="144">
        <v>47.826086956521735</v>
      </c>
      <c r="CU14" s="232" t="s">
        <v>111</v>
      </c>
      <c r="CV14" s="232" t="s">
        <v>111</v>
      </c>
      <c r="CW14" s="232">
        <v>36.597938144329902</v>
      </c>
      <c r="CX14" s="144">
        <v>42.741935483870968</v>
      </c>
      <c r="CY14" s="59" t="s">
        <v>111</v>
      </c>
      <c r="CZ14" s="59" t="s">
        <v>111</v>
      </c>
      <c r="DA14" s="59">
        <v>44.444444444444443</v>
      </c>
      <c r="DB14" s="59">
        <v>47.252747252747255</v>
      </c>
      <c r="DC14" s="59">
        <v>40.601503759398497</v>
      </c>
      <c r="DD14" s="59">
        <v>45.141065830721004</v>
      </c>
      <c r="DE14" s="226">
        <v>36.734693877551017</v>
      </c>
      <c r="DF14" s="144">
        <v>49.418604651162795</v>
      </c>
      <c r="DG14" s="144">
        <v>45</v>
      </c>
      <c r="DH14" s="239" t="s">
        <v>111</v>
      </c>
      <c r="DI14" s="232" t="s">
        <v>111</v>
      </c>
      <c r="DJ14" s="232" t="s">
        <v>111</v>
      </c>
      <c r="DK14" s="232" t="s">
        <v>111</v>
      </c>
      <c r="DL14" s="232" t="s">
        <v>111</v>
      </c>
      <c r="DM14" s="232" t="s">
        <v>111</v>
      </c>
      <c r="DN14" s="232" t="s">
        <v>111</v>
      </c>
      <c r="DO14" s="232" t="s">
        <v>111</v>
      </c>
      <c r="DP14" s="232" t="s">
        <v>111</v>
      </c>
      <c r="DQ14" s="232" t="s">
        <v>111</v>
      </c>
      <c r="DR14" s="232" t="s">
        <v>111</v>
      </c>
      <c r="DS14" s="232" t="s">
        <v>111</v>
      </c>
      <c r="DT14" s="232">
        <v>92.5</v>
      </c>
      <c r="DU14" s="232">
        <v>96.753246753246756</v>
      </c>
      <c r="DV14" s="232">
        <v>37.77089783281734</v>
      </c>
      <c r="DW14" s="232">
        <v>43.918918918918919</v>
      </c>
      <c r="DX14" s="243">
        <v>50.653594771241828</v>
      </c>
      <c r="DY14" s="232">
        <v>53.074433656957922</v>
      </c>
      <c r="DZ14" s="240">
        <v>47</v>
      </c>
      <c r="EA14" s="226">
        <v>44.169611307420496</v>
      </c>
      <c r="EB14" s="144">
        <v>48.264984227129332</v>
      </c>
      <c r="EC14" s="144">
        <v>46.686746987951807</v>
      </c>
      <c r="ED14" s="227">
        <v>50.900270547625716</v>
      </c>
      <c r="EE14" s="144">
        <v>52.195921515692042</v>
      </c>
      <c r="EF14" s="144">
        <v>52.26724667832994</v>
      </c>
      <c r="EG14" s="144">
        <v>54.192443133149332</v>
      </c>
      <c r="EH14" s="144">
        <v>55.37527235640443</v>
      </c>
      <c r="EI14" s="144">
        <v>56.666361220562628</v>
      </c>
      <c r="EJ14" s="144">
        <v>58.918826006617678</v>
      </c>
      <c r="EK14" s="144">
        <v>59.856500613051182</v>
      </c>
      <c r="EL14" s="144">
        <v>62.205711216542831</v>
      </c>
      <c r="EM14" s="144">
        <v>62.740065086858877</v>
      </c>
      <c r="EN14" s="144">
        <v>63.444394416929313</v>
      </c>
      <c r="EO14" s="144">
        <v>64.54930696565728</v>
      </c>
      <c r="EP14" s="144">
        <v>67.280245431505932</v>
      </c>
      <c r="EQ14" s="144">
        <v>66.652888291825974</v>
      </c>
      <c r="ER14" s="144">
        <v>67.050847457627114</v>
      </c>
      <c r="ES14" s="144">
        <v>67.839512147904372</v>
      </c>
      <c r="ET14" s="225">
        <v>66.851957430634741</v>
      </c>
      <c r="EU14" s="144">
        <v>66.894181193223673</v>
      </c>
      <c r="EV14" s="144">
        <v>68.022587576832748</v>
      </c>
      <c r="EW14" s="226">
        <v>67.764825139381657</v>
      </c>
      <c r="EX14" s="144">
        <v>67.957888373967364</v>
      </c>
      <c r="EY14" s="144">
        <v>68.793942671714433</v>
      </c>
      <c r="EZ14" s="35"/>
      <c r="FA14" s="144">
        <v>68</v>
      </c>
      <c r="FB14" s="238" t="s">
        <v>111</v>
      </c>
      <c r="FC14" s="232" t="s">
        <v>111</v>
      </c>
      <c r="FD14" s="232" t="s">
        <v>111</v>
      </c>
      <c r="FE14" s="232" t="s">
        <v>111</v>
      </c>
      <c r="FF14" s="232" t="s">
        <v>111</v>
      </c>
      <c r="FG14" s="232">
        <v>58.776595744680847</v>
      </c>
      <c r="FH14" s="232">
        <v>55.213270142180093</v>
      </c>
      <c r="FI14" s="232">
        <v>52.967032967032971</v>
      </c>
      <c r="FJ14" s="232">
        <v>49.357326478149105</v>
      </c>
      <c r="FK14" s="232">
        <v>53.253012048192772</v>
      </c>
      <c r="FL14" s="232">
        <v>51.546391752577321</v>
      </c>
      <c r="FM14" s="232" t="s">
        <v>111</v>
      </c>
      <c r="FN14" s="232" t="s">
        <v>111</v>
      </c>
      <c r="FO14" s="232" t="s">
        <v>111</v>
      </c>
      <c r="FP14" s="232" t="s">
        <v>111</v>
      </c>
      <c r="FQ14" s="232" t="s">
        <v>111</v>
      </c>
      <c r="FR14" s="232" t="s">
        <v>111</v>
      </c>
      <c r="FS14" s="232" t="s">
        <v>111</v>
      </c>
      <c r="FT14" s="232" t="s">
        <v>111</v>
      </c>
      <c r="FU14" s="232" t="s">
        <v>111</v>
      </c>
      <c r="FV14" s="232" t="s">
        <v>111</v>
      </c>
      <c r="FW14" s="232" t="s">
        <v>111</v>
      </c>
      <c r="FX14" s="239">
        <v>34.958111195734958</v>
      </c>
      <c r="FY14" s="232">
        <v>35.250836120401338</v>
      </c>
      <c r="FZ14" s="232">
        <v>14.869888475836431</v>
      </c>
      <c r="GA14" s="232">
        <v>19.751166407465007</v>
      </c>
      <c r="GB14" s="232">
        <v>33.763837638376387</v>
      </c>
      <c r="GC14" s="232">
        <v>39.208173690932313</v>
      </c>
      <c r="GD14" s="232">
        <v>40.487804878048777</v>
      </c>
      <c r="GE14" s="232">
        <v>16.186635944700463</v>
      </c>
      <c r="GF14" s="232">
        <v>37.074260189838085</v>
      </c>
      <c r="GG14" s="232">
        <v>38.888888888888886</v>
      </c>
      <c r="GH14" s="24">
        <f>((GI14-GG14)/2)+GG14</f>
        <v>38.386263310947925</v>
      </c>
      <c r="GI14" s="232">
        <v>37.883637733006971</v>
      </c>
      <c r="GJ14" s="144">
        <v>45.098039215686271</v>
      </c>
      <c r="GK14" s="144">
        <v>40.165025286132547</v>
      </c>
      <c r="GL14" s="144">
        <v>40.148204446133391</v>
      </c>
      <c r="GM14" s="144">
        <v>37.445011437620977</v>
      </c>
      <c r="GN14" s="144">
        <v>36.510113129928008</v>
      </c>
      <c r="GO14" s="144">
        <v>34.580993969640261</v>
      </c>
      <c r="GP14" s="228">
        <v>39</v>
      </c>
      <c r="GQ14" s="144">
        <v>38.20564516129032</v>
      </c>
      <c r="GR14" s="144">
        <v>37.577290612703763</v>
      </c>
      <c r="GS14" s="144">
        <v>37.121212121212125</v>
      </c>
      <c r="GT14" s="239">
        <v>33.548387096774192</v>
      </c>
      <c r="GU14" s="232">
        <v>41.843971631205676</v>
      </c>
      <c r="GV14" s="232">
        <v>35.966735966735968</v>
      </c>
      <c r="GW14" s="232">
        <v>31.489841986455986</v>
      </c>
      <c r="GX14" s="232">
        <v>45.427013930950942</v>
      </c>
      <c r="GY14" s="232">
        <v>54.650416933932007</v>
      </c>
      <c r="GZ14" s="232">
        <v>58.341143392689787</v>
      </c>
      <c r="HA14" s="232">
        <v>54.189390183440757</v>
      </c>
      <c r="HB14" s="232">
        <v>49.514955537590936</v>
      </c>
      <c r="HC14" s="232">
        <v>49.864917020455422</v>
      </c>
      <c r="HD14" s="232">
        <v>48.40900965319986</v>
      </c>
      <c r="HE14" s="232">
        <v>47.540134645261524</v>
      </c>
      <c r="HF14" s="144">
        <v>53.109815354713319</v>
      </c>
      <c r="HG14" s="144">
        <v>50.086355785837647</v>
      </c>
      <c r="HH14" s="144">
        <v>48.871951219512198</v>
      </c>
      <c r="HI14" s="144">
        <v>46.339202965708992</v>
      </c>
      <c r="HJ14" s="225">
        <v>44.753747323340477</v>
      </c>
      <c r="HK14" s="144">
        <v>46.054391440035658</v>
      </c>
      <c r="HL14" s="144">
        <v>36.156351791530945</v>
      </c>
      <c r="HM14" s="144">
        <v>45.91836734693878</v>
      </c>
      <c r="HN14" s="144">
        <v>40.317919075144509</v>
      </c>
      <c r="HO14" s="144">
        <v>39.239730226854689</v>
      </c>
      <c r="HP14" s="239">
        <v>42.042042042042041</v>
      </c>
      <c r="HQ14" s="232">
        <v>38.857782754759235</v>
      </c>
      <c r="HR14" s="232">
        <v>44.985941893158383</v>
      </c>
      <c r="HS14" s="232">
        <v>39.97709049255441</v>
      </c>
      <c r="HT14" s="232">
        <v>45.621621621621621</v>
      </c>
      <c r="HU14" s="232">
        <v>55.523672883787661</v>
      </c>
      <c r="HV14" s="232">
        <v>51.409395973154361</v>
      </c>
      <c r="HW14" s="232">
        <v>43.419572553430818</v>
      </c>
      <c r="HX14" s="232">
        <v>41.853932584269664</v>
      </c>
      <c r="HY14" s="232">
        <v>44.132397191574725</v>
      </c>
      <c r="HZ14" s="232">
        <v>41.030042918454939</v>
      </c>
      <c r="IA14" s="232">
        <v>39.175257731958766</v>
      </c>
      <c r="IB14" s="144">
        <v>44.243208279430789</v>
      </c>
      <c r="IC14" s="144">
        <v>38.608870967741936</v>
      </c>
      <c r="ID14" s="144">
        <v>43.181818181818187</v>
      </c>
      <c r="IE14" s="144">
        <v>46.857142857142854</v>
      </c>
      <c r="IF14" s="225">
        <v>51.266375545851531</v>
      </c>
      <c r="IG14" s="144">
        <v>49.567723342939487</v>
      </c>
      <c r="IH14" s="144">
        <v>51.066098081023455</v>
      </c>
      <c r="II14" s="144">
        <v>50.5703422053232</v>
      </c>
      <c r="IJ14" s="144">
        <v>52.970795568982879</v>
      </c>
      <c r="IK14" s="144">
        <v>50.45289855072464</v>
      </c>
      <c r="IL14" s="239">
        <v>36.620294599018003</v>
      </c>
      <c r="IM14" s="232">
        <v>37.388829598007831</v>
      </c>
      <c r="IN14" s="232">
        <v>29.484963705496025</v>
      </c>
      <c r="IO14" s="232">
        <v>29.534469600610535</v>
      </c>
      <c r="IP14" s="232">
        <v>42.021857923497265</v>
      </c>
      <c r="IQ14" s="232">
        <v>49.404478323010963</v>
      </c>
      <c r="IR14" s="232">
        <v>51.103015583889899</v>
      </c>
      <c r="IS14" s="232">
        <v>39.258387286639199</v>
      </c>
      <c r="IT14" s="232">
        <v>44.180356518699753</v>
      </c>
      <c r="IU14" s="232">
        <v>45.679436522934196</v>
      </c>
      <c r="IV14" s="232">
        <v>34.243343444556785</v>
      </c>
      <c r="IW14" s="232">
        <v>41.547785547785551</v>
      </c>
      <c r="IX14" s="144">
        <v>47.958077340079512</v>
      </c>
      <c r="IY14" s="144">
        <v>41.848654139156935</v>
      </c>
      <c r="IZ14" s="144">
        <v>43.483611142185921</v>
      </c>
      <c r="JA14" s="144">
        <v>41.016410799364749</v>
      </c>
      <c r="JB14" s="144">
        <v>40.337126905733307</v>
      </c>
      <c r="JC14" s="144">
        <v>39.688619794884467</v>
      </c>
      <c r="JD14" s="144">
        <v>39.158147925435955</v>
      </c>
      <c r="JE14" s="144">
        <v>42.021028037383175</v>
      </c>
      <c r="JF14" s="144">
        <v>40.702281732477118</v>
      </c>
      <c r="JG14" s="144">
        <v>40.208392806166145</v>
      </c>
      <c r="JH14" s="35"/>
      <c r="JI14" s="144">
        <v>43</v>
      </c>
      <c r="JJ14" s="238" t="s">
        <v>110</v>
      </c>
      <c r="JK14" s="232" t="s">
        <v>110</v>
      </c>
      <c r="JL14" s="232" t="s">
        <v>110</v>
      </c>
      <c r="JM14" s="232" t="s">
        <v>110</v>
      </c>
      <c r="JN14" s="232" t="s">
        <v>110</v>
      </c>
      <c r="JO14" s="232" t="s">
        <v>110</v>
      </c>
      <c r="JP14" s="232" t="s">
        <v>110</v>
      </c>
      <c r="JQ14" s="232" t="s">
        <v>110</v>
      </c>
      <c r="JR14" s="232">
        <v>42.063492063492056</v>
      </c>
      <c r="JS14" s="232">
        <v>53.81679389312977</v>
      </c>
      <c r="JT14" s="18">
        <f>((JU14-JR14)/2)+JS14</f>
        <v>51.966633539133099</v>
      </c>
      <c r="JU14" s="232">
        <v>38.363171355498721</v>
      </c>
      <c r="JV14" s="144">
        <v>47.089947089947088</v>
      </c>
      <c r="JW14" s="144">
        <v>42.222222222222221</v>
      </c>
      <c r="JX14" s="144">
        <v>45.66532258064516</v>
      </c>
      <c r="JY14" s="144">
        <v>38.801571709233798</v>
      </c>
      <c r="JZ14" s="144">
        <v>35.910572892408013</v>
      </c>
      <c r="KA14" s="144">
        <v>35.928809788654057</v>
      </c>
      <c r="KB14" s="144">
        <v>40.074384007438404</v>
      </c>
      <c r="KC14" s="144">
        <v>41.409897292250236</v>
      </c>
      <c r="KD14" s="144">
        <v>44.965786901270775</v>
      </c>
      <c r="KE14" s="144">
        <v>45.098039215686271</v>
      </c>
      <c r="KF14" s="239" t="s">
        <v>110</v>
      </c>
      <c r="KG14" s="232" t="s">
        <v>110</v>
      </c>
      <c r="KH14" s="232" t="s">
        <v>110</v>
      </c>
      <c r="KI14" s="232" t="s">
        <v>110</v>
      </c>
      <c r="KJ14" s="232" t="s">
        <v>110</v>
      </c>
      <c r="KK14" s="232" t="s">
        <v>110</v>
      </c>
      <c r="KL14" s="232" t="s">
        <v>110</v>
      </c>
      <c r="KM14" s="232" t="s">
        <v>110</v>
      </c>
      <c r="KN14" s="232">
        <v>51.633986928104576</v>
      </c>
      <c r="KO14" s="232">
        <v>45.320197044334975</v>
      </c>
      <c r="KP14" s="232">
        <v>35.532994923857871</v>
      </c>
      <c r="KQ14" s="232" t="s">
        <v>111</v>
      </c>
      <c r="KR14" s="232" t="s">
        <v>111</v>
      </c>
      <c r="KS14" s="232" t="s">
        <v>111</v>
      </c>
      <c r="KT14" s="232" t="s">
        <v>111</v>
      </c>
      <c r="KU14" s="232" t="s">
        <v>111</v>
      </c>
      <c r="KV14" s="232" t="s">
        <v>111</v>
      </c>
      <c r="KW14" s="232" t="s">
        <v>111</v>
      </c>
      <c r="KX14" s="232" t="s">
        <v>111</v>
      </c>
      <c r="KY14" s="232" t="s">
        <v>111</v>
      </c>
      <c r="KZ14" s="232" t="s">
        <v>111</v>
      </c>
      <c r="LA14" s="144">
        <v>48.165137614678898</v>
      </c>
      <c r="LB14" s="239" t="s">
        <v>110</v>
      </c>
      <c r="LC14" s="232" t="s">
        <v>110</v>
      </c>
      <c r="LD14" s="232" t="s">
        <v>110</v>
      </c>
      <c r="LE14" s="232" t="s">
        <v>110</v>
      </c>
      <c r="LF14" s="232" t="s">
        <v>110</v>
      </c>
      <c r="LG14" s="232" t="s">
        <v>110</v>
      </c>
      <c r="LH14" s="232" t="s">
        <v>110</v>
      </c>
      <c r="LI14" s="232" t="s">
        <v>110</v>
      </c>
      <c r="LJ14" s="232">
        <v>47.311827956989248</v>
      </c>
      <c r="LK14" s="232">
        <v>50.107526881720425</v>
      </c>
      <c r="LL14" s="18">
        <f>((LM14-LJ14)/2)+LK14</f>
        <v>45.633198580975161</v>
      </c>
      <c r="LM14" s="232">
        <v>38.363171355498721</v>
      </c>
      <c r="LN14" s="144">
        <v>47.089947089947088</v>
      </c>
      <c r="LO14" s="144">
        <v>42.222222222222221</v>
      </c>
      <c r="LP14" s="144">
        <v>45.66532258064516</v>
      </c>
      <c r="LQ14" s="144">
        <v>38.801571709233798</v>
      </c>
      <c r="LR14" s="144">
        <v>35.910572892408013</v>
      </c>
      <c r="LS14" s="144">
        <v>35.928809788654057</v>
      </c>
      <c r="LT14" s="144">
        <v>40.074384007438404</v>
      </c>
      <c r="LU14" s="144">
        <v>41.409897292250236</v>
      </c>
      <c r="LV14" s="144">
        <v>44.965786901270775</v>
      </c>
      <c r="LW14" s="144">
        <v>45.423563777994161</v>
      </c>
      <c r="LX14" s="35"/>
      <c r="LY14" s="59">
        <v>51</v>
      </c>
      <c r="LZ14" s="59"/>
      <c r="MA14" s="59"/>
      <c r="MB14" s="59"/>
      <c r="MC14" s="59"/>
      <c r="MD14" s="59"/>
      <c r="ME14" s="59"/>
      <c r="MF14" s="59"/>
      <c r="MG14" s="59"/>
      <c r="MH14" s="59"/>
      <c r="MI14" s="59"/>
      <c r="MJ14" s="59"/>
      <c r="MK14" s="59"/>
      <c r="ML14" s="59"/>
      <c r="MM14" s="59"/>
      <c r="MN14" s="59"/>
      <c r="MO14" s="59"/>
      <c r="MP14" s="59"/>
    </row>
    <row r="15" spans="1:354" s="4" customFormat="1">
      <c r="A15" s="32" t="s">
        <v>22</v>
      </c>
      <c r="B15" s="144">
        <v>90.20448548812665</v>
      </c>
      <c r="C15" s="144">
        <v>80.970504281636551</v>
      </c>
      <c r="D15" s="144">
        <v>76.470588235294116</v>
      </c>
      <c r="E15" s="144">
        <v>78.306428773718494</v>
      </c>
      <c r="F15" s="144">
        <v>80.636082184069792</v>
      </c>
      <c r="G15" s="144">
        <v>81.868686868686865</v>
      </c>
      <c r="H15" s="144">
        <v>78.895463510848131</v>
      </c>
      <c r="I15" s="144">
        <v>79.339477726574515</v>
      </c>
      <c r="J15" s="144">
        <v>81.629554655870436</v>
      </c>
      <c r="K15" s="144">
        <v>81.317420243286662</v>
      </c>
      <c r="L15" s="144">
        <v>85.197537198563381</v>
      </c>
      <c r="M15" s="144">
        <v>89.9383477188656</v>
      </c>
      <c r="N15" s="144">
        <v>90.715482172768603</v>
      </c>
      <c r="O15" s="144">
        <v>90.328727965697951</v>
      </c>
      <c r="P15" s="144">
        <v>89.65517241379311</v>
      </c>
      <c r="Q15" s="144">
        <v>91.644970414201168</v>
      </c>
      <c r="R15" s="144">
        <v>91.564102564102555</v>
      </c>
      <c r="S15" s="144">
        <v>91.674618320610691</v>
      </c>
      <c r="T15" s="144">
        <v>91.791995921488663</v>
      </c>
      <c r="U15" s="144">
        <v>90.824768112308846</v>
      </c>
      <c r="V15" s="144">
        <v>91.035191369124064</v>
      </c>
      <c r="W15" s="73" t="s">
        <v>110</v>
      </c>
      <c r="X15" s="239">
        <v>77.010192525481315</v>
      </c>
      <c r="Y15" s="232">
        <v>76.749192680301391</v>
      </c>
      <c r="Z15" s="232">
        <v>78.703703703703709</v>
      </c>
      <c r="AA15" s="232">
        <v>78.1151832460733</v>
      </c>
      <c r="AB15" s="232">
        <v>76.915422885572141</v>
      </c>
      <c r="AC15" s="232">
        <v>79.225352112676063</v>
      </c>
      <c r="AD15" s="232">
        <v>72.31139646869984</v>
      </c>
      <c r="AE15" s="232">
        <v>65.428571428571431</v>
      </c>
      <c r="AF15" s="232">
        <v>62.815608263198172</v>
      </c>
      <c r="AG15" s="144">
        <v>65.716429107276824</v>
      </c>
      <c r="AH15" s="144">
        <v>76.401179941002951</v>
      </c>
      <c r="AI15" s="144">
        <v>76.079734219269113</v>
      </c>
      <c r="AJ15" s="144">
        <v>73.576642335766422</v>
      </c>
      <c r="AK15" s="144">
        <v>65.539803707742649</v>
      </c>
      <c r="AL15" s="144">
        <v>70.695839311334296</v>
      </c>
      <c r="AM15" s="144">
        <v>75.624082232011759</v>
      </c>
      <c r="AN15" s="144">
        <v>73.418145296283896</v>
      </c>
      <c r="AO15" s="144">
        <v>72.854578096947932</v>
      </c>
      <c r="AP15" s="144">
        <v>74.56368362421091</v>
      </c>
      <c r="AQ15" s="144">
        <v>83.964544721998379</v>
      </c>
      <c r="AR15" s="144">
        <v>77.028081123244931</v>
      </c>
      <c r="AS15" s="73" t="s">
        <v>110</v>
      </c>
      <c r="AT15" s="227">
        <v>75.898203592814369</v>
      </c>
      <c r="AU15" s="144">
        <v>80</v>
      </c>
      <c r="AV15" s="144">
        <v>72.059925093632955</v>
      </c>
      <c r="AW15" s="144">
        <v>76.276881720430097</v>
      </c>
      <c r="AX15" s="144">
        <v>73.25769854132902</v>
      </c>
      <c r="AY15" s="144">
        <v>73.285398230088504</v>
      </c>
      <c r="AZ15" s="144">
        <v>71.294851794071747</v>
      </c>
      <c r="BA15" s="144">
        <v>63.167848699763596</v>
      </c>
      <c r="BB15" s="144">
        <v>65.976779404341244</v>
      </c>
      <c r="BC15" s="144">
        <v>61.943986820428336</v>
      </c>
      <c r="BD15" s="144">
        <v>64.854651162790702</v>
      </c>
      <c r="BE15" s="144">
        <v>85.698005698005687</v>
      </c>
      <c r="BF15" s="144">
        <v>84.55635491606715</v>
      </c>
      <c r="BG15" s="144">
        <v>89.071274298056153</v>
      </c>
      <c r="BH15" s="144">
        <v>81.591669765712169</v>
      </c>
      <c r="BI15" s="144">
        <v>83.853970643582997</v>
      </c>
      <c r="BJ15" s="144">
        <v>93.413597733711043</v>
      </c>
      <c r="BK15" s="144">
        <v>70.212765957446805</v>
      </c>
      <c r="BL15" s="144">
        <v>92.393822393822404</v>
      </c>
      <c r="BM15" s="144">
        <v>92.642140468227439</v>
      </c>
      <c r="BN15" s="144">
        <v>82.785660941000742</v>
      </c>
      <c r="BO15" s="73" t="s">
        <v>110</v>
      </c>
      <c r="BP15" s="227">
        <v>68.635250917992664</v>
      </c>
      <c r="BQ15" s="144">
        <v>69.732142857142861</v>
      </c>
      <c r="BR15" s="144">
        <v>68.398015757222055</v>
      </c>
      <c r="BS15" s="144">
        <v>70.265099754031155</v>
      </c>
      <c r="BT15" s="144">
        <v>69.97229916897507</v>
      </c>
      <c r="BU15" s="144">
        <v>67.294429708222808</v>
      </c>
      <c r="BV15" s="144">
        <v>61.850569025235032</v>
      </c>
      <c r="BW15" s="144">
        <v>57.339211618257259</v>
      </c>
      <c r="BX15" s="144">
        <v>55.117549275706487</v>
      </c>
      <c r="BY15" s="144">
        <v>57.931570762052885</v>
      </c>
      <c r="BZ15" s="144">
        <v>59.70224577340398</v>
      </c>
      <c r="CA15" s="144">
        <v>70.292092139634292</v>
      </c>
      <c r="CB15" s="144">
        <v>70.60546875</v>
      </c>
      <c r="CC15" s="144">
        <v>78.997361477572568</v>
      </c>
      <c r="CD15" s="144">
        <v>71.948118006103769</v>
      </c>
      <c r="CE15" s="144">
        <v>81.687701064093048</v>
      </c>
      <c r="CF15" s="144">
        <v>75.769418661455788</v>
      </c>
      <c r="CG15" s="144">
        <v>79.212637913741233</v>
      </c>
      <c r="CH15" s="144">
        <v>75.378590078328983</v>
      </c>
      <c r="CI15" s="144">
        <v>80.011792452830178</v>
      </c>
      <c r="CJ15" s="144">
        <v>75.279247501469726</v>
      </c>
      <c r="CK15" s="59" t="s">
        <v>110</v>
      </c>
      <c r="CL15" s="227">
        <v>44.857142857142854</v>
      </c>
      <c r="CM15" s="144">
        <v>39.6</v>
      </c>
      <c r="CN15" s="144">
        <v>52.083333333333329</v>
      </c>
      <c r="CO15" s="144">
        <v>54.897494305239185</v>
      </c>
      <c r="CP15" s="144">
        <v>53.21637426900584</v>
      </c>
      <c r="CQ15" s="144">
        <v>48.167539267015712</v>
      </c>
      <c r="CR15" s="144">
        <v>42.888402625820575</v>
      </c>
      <c r="CS15" s="144">
        <v>35.600907029478456</v>
      </c>
      <c r="CT15" s="144">
        <v>33.653846153846153</v>
      </c>
      <c r="CU15" s="232" t="s">
        <v>111</v>
      </c>
      <c r="CV15" s="232" t="s">
        <v>111</v>
      </c>
      <c r="CW15" s="232" t="s">
        <v>111</v>
      </c>
      <c r="CX15" s="232" t="s">
        <v>111</v>
      </c>
      <c r="CY15" s="232">
        <v>58.396369137670192</v>
      </c>
      <c r="CZ15" s="232">
        <v>53.036437246963558</v>
      </c>
      <c r="DA15" s="232">
        <v>50</v>
      </c>
      <c r="DB15" s="232">
        <v>45.087719298245617</v>
      </c>
      <c r="DC15" s="232">
        <v>47.504621072088725</v>
      </c>
      <c r="DD15" s="232">
        <v>45.596868884540115</v>
      </c>
      <c r="DE15" s="144">
        <v>62.552301255230127</v>
      </c>
      <c r="DF15" s="144">
        <v>49.17647058823529</v>
      </c>
      <c r="DG15" s="59" t="s">
        <v>110</v>
      </c>
      <c r="DH15" s="227">
        <v>85.897435897435912</v>
      </c>
      <c r="DI15" s="144">
        <v>85.91549295774648</v>
      </c>
      <c r="DJ15" s="144">
        <v>81.90789473684211</v>
      </c>
      <c r="DK15" s="144">
        <v>84.943181818181813</v>
      </c>
      <c r="DL15" s="144">
        <v>92.307692307692307</v>
      </c>
      <c r="DM15" s="144">
        <v>89.855072463768124</v>
      </c>
      <c r="DN15" s="144">
        <v>82.53012048192771</v>
      </c>
      <c r="DO15" s="144">
        <v>76.950354609929065</v>
      </c>
      <c r="DP15" s="144">
        <v>82.933333333333337</v>
      </c>
      <c r="DQ15" s="144">
        <v>84.868421052631575</v>
      </c>
      <c r="DR15" s="144">
        <v>83.764705882352942</v>
      </c>
      <c r="DS15" s="144">
        <v>90.498812351543933</v>
      </c>
      <c r="DT15" s="144">
        <v>89.791183294663568</v>
      </c>
      <c r="DU15" s="144">
        <v>92.827868852459019</v>
      </c>
      <c r="DV15" s="144">
        <v>90.186915887850461</v>
      </c>
      <c r="DW15" s="144">
        <v>98.275862068965523</v>
      </c>
      <c r="DX15" s="144">
        <v>98.684210526315809</v>
      </c>
      <c r="DY15" s="144">
        <v>78.073770491803273</v>
      </c>
      <c r="DZ15" s="144">
        <v>97.516930022573362</v>
      </c>
      <c r="EA15" s="144">
        <v>96.63677130044843</v>
      </c>
      <c r="EB15" s="144">
        <v>90.930787589498792</v>
      </c>
      <c r="EC15" s="59" t="s">
        <v>110</v>
      </c>
      <c r="ED15" s="227">
        <v>77.227287707349234</v>
      </c>
      <c r="EE15" s="144">
        <v>74.388306323482681</v>
      </c>
      <c r="EF15" s="144">
        <v>72.422258592471366</v>
      </c>
      <c r="EG15" s="144">
        <v>74.414811972371453</v>
      </c>
      <c r="EH15" s="144">
        <v>74.52047215049798</v>
      </c>
      <c r="EI15" s="144">
        <v>74.53732128760636</v>
      </c>
      <c r="EJ15" s="144">
        <v>70.023224950232247</v>
      </c>
      <c r="EK15" s="144">
        <v>66.13333333333334</v>
      </c>
      <c r="EL15" s="144">
        <v>66.378042803463501</v>
      </c>
      <c r="EM15" s="144">
        <v>68.417823452718778</v>
      </c>
      <c r="EN15" s="144">
        <v>71.166488304540579</v>
      </c>
      <c r="EO15" s="144">
        <v>80.24484830050946</v>
      </c>
      <c r="EP15" s="144">
        <v>80.178848569950489</v>
      </c>
      <c r="EQ15" s="144">
        <v>80.898401746109982</v>
      </c>
      <c r="ER15" s="144">
        <v>78.304728546409805</v>
      </c>
      <c r="ES15" s="144">
        <v>83.114229275934889</v>
      </c>
      <c r="ET15" s="144">
        <v>82.334299777493086</v>
      </c>
      <c r="EU15" s="144">
        <v>82.79480230699744</v>
      </c>
      <c r="EV15" s="144">
        <v>82.587562544674768</v>
      </c>
      <c r="EW15" s="144">
        <v>86.392639857545632</v>
      </c>
      <c r="EX15" s="144">
        <v>81.361632165010093</v>
      </c>
      <c r="EY15" s="232" t="s">
        <v>110</v>
      </c>
      <c r="EZ15" s="35"/>
      <c r="FA15" s="232">
        <v>87</v>
      </c>
      <c r="FB15" s="238" t="s">
        <v>111</v>
      </c>
      <c r="FC15" s="232" t="s">
        <v>111</v>
      </c>
      <c r="FD15" s="232" t="s">
        <v>111</v>
      </c>
      <c r="FE15" s="232" t="s">
        <v>111</v>
      </c>
      <c r="FF15" s="232" t="s">
        <v>111</v>
      </c>
      <c r="FG15" s="232" t="s">
        <v>111</v>
      </c>
      <c r="FH15" s="232" t="s">
        <v>111</v>
      </c>
      <c r="FI15" s="232" t="s">
        <v>111</v>
      </c>
      <c r="FJ15" s="232" t="s">
        <v>111</v>
      </c>
      <c r="FK15" s="232" t="s">
        <v>111</v>
      </c>
      <c r="FL15" s="232" t="s">
        <v>111</v>
      </c>
      <c r="FM15" s="232" t="s">
        <v>111</v>
      </c>
      <c r="FN15" s="232" t="s">
        <v>111</v>
      </c>
      <c r="FO15" s="232" t="s">
        <v>111</v>
      </c>
      <c r="FP15" s="232" t="s">
        <v>111</v>
      </c>
      <c r="FQ15" s="232" t="s">
        <v>111</v>
      </c>
      <c r="FR15" s="232" t="s">
        <v>111</v>
      </c>
      <c r="FS15" s="232" t="s">
        <v>111</v>
      </c>
      <c r="FT15" s="232" t="s">
        <v>111</v>
      </c>
      <c r="FU15" s="232" t="s">
        <v>111</v>
      </c>
      <c r="FV15" s="232" t="s">
        <v>111</v>
      </c>
      <c r="FW15" s="232" t="s">
        <v>110</v>
      </c>
      <c r="FX15" s="239">
        <v>23.467006153193296</v>
      </c>
      <c r="FY15" s="232">
        <v>26.035868893011749</v>
      </c>
      <c r="FZ15" s="232">
        <v>46.869158878504678</v>
      </c>
      <c r="GA15" s="232">
        <v>44.481605351170572</v>
      </c>
      <c r="GB15" s="232">
        <v>45.574582215803588</v>
      </c>
      <c r="GC15" s="232">
        <v>55.210084033613448</v>
      </c>
      <c r="GD15" s="232">
        <v>68.383233532934128</v>
      </c>
      <c r="GE15" s="232">
        <v>63.036127424808683</v>
      </c>
      <c r="GF15" s="232">
        <v>59.316321617717861</v>
      </c>
      <c r="GG15" s="232">
        <v>53.644182888184702</v>
      </c>
      <c r="GH15" s="232">
        <v>59.946371711077589</v>
      </c>
      <c r="GI15" s="232">
        <v>54.175104228707568</v>
      </c>
      <c r="GJ15" s="144">
        <v>53.422601870021936</v>
      </c>
      <c r="GK15" s="144">
        <v>57.81629498785604</v>
      </c>
      <c r="GL15" s="144">
        <v>49.299020549260611</v>
      </c>
      <c r="GM15" s="144">
        <v>54.798637547585656</v>
      </c>
      <c r="GN15" s="225">
        <v>52.139956263667607</v>
      </c>
      <c r="GO15" s="144">
        <v>55.523012552301253</v>
      </c>
      <c r="GP15" s="144">
        <v>57.391845627139745</v>
      </c>
      <c r="GQ15" s="144">
        <v>57.588619938052084</v>
      </c>
      <c r="GR15" s="144">
        <v>58.248022335970219</v>
      </c>
      <c r="GS15" s="232" t="s">
        <v>110</v>
      </c>
      <c r="GT15" s="239">
        <v>44.947416552354824</v>
      </c>
      <c r="GU15" s="232">
        <v>30.502599653379551</v>
      </c>
      <c r="GV15" s="232">
        <v>41.362637362637365</v>
      </c>
      <c r="GW15" s="232">
        <v>38.723404255319146</v>
      </c>
      <c r="GX15" s="232">
        <v>43.366951124903025</v>
      </c>
      <c r="GY15" s="232">
        <v>56.615059817030257</v>
      </c>
      <c r="GZ15" s="232">
        <v>56.264617440694948</v>
      </c>
      <c r="HA15" s="232">
        <v>52.004935225169646</v>
      </c>
      <c r="HB15" s="232">
        <v>49.350649350649348</v>
      </c>
      <c r="HC15" s="232">
        <v>47.486252945797325</v>
      </c>
      <c r="HD15" s="232">
        <v>53.457716487527883</v>
      </c>
      <c r="HE15" s="232">
        <v>56.53750283254022</v>
      </c>
      <c r="HF15" s="144">
        <v>56.21716287215412</v>
      </c>
      <c r="HG15" s="144">
        <v>53.742071881606762</v>
      </c>
      <c r="HH15" s="144">
        <v>52.394034536891681</v>
      </c>
      <c r="HI15" s="144">
        <v>53.524185587364258</v>
      </c>
      <c r="HJ15" s="225">
        <v>53.266007735281477</v>
      </c>
      <c r="HK15" s="144">
        <v>53.651091805588166</v>
      </c>
      <c r="HL15" s="144">
        <v>58.034528552456834</v>
      </c>
      <c r="HM15" s="226">
        <v>61.065292096219935</v>
      </c>
      <c r="HN15" s="144">
        <v>64.807758919293377</v>
      </c>
      <c r="HO15" s="232" t="s">
        <v>110</v>
      </c>
      <c r="HP15" s="239">
        <v>35.283107159569489</v>
      </c>
      <c r="HQ15" s="232">
        <v>49.403470715835141</v>
      </c>
      <c r="HR15" s="232">
        <v>44.611260053619304</v>
      </c>
      <c r="HS15" s="232">
        <v>41.385542168674696</v>
      </c>
      <c r="HT15" s="232">
        <v>42.96875</v>
      </c>
      <c r="HU15" s="232">
        <v>52.327537857543469</v>
      </c>
      <c r="HV15" s="232">
        <v>47.737226277372258</v>
      </c>
      <c r="HW15" s="232">
        <v>46.730132450331126</v>
      </c>
      <c r="HX15" s="232">
        <v>48.019017432646592</v>
      </c>
      <c r="HY15" s="232">
        <v>44.474393530997304</v>
      </c>
      <c r="HZ15" s="232">
        <v>52.434956637758503</v>
      </c>
      <c r="IA15" s="232">
        <v>38.563829787234042</v>
      </c>
      <c r="IB15" s="144">
        <v>36.861768368617682</v>
      </c>
      <c r="IC15" s="144">
        <v>45.856353591160229</v>
      </c>
      <c r="ID15" s="144">
        <v>48.013245033112582</v>
      </c>
      <c r="IE15" s="144">
        <v>62.316910785619179</v>
      </c>
      <c r="IF15" s="225">
        <v>63.676633444075307</v>
      </c>
      <c r="IG15" s="144">
        <v>53.325554259043173</v>
      </c>
      <c r="IH15" s="144">
        <v>54.779116465863453</v>
      </c>
      <c r="II15" s="226">
        <v>54.959785522788209</v>
      </c>
      <c r="IJ15" s="144">
        <v>59.947299077733859</v>
      </c>
      <c r="IK15" s="232" t="s">
        <v>110</v>
      </c>
      <c r="IL15" s="239">
        <v>31.459555162111318</v>
      </c>
      <c r="IM15" s="232">
        <v>31.96712207042097</v>
      </c>
      <c r="IN15" s="232">
        <v>44.881235154394297</v>
      </c>
      <c r="IO15" s="232">
        <v>42.187857961053837</v>
      </c>
      <c r="IP15" s="232">
        <v>44.471338981186051</v>
      </c>
      <c r="IQ15" s="232">
        <v>55.087906233351092</v>
      </c>
      <c r="IR15" s="232">
        <v>60.558759196659381</v>
      </c>
      <c r="IS15" s="232">
        <v>56.371375365788779</v>
      </c>
      <c r="IT15" s="232">
        <v>54.127022851101898</v>
      </c>
      <c r="IU15" s="232">
        <v>50.238582140422636</v>
      </c>
      <c r="IV15" s="232">
        <v>56.457207388884413</v>
      </c>
      <c r="IW15" s="232">
        <v>54.078171091445427</v>
      </c>
      <c r="IX15" s="144">
        <v>53.384637309391479</v>
      </c>
      <c r="IY15" s="144">
        <v>55.768052814265289</v>
      </c>
      <c r="IZ15" s="144">
        <v>50.188840155945421</v>
      </c>
      <c r="JA15" s="144">
        <v>54.747436384352454</v>
      </c>
      <c r="JB15" s="225">
        <v>53.172823218997365</v>
      </c>
      <c r="JC15" s="144">
        <v>54.851458162987186</v>
      </c>
      <c r="JD15" s="144">
        <v>57.334971670421197</v>
      </c>
      <c r="JE15" s="144">
        <v>57.975096353394605</v>
      </c>
      <c r="JF15" s="144">
        <v>59.90308437812476</v>
      </c>
      <c r="JG15" s="232" t="s">
        <v>110</v>
      </c>
      <c r="JH15" s="35"/>
      <c r="JI15" s="232">
        <v>58</v>
      </c>
      <c r="JJ15" s="238" t="s">
        <v>111</v>
      </c>
      <c r="JK15" s="232" t="s">
        <v>111</v>
      </c>
      <c r="JL15" s="232" t="s">
        <v>111</v>
      </c>
      <c r="JM15" s="232" t="s">
        <v>111</v>
      </c>
      <c r="JN15" s="232" t="s">
        <v>111</v>
      </c>
      <c r="JO15" s="232" t="s">
        <v>111</v>
      </c>
      <c r="JP15" s="232" t="s">
        <v>111</v>
      </c>
      <c r="JQ15" s="232" t="s">
        <v>111</v>
      </c>
      <c r="JR15" s="232" t="s">
        <v>111</v>
      </c>
      <c r="JS15" s="232" t="s">
        <v>111</v>
      </c>
      <c r="JT15" s="232" t="s">
        <v>111</v>
      </c>
      <c r="JU15" s="232" t="s">
        <v>111</v>
      </c>
      <c r="JV15" s="232" t="s">
        <v>111</v>
      </c>
      <c r="JW15" s="232" t="s">
        <v>111</v>
      </c>
      <c r="JX15" s="232" t="s">
        <v>111</v>
      </c>
      <c r="JY15" s="232" t="s">
        <v>111</v>
      </c>
      <c r="JZ15" s="232" t="s">
        <v>111</v>
      </c>
      <c r="KA15" s="232" t="s">
        <v>111</v>
      </c>
      <c r="KB15" s="232" t="s">
        <v>111</v>
      </c>
      <c r="KC15" s="232" t="s">
        <v>111</v>
      </c>
      <c r="KD15" s="232" t="s">
        <v>111</v>
      </c>
      <c r="KE15" s="232" t="s">
        <v>110</v>
      </c>
      <c r="KF15" s="239" t="s">
        <v>111</v>
      </c>
      <c r="KG15" s="232" t="s">
        <v>111</v>
      </c>
      <c r="KH15" s="232" t="s">
        <v>111</v>
      </c>
      <c r="KI15" s="232" t="s">
        <v>111</v>
      </c>
      <c r="KJ15" s="232" t="s">
        <v>111</v>
      </c>
      <c r="KK15" s="232" t="s">
        <v>111</v>
      </c>
      <c r="KL15" s="232" t="s">
        <v>111</v>
      </c>
      <c r="KM15" s="232" t="s">
        <v>111</v>
      </c>
      <c r="KN15" s="232" t="s">
        <v>111</v>
      </c>
      <c r="KO15" s="232" t="s">
        <v>111</v>
      </c>
      <c r="KP15" s="232" t="s">
        <v>111</v>
      </c>
      <c r="KQ15" s="232" t="s">
        <v>111</v>
      </c>
      <c r="KR15" s="232" t="s">
        <v>111</v>
      </c>
      <c r="KS15" s="232" t="s">
        <v>111</v>
      </c>
      <c r="KT15" s="232" t="s">
        <v>111</v>
      </c>
      <c r="KU15" s="232" t="s">
        <v>111</v>
      </c>
      <c r="KV15" s="232" t="s">
        <v>111</v>
      </c>
      <c r="KW15" s="232" t="s">
        <v>111</v>
      </c>
      <c r="KX15" s="232" t="s">
        <v>111</v>
      </c>
      <c r="KY15" s="232" t="s">
        <v>111</v>
      </c>
      <c r="KZ15" s="232" t="s">
        <v>111</v>
      </c>
      <c r="LA15" s="232" t="s">
        <v>110</v>
      </c>
      <c r="LB15" s="239" t="s">
        <v>111</v>
      </c>
      <c r="LC15" s="232" t="s">
        <v>111</v>
      </c>
      <c r="LD15" s="232" t="s">
        <v>111</v>
      </c>
      <c r="LE15" s="232" t="s">
        <v>111</v>
      </c>
      <c r="LF15" s="232" t="s">
        <v>111</v>
      </c>
      <c r="LG15" s="232" t="s">
        <v>111</v>
      </c>
      <c r="LH15" s="232" t="s">
        <v>111</v>
      </c>
      <c r="LI15" s="232" t="s">
        <v>111</v>
      </c>
      <c r="LJ15" s="232" t="s">
        <v>111</v>
      </c>
      <c r="LK15" s="232" t="s">
        <v>111</v>
      </c>
      <c r="LL15" s="232" t="s">
        <v>111</v>
      </c>
      <c r="LM15" s="232" t="s">
        <v>111</v>
      </c>
      <c r="LN15" s="232" t="s">
        <v>111</v>
      </c>
      <c r="LO15" s="232" t="s">
        <v>111</v>
      </c>
      <c r="LP15" s="232" t="s">
        <v>111</v>
      </c>
      <c r="LQ15" s="232" t="s">
        <v>111</v>
      </c>
      <c r="LR15" s="232" t="s">
        <v>111</v>
      </c>
      <c r="LS15" s="232" t="s">
        <v>111</v>
      </c>
      <c r="LT15" s="232" t="s">
        <v>111</v>
      </c>
      <c r="LU15" s="232" t="s">
        <v>111</v>
      </c>
      <c r="LV15" s="232" t="s">
        <v>111</v>
      </c>
      <c r="LW15" s="232" t="s">
        <v>111</v>
      </c>
      <c r="LX15" s="59"/>
      <c r="LY15" s="232" t="s">
        <v>111</v>
      </c>
      <c r="LZ15" s="59"/>
      <c r="MA15" s="59"/>
      <c r="MB15" s="59"/>
      <c r="MC15" s="59"/>
      <c r="MD15" s="59"/>
      <c r="ME15" s="59"/>
      <c r="MF15" s="59"/>
      <c r="MG15" s="59"/>
      <c r="MH15" s="59"/>
      <c r="MI15" s="59"/>
      <c r="MJ15" s="59"/>
      <c r="MK15" s="59"/>
      <c r="ML15" s="59"/>
      <c r="MM15" s="59"/>
      <c r="MN15" s="59"/>
      <c r="MO15" s="59"/>
      <c r="MP15" s="59"/>
    </row>
    <row r="16" spans="1:354" s="4" customFormat="1">
      <c r="A16" s="32"/>
      <c r="B16" s="144"/>
      <c r="C16" s="144"/>
      <c r="D16" s="144"/>
      <c r="E16" s="144"/>
      <c r="F16" s="144"/>
      <c r="G16" s="144"/>
      <c r="H16" s="144"/>
      <c r="I16" s="144"/>
      <c r="J16" s="144"/>
      <c r="K16" s="144"/>
      <c r="L16" s="144"/>
      <c r="M16" s="144"/>
      <c r="N16" s="144"/>
      <c r="O16" s="144"/>
      <c r="P16" s="144"/>
      <c r="Q16" s="144"/>
      <c r="R16" s="144"/>
      <c r="S16" s="144"/>
      <c r="T16" s="144"/>
      <c r="U16" s="144"/>
      <c r="V16" s="144"/>
      <c r="W16" s="144"/>
      <c r="X16" s="239"/>
      <c r="Y16" s="232"/>
      <c r="Z16" s="232"/>
      <c r="AA16" s="232"/>
      <c r="AB16" s="232"/>
      <c r="AC16" s="232"/>
      <c r="AD16" s="232"/>
      <c r="AE16" s="232"/>
      <c r="AF16" s="232"/>
      <c r="AG16" s="144"/>
      <c r="AH16" s="144"/>
      <c r="AI16" s="144"/>
      <c r="AJ16" s="144"/>
      <c r="AK16" s="144"/>
      <c r="AL16" s="144"/>
      <c r="AM16" s="144"/>
      <c r="AN16" s="144"/>
      <c r="AO16" s="144"/>
      <c r="AP16" s="144"/>
      <c r="AQ16" s="144"/>
      <c r="AR16" s="144"/>
      <c r="AS16" s="144"/>
      <c r="AT16" s="227"/>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227"/>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227"/>
      <c r="CM16" s="144"/>
      <c r="CN16" s="144"/>
      <c r="CO16" s="144"/>
      <c r="CP16" s="144"/>
      <c r="CQ16" s="144"/>
      <c r="CR16" s="144"/>
      <c r="CS16" s="144"/>
      <c r="CT16" s="144"/>
      <c r="CU16" s="232"/>
      <c r="CV16" s="232"/>
      <c r="CW16" s="232"/>
      <c r="CX16" s="232"/>
      <c r="CY16" s="232"/>
      <c r="CZ16" s="232"/>
      <c r="DA16" s="232"/>
      <c r="DB16" s="232"/>
      <c r="DC16" s="232"/>
      <c r="DD16" s="232"/>
      <c r="DE16" s="144"/>
      <c r="DF16" s="144"/>
      <c r="DG16" s="144"/>
      <c r="DH16" s="227"/>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227"/>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35"/>
      <c r="FA16" s="144"/>
      <c r="FB16" s="238"/>
      <c r="FC16" s="232"/>
      <c r="FD16" s="232"/>
      <c r="FE16" s="232"/>
      <c r="FF16" s="232"/>
      <c r="FG16" s="232"/>
      <c r="FH16" s="232"/>
      <c r="FI16" s="232"/>
      <c r="FJ16" s="232"/>
      <c r="FK16" s="232"/>
      <c r="FL16" s="232"/>
      <c r="FM16" s="232"/>
      <c r="FN16" s="232"/>
      <c r="FO16" s="232"/>
      <c r="FP16" s="232"/>
      <c r="FQ16" s="232"/>
      <c r="FR16" s="232"/>
      <c r="FS16" s="232"/>
      <c r="FT16" s="232"/>
      <c r="FU16" s="144"/>
      <c r="FV16" s="144"/>
      <c r="FW16" s="144"/>
      <c r="FX16" s="239"/>
      <c r="FY16" s="232"/>
      <c r="FZ16" s="232"/>
      <c r="GA16" s="232"/>
      <c r="GB16" s="232"/>
      <c r="GC16" s="232"/>
      <c r="GD16" s="232"/>
      <c r="GE16" s="232"/>
      <c r="GF16" s="232"/>
      <c r="GG16" s="232"/>
      <c r="GH16" s="232"/>
      <c r="GI16" s="232"/>
      <c r="GJ16" s="144"/>
      <c r="GK16" s="144"/>
      <c r="GL16" s="144"/>
      <c r="GM16" s="144"/>
      <c r="GN16" s="144"/>
      <c r="GO16" s="144"/>
      <c r="GP16" s="144"/>
      <c r="GQ16" s="144"/>
      <c r="GR16" s="144"/>
      <c r="GS16" s="144"/>
      <c r="GT16" s="239"/>
      <c r="GU16" s="232"/>
      <c r="GV16" s="232"/>
      <c r="GW16" s="232"/>
      <c r="GX16" s="232"/>
      <c r="GY16" s="232"/>
      <c r="GZ16" s="232"/>
      <c r="HA16" s="232"/>
      <c r="HB16" s="232"/>
      <c r="HC16" s="232"/>
      <c r="HD16" s="232"/>
      <c r="HE16" s="232"/>
      <c r="HF16" s="144"/>
      <c r="HG16" s="144"/>
      <c r="HH16" s="144"/>
      <c r="HI16" s="144"/>
      <c r="HJ16" s="144"/>
      <c r="HK16" s="144"/>
      <c r="HL16" s="144"/>
      <c r="HM16" s="144"/>
      <c r="HN16" s="144"/>
      <c r="HO16" s="144"/>
      <c r="HP16" s="239"/>
      <c r="HQ16" s="232"/>
      <c r="HR16" s="232"/>
      <c r="HS16" s="232"/>
      <c r="HT16" s="232"/>
      <c r="HU16" s="232"/>
      <c r="HV16" s="232"/>
      <c r="HW16" s="232"/>
      <c r="HX16" s="232"/>
      <c r="HY16" s="232"/>
      <c r="HZ16" s="232"/>
      <c r="IA16" s="232"/>
      <c r="IB16" s="144"/>
      <c r="IC16" s="144"/>
      <c r="ID16" s="144"/>
      <c r="IE16" s="144"/>
      <c r="IF16" s="144"/>
      <c r="IG16" s="144"/>
      <c r="IH16" s="144"/>
      <c r="II16" s="144"/>
      <c r="IJ16" s="144"/>
      <c r="IK16" s="144"/>
      <c r="IL16" s="239"/>
      <c r="IM16" s="232"/>
      <c r="IN16" s="232"/>
      <c r="IO16" s="232"/>
      <c r="IP16" s="232"/>
      <c r="IQ16" s="232"/>
      <c r="IR16" s="232"/>
      <c r="IS16" s="232"/>
      <c r="IT16" s="232"/>
      <c r="IU16" s="232"/>
      <c r="IV16" s="232"/>
      <c r="IW16" s="232"/>
      <c r="IX16" s="144"/>
      <c r="IY16" s="144"/>
      <c r="IZ16" s="144"/>
      <c r="JA16" s="144"/>
      <c r="JB16" s="144"/>
      <c r="JC16" s="144"/>
      <c r="JD16" s="144"/>
      <c r="JE16" s="144"/>
      <c r="JF16" s="144"/>
      <c r="JG16" s="144"/>
      <c r="JH16" s="35"/>
      <c r="JI16" s="144"/>
      <c r="JJ16" s="238"/>
      <c r="JK16" s="232"/>
      <c r="JL16" s="232"/>
      <c r="JM16" s="232"/>
      <c r="JN16" s="232"/>
      <c r="JO16" s="232"/>
      <c r="JP16" s="232"/>
      <c r="JQ16" s="232"/>
      <c r="JR16" s="232"/>
      <c r="JS16" s="232"/>
      <c r="JT16" s="232"/>
      <c r="JU16" s="232"/>
      <c r="JV16" s="232"/>
      <c r="JW16" s="232"/>
      <c r="JX16" s="232"/>
      <c r="JY16" s="232"/>
      <c r="JZ16" s="232"/>
      <c r="KA16" s="232"/>
      <c r="KB16" s="232"/>
      <c r="KC16" s="232"/>
      <c r="KD16" s="232"/>
      <c r="KE16" s="144"/>
      <c r="KF16" s="239"/>
      <c r="KG16" s="232"/>
      <c r="KH16" s="232"/>
      <c r="KI16" s="232"/>
      <c r="KJ16" s="232"/>
      <c r="KK16" s="232"/>
      <c r="KL16" s="232"/>
      <c r="KM16" s="232"/>
      <c r="KN16" s="232"/>
      <c r="KO16" s="232"/>
      <c r="KP16" s="232"/>
      <c r="KQ16" s="232"/>
      <c r="KR16" s="232"/>
      <c r="KS16" s="232"/>
      <c r="KT16" s="232"/>
      <c r="KU16" s="232"/>
      <c r="KV16" s="232"/>
      <c r="KW16" s="232"/>
      <c r="KX16" s="232"/>
      <c r="KY16" s="232"/>
      <c r="KZ16" s="232"/>
      <c r="LA16" s="144"/>
      <c r="LB16" s="239"/>
      <c r="LC16" s="232"/>
      <c r="LD16" s="232"/>
      <c r="LE16" s="232"/>
      <c r="LF16" s="232"/>
      <c r="LG16" s="232"/>
      <c r="LH16" s="232"/>
      <c r="LI16" s="232"/>
      <c r="LJ16" s="232"/>
      <c r="LK16" s="232"/>
      <c r="LL16" s="232"/>
      <c r="LM16" s="232"/>
      <c r="LN16" s="232"/>
      <c r="LO16" s="232"/>
      <c r="LP16" s="232"/>
      <c r="LQ16" s="232"/>
      <c r="LR16" s="232"/>
      <c r="LS16" s="232"/>
      <c r="LT16" s="232"/>
      <c r="LU16" s="232"/>
      <c r="LV16" s="232"/>
      <c r="LW16" s="232"/>
      <c r="LX16" s="59"/>
      <c r="LY16" s="232"/>
      <c r="LZ16" s="59"/>
      <c r="MA16" s="59"/>
      <c r="MB16" s="59"/>
      <c r="MC16" s="59"/>
      <c r="MD16" s="59"/>
      <c r="ME16" s="59"/>
      <c r="MF16" s="59"/>
      <c r="MG16" s="59"/>
      <c r="MH16" s="59"/>
      <c r="MI16" s="59"/>
      <c r="MJ16" s="59"/>
      <c r="MK16" s="59"/>
      <c r="ML16" s="59"/>
      <c r="MM16" s="59"/>
      <c r="MN16" s="59"/>
      <c r="MO16" s="59"/>
      <c r="MP16" s="59"/>
    </row>
    <row r="17" spans="1:354" s="4" customFormat="1">
      <c r="A17" s="32" t="s">
        <v>23</v>
      </c>
      <c r="B17" s="144">
        <v>46.759720837487535</v>
      </c>
      <c r="C17" s="144">
        <v>71.878072763028513</v>
      </c>
      <c r="D17" s="144">
        <v>51.364063969896513</v>
      </c>
      <c r="E17" s="144">
        <v>74.535165723524656</v>
      </c>
      <c r="F17" s="144">
        <v>52.931726907630527</v>
      </c>
      <c r="G17" s="144">
        <v>52.51141552511416</v>
      </c>
      <c r="H17" s="144">
        <v>55.78011317704123</v>
      </c>
      <c r="I17" s="144">
        <v>52.337981952420016</v>
      </c>
      <c r="J17" s="144">
        <v>52.843601895734594</v>
      </c>
      <c r="K17" s="144">
        <v>57.961981925833591</v>
      </c>
      <c r="L17" s="144">
        <v>57.330082291984155</v>
      </c>
      <c r="M17" s="144">
        <v>58.763564616902329</v>
      </c>
      <c r="N17" s="144">
        <v>57.098186366479055</v>
      </c>
      <c r="O17" s="144">
        <v>59.780621572212063</v>
      </c>
      <c r="P17" s="144">
        <v>58.439306358381508</v>
      </c>
      <c r="Q17" s="144">
        <v>58.934943727696947</v>
      </c>
      <c r="R17" s="144">
        <v>59.332664325137983</v>
      </c>
      <c r="S17" s="144">
        <v>59.489593657086225</v>
      </c>
      <c r="T17" s="144">
        <v>57.287021825862475</v>
      </c>
      <c r="U17" s="144">
        <v>58.985721319547018</v>
      </c>
      <c r="V17" s="144">
        <v>60.574797347089174</v>
      </c>
      <c r="W17" s="144">
        <v>62.651173820251365</v>
      </c>
      <c r="X17" s="239">
        <v>63.777845590479089</v>
      </c>
      <c r="Y17" s="232">
        <v>65.752128666035944</v>
      </c>
      <c r="Z17" s="232">
        <v>52.366863905325445</v>
      </c>
      <c r="AA17" s="232">
        <v>53.192124105011935</v>
      </c>
      <c r="AB17" s="232">
        <v>54.61521596141197</v>
      </c>
      <c r="AC17" s="232">
        <v>59.381802350892471</v>
      </c>
      <c r="AD17" s="232">
        <v>58.159912376779843</v>
      </c>
      <c r="AE17" s="232">
        <v>59.074273412271253</v>
      </c>
      <c r="AF17" s="232">
        <v>56.597774244833069</v>
      </c>
      <c r="AG17" s="144">
        <v>52.899484536082468</v>
      </c>
      <c r="AH17" s="144">
        <v>55.85171568627451</v>
      </c>
      <c r="AI17" s="144">
        <v>60.205624433020866</v>
      </c>
      <c r="AJ17" s="144">
        <v>57.701786814540974</v>
      </c>
      <c r="AK17" s="144">
        <v>58.736971183323107</v>
      </c>
      <c r="AL17" s="144">
        <v>60.210958101377088</v>
      </c>
      <c r="AM17" s="144">
        <v>58.246346555323584</v>
      </c>
      <c r="AN17" s="144">
        <v>59.993878175696359</v>
      </c>
      <c r="AO17" s="144">
        <v>59.031877213695402</v>
      </c>
      <c r="AP17" s="228">
        <v>44</v>
      </c>
      <c r="AQ17" s="144">
        <v>39.979757085020246</v>
      </c>
      <c r="AR17" s="144">
        <v>46.055684454756381</v>
      </c>
      <c r="AS17" s="144">
        <v>41.187214611872143</v>
      </c>
      <c r="AT17" s="227">
        <v>53.431890179514255</v>
      </c>
      <c r="AU17" s="144">
        <v>51.040723981900449</v>
      </c>
      <c r="AV17" s="144">
        <v>41.300191204588913</v>
      </c>
      <c r="AW17" s="144">
        <v>41.914191419141915</v>
      </c>
      <c r="AX17" s="59" t="s">
        <v>111</v>
      </c>
      <c r="AY17" s="59" t="s">
        <v>111</v>
      </c>
      <c r="AZ17" s="59" t="s">
        <v>111</v>
      </c>
      <c r="BA17" s="59" t="s">
        <v>111</v>
      </c>
      <c r="BB17" s="59" t="s">
        <v>111</v>
      </c>
      <c r="BC17" s="59" t="s">
        <v>111</v>
      </c>
      <c r="BD17" s="59" t="s">
        <v>111</v>
      </c>
      <c r="BE17" s="232" t="s">
        <v>111</v>
      </c>
      <c r="BF17" s="232" t="s">
        <v>111</v>
      </c>
      <c r="BG17" s="232" t="s">
        <v>111</v>
      </c>
      <c r="BH17" s="232" t="s">
        <v>111</v>
      </c>
      <c r="BI17" s="232">
        <v>0</v>
      </c>
      <c r="BJ17" s="232" t="s">
        <v>111</v>
      </c>
      <c r="BK17" s="232" t="s">
        <v>111</v>
      </c>
      <c r="BL17" s="232" t="s">
        <v>111</v>
      </c>
      <c r="BM17" s="232" t="s">
        <v>111</v>
      </c>
      <c r="BN17" s="232" t="s">
        <v>111</v>
      </c>
      <c r="BO17" s="232" t="s">
        <v>111</v>
      </c>
      <c r="BP17" s="227">
        <v>53.582887700534762</v>
      </c>
      <c r="BQ17" s="144">
        <v>57.142857142857139</v>
      </c>
      <c r="BR17" s="144">
        <v>48.74776386404293</v>
      </c>
      <c r="BS17" s="144">
        <v>49.627174813587402</v>
      </c>
      <c r="BT17" s="144">
        <v>49.859418931583882</v>
      </c>
      <c r="BU17" s="144">
        <v>53.106796116504853</v>
      </c>
      <c r="BV17" s="144">
        <v>51.821019771071803</v>
      </c>
      <c r="BW17" s="144">
        <v>51.980198019801975</v>
      </c>
      <c r="BX17" s="59">
        <v>49.947423764458463</v>
      </c>
      <c r="BY17" s="144">
        <v>46.649703138252754</v>
      </c>
      <c r="BZ17" s="144">
        <v>44.29530201342282</v>
      </c>
      <c r="CA17" s="144">
        <v>43.853530950305142</v>
      </c>
      <c r="CB17" s="144">
        <v>40.830188679245282</v>
      </c>
      <c r="CC17" s="144">
        <v>36.294608959757021</v>
      </c>
      <c r="CD17" s="144">
        <v>34.893324156916727</v>
      </c>
      <c r="CE17" s="144">
        <v>36.643835616438359</v>
      </c>
      <c r="CF17" s="144">
        <v>38.07303807303807</v>
      </c>
      <c r="CG17" s="144">
        <v>34.352373290426385</v>
      </c>
      <c r="CH17" s="144">
        <v>35.447761194029852</v>
      </c>
      <c r="CI17" s="144">
        <v>36.554949337490257</v>
      </c>
      <c r="CJ17" s="144">
        <v>38.784696174043511</v>
      </c>
      <c r="CK17" s="144">
        <v>39.808306709265175</v>
      </c>
      <c r="CL17" s="227">
        <v>47.900262467191595</v>
      </c>
      <c r="CM17" s="144">
        <v>44.966442953020135</v>
      </c>
      <c r="CN17" s="144">
        <v>41.807909604519779</v>
      </c>
      <c r="CO17" s="144">
        <v>45.972222222222229</v>
      </c>
      <c r="CP17" s="144">
        <v>45.335085413929036</v>
      </c>
      <c r="CQ17" s="144">
        <v>54.946996466431095</v>
      </c>
      <c r="CR17" s="144">
        <v>45.454545454545453</v>
      </c>
      <c r="CS17" s="144">
        <v>45.964125560538115</v>
      </c>
      <c r="CT17" s="144">
        <v>41.412213740458014</v>
      </c>
      <c r="CU17" s="144">
        <v>39.89071038251366</v>
      </c>
      <c r="CV17" s="144">
        <v>47.899159663865547</v>
      </c>
      <c r="CW17" s="144">
        <v>43.684210526315788</v>
      </c>
      <c r="CX17" s="144">
        <v>45.887445887445885</v>
      </c>
      <c r="CY17" s="144">
        <v>42.792792792792788</v>
      </c>
      <c r="CZ17" s="144">
        <v>43.21608040201005</v>
      </c>
      <c r="DA17" s="144">
        <v>45.754716981132077</v>
      </c>
      <c r="DB17" s="144">
        <v>43.51464435146444</v>
      </c>
      <c r="DC17" s="144">
        <v>51.941747572815537</v>
      </c>
      <c r="DD17" s="144">
        <v>49.999999999999993</v>
      </c>
      <c r="DE17" s="144">
        <v>47.1264367816092</v>
      </c>
      <c r="DF17" s="144">
        <v>48.35164835164835</v>
      </c>
      <c r="DG17" s="59" t="s">
        <v>110</v>
      </c>
      <c r="DH17" s="237" t="s">
        <v>111</v>
      </c>
      <c r="DI17" s="59" t="s">
        <v>111</v>
      </c>
      <c r="DJ17" s="59" t="s">
        <v>111</v>
      </c>
      <c r="DK17" s="59" t="s">
        <v>111</v>
      </c>
      <c r="DL17" s="59" t="s">
        <v>111</v>
      </c>
      <c r="DM17" s="59" t="s">
        <v>111</v>
      </c>
      <c r="DN17" s="59" t="s">
        <v>111</v>
      </c>
      <c r="DO17" s="59" t="s">
        <v>111</v>
      </c>
      <c r="DP17" s="232" t="s">
        <v>111</v>
      </c>
      <c r="DQ17" s="232" t="s">
        <v>111</v>
      </c>
      <c r="DR17" s="232" t="s">
        <v>111</v>
      </c>
      <c r="DS17" s="232" t="s">
        <v>111</v>
      </c>
      <c r="DT17" s="232" t="s">
        <v>111</v>
      </c>
      <c r="DU17" s="232" t="s">
        <v>111</v>
      </c>
      <c r="DV17" s="232" t="s">
        <v>111</v>
      </c>
      <c r="DW17" s="232" t="s">
        <v>111</v>
      </c>
      <c r="DX17" s="232" t="s">
        <v>111</v>
      </c>
      <c r="DY17" s="232" t="s">
        <v>111</v>
      </c>
      <c r="DZ17" s="232" t="s">
        <v>111</v>
      </c>
      <c r="EA17" s="232" t="s">
        <v>111</v>
      </c>
      <c r="EB17" s="232" t="s">
        <v>111</v>
      </c>
      <c r="EC17" s="232" t="s">
        <v>111</v>
      </c>
      <c r="ED17" s="227">
        <v>56.7735413056037</v>
      </c>
      <c r="EE17" s="144">
        <v>60.933696119146497</v>
      </c>
      <c r="EF17" s="144">
        <v>48.903540203525871</v>
      </c>
      <c r="EG17" s="144">
        <v>53.610248447204967</v>
      </c>
      <c r="EH17" s="144">
        <v>52.750851454021486</v>
      </c>
      <c r="EI17" s="144">
        <v>56.982942430703623</v>
      </c>
      <c r="EJ17" s="144">
        <v>56.016483516483518</v>
      </c>
      <c r="EK17" s="144">
        <v>56.174863387978135</v>
      </c>
      <c r="EL17" s="144">
        <v>54.148977228869164</v>
      </c>
      <c r="EM17" s="144">
        <v>53.799035579304046</v>
      </c>
      <c r="EN17" s="144">
        <v>54.689496549961667</v>
      </c>
      <c r="EO17" s="144">
        <v>56.785946649316855</v>
      </c>
      <c r="EP17" s="144">
        <v>54.325000000000003</v>
      </c>
      <c r="EQ17" s="144">
        <v>55.066188296424592</v>
      </c>
      <c r="ER17" s="144">
        <v>54.780058651026387</v>
      </c>
      <c r="ES17" s="144">
        <v>54.591601292108905</v>
      </c>
      <c r="ET17" s="144">
        <v>56.03143866043969</v>
      </c>
      <c r="EU17" s="144">
        <v>55.618167474360412</v>
      </c>
      <c r="EV17" s="144">
        <v>54.400739447468418</v>
      </c>
      <c r="EW17" s="144">
        <v>54.290850600813705</v>
      </c>
      <c r="EX17" s="144">
        <v>56.412206483506033</v>
      </c>
      <c r="EY17" s="144">
        <v>57.310257797007388</v>
      </c>
      <c r="EZ17" s="35"/>
      <c r="FA17" s="144">
        <v>58</v>
      </c>
      <c r="FB17" s="238" t="s">
        <v>111</v>
      </c>
      <c r="FC17" s="232" t="s">
        <v>111</v>
      </c>
      <c r="FD17" s="232" t="s">
        <v>111</v>
      </c>
      <c r="FE17" s="232" t="s">
        <v>111</v>
      </c>
      <c r="FF17" s="232" t="s">
        <v>111</v>
      </c>
      <c r="FG17" s="232" t="s">
        <v>111</v>
      </c>
      <c r="FH17" s="232" t="s">
        <v>111</v>
      </c>
      <c r="FI17" s="232" t="s">
        <v>111</v>
      </c>
      <c r="FJ17" s="232" t="s">
        <v>111</v>
      </c>
      <c r="FK17" s="232" t="s">
        <v>111</v>
      </c>
      <c r="FL17" s="232" t="s">
        <v>111</v>
      </c>
      <c r="FM17" s="232" t="s">
        <v>111</v>
      </c>
      <c r="FN17" s="232" t="s">
        <v>111</v>
      </c>
      <c r="FO17" s="232" t="s">
        <v>111</v>
      </c>
      <c r="FP17" s="232" t="s">
        <v>111</v>
      </c>
      <c r="FQ17" s="232" t="s">
        <v>111</v>
      </c>
      <c r="FR17" s="232" t="s">
        <v>111</v>
      </c>
      <c r="FS17" s="232" t="s">
        <v>111</v>
      </c>
      <c r="FT17" s="232" t="s">
        <v>111</v>
      </c>
      <c r="FU17" s="232" t="s">
        <v>111</v>
      </c>
      <c r="FV17" s="232" t="s">
        <v>111</v>
      </c>
      <c r="FW17" s="232" t="s">
        <v>110</v>
      </c>
      <c r="FX17" s="239" t="s">
        <v>110</v>
      </c>
      <c r="FY17" s="232" t="s">
        <v>110</v>
      </c>
      <c r="FZ17" s="232" t="s">
        <v>110</v>
      </c>
      <c r="GA17" s="232" t="s">
        <v>110</v>
      </c>
      <c r="GB17" s="232" t="s">
        <v>110</v>
      </c>
      <c r="GC17" s="232" t="s">
        <v>110</v>
      </c>
      <c r="GD17" s="232" t="s">
        <v>110</v>
      </c>
      <c r="GE17" s="232" t="s">
        <v>110</v>
      </c>
      <c r="GF17" s="232" t="s">
        <v>110</v>
      </c>
      <c r="GG17" s="232">
        <v>54.964272282813091</v>
      </c>
      <c r="GH17" s="232">
        <v>56.711075760588585</v>
      </c>
      <c r="GI17" s="232">
        <v>36.508696345939043</v>
      </c>
      <c r="GJ17" s="144">
        <v>48.558789954337897</v>
      </c>
      <c r="GK17" s="144">
        <v>55.257142857142853</v>
      </c>
      <c r="GL17" s="144">
        <v>53.943679141777395</v>
      </c>
      <c r="GM17" s="144">
        <v>52.835820895522389</v>
      </c>
      <c r="GN17" s="144">
        <v>57.778369738945123</v>
      </c>
      <c r="GO17" s="144">
        <v>59.247775680776485</v>
      </c>
      <c r="GP17" s="144">
        <v>49.495452846642578</v>
      </c>
      <c r="GQ17" s="226">
        <v>73.142707925316614</v>
      </c>
      <c r="GR17" s="144">
        <v>72.912026726057917</v>
      </c>
      <c r="GS17" s="232" t="s">
        <v>110</v>
      </c>
      <c r="GT17" s="239" t="s">
        <v>110</v>
      </c>
      <c r="GU17" s="232" t="s">
        <v>110</v>
      </c>
      <c r="GV17" s="232" t="s">
        <v>110</v>
      </c>
      <c r="GW17" s="232" t="s">
        <v>110</v>
      </c>
      <c r="GX17" s="232" t="s">
        <v>110</v>
      </c>
      <c r="GY17" s="232" t="s">
        <v>110</v>
      </c>
      <c r="GZ17" s="232" t="s">
        <v>110</v>
      </c>
      <c r="HA17" s="232" t="s">
        <v>110</v>
      </c>
      <c r="HB17" s="232" t="s">
        <v>110</v>
      </c>
      <c r="HC17" s="232">
        <v>34.007352941176471</v>
      </c>
      <c r="HD17" s="232">
        <v>38.954889091966436</v>
      </c>
      <c r="HE17" s="232">
        <v>40.021344717182494</v>
      </c>
      <c r="HF17" s="144">
        <v>48.529255601571634</v>
      </c>
      <c r="HG17" s="144">
        <v>59.293721973094165</v>
      </c>
      <c r="HH17" s="144">
        <v>57.657657657657651</v>
      </c>
      <c r="HI17" s="144">
        <v>56.008261359369129</v>
      </c>
      <c r="HJ17" s="144">
        <v>63.299260548064375</v>
      </c>
      <c r="HK17" s="144">
        <v>58.332406892718183</v>
      </c>
      <c r="HL17" s="144">
        <v>60.540799234266572</v>
      </c>
      <c r="HM17" s="144">
        <v>68.370313695485848</v>
      </c>
      <c r="HN17" s="144">
        <v>61.947554507955218</v>
      </c>
      <c r="HO17" s="232" t="s">
        <v>110</v>
      </c>
      <c r="HP17" s="239" t="s">
        <v>110</v>
      </c>
      <c r="HQ17" s="232" t="s">
        <v>110</v>
      </c>
      <c r="HR17" s="232" t="s">
        <v>110</v>
      </c>
      <c r="HS17" s="232" t="s">
        <v>110</v>
      </c>
      <c r="HT17" s="232" t="s">
        <v>110</v>
      </c>
      <c r="HU17" s="232" t="s">
        <v>110</v>
      </c>
      <c r="HV17" s="232" t="s">
        <v>110</v>
      </c>
      <c r="HW17" s="232" t="s">
        <v>110</v>
      </c>
      <c r="HX17" s="232" t="s">
        <v>110</v>
      </c>
      <c r="HY17" s="232">
        <v>17.674691720493247</v>
      </c>
      <c r="HZ17" s="232">
        <v>27.947845804988663</v>
      </c>
      <c r="IA17" s="232">
        <v>30.037783375314863</v>
      </c>
      <c r="IB17" s="144">
        <v>44.236072807501387</v>
      </c>
      <c r="IC17" s="144">
        <v>58.233141662310508</v>
      </c>
      <c r="ID17" s="144">
        <v>55.879899916597168</v>
      </c>
      <c r="IE17" s="144">
        <v>52.893235533822335</v>
      </c>
      <c r="IF17" s="144">
        <v>49.019607843137251</v>
      </c>
      <c r="IG17" s="144">
        <v>54.730327144120253</v>
      </c>
      <c r="IH17" s="144">
        <v>64.007252946509524</v>
      </c>
      <c r="II17" s="144">
        <v>64.5101663585952</v>
      </c>
      <c r="IJ17" s="144">
        <v>60.422670509125837</v>
      </c>
      <c r="IK17" s="232" t="s">
        <v>110</v>
      </c>
      <c r="IL17" s="239" t="s">
        <v>110</v>
      </c>
      <c r="IM17" s="232" t="s">
        <v>110</v>
      </c>
      <c r="IN17" s="232" t="s">
        <v>110</v>
      </c>
      <c r="IO17" s="232" t="s">
        <v>110</v>
      </c>
      <c r="IP17" s="232" t="s">
        <v>110</v>
      </c>
      <c r="IQ17" s="232" t="s">
        <v>110</v>
      </c>
      <c r="IR17" s="232" t="s">
        <v>110</v>
      </c>
      <c r="IS17" s="232" t="s">
        <v>110</v>
      </c>
      <c r="IT17" s="232" t="s">
        <v>110</v>
      </c>
      <c r="IU17" s="232">
        <v>38.541610192464084</v>
      </c>
      <c r="IV17" s="232">
        <v>42.665958576739243</v>
      </c>
      <c r="IW17" s="232">
        <v>37.822931785195934</v>
      </c>
      <c r="IX17" s="144">
        <v>48.113828270643708</v>
      </c>
      <c r="IY17" s="144">
        <v>57.595469074188301</v>
      </c>
      <c r="IZ17" s="144">
        <v>55.995717344753743</v>
      </c>
      <c r="JA17" s="144">
        <v>54.50775155524834</v>
      </c>
      <c r="JB17" s="144">
        <v>59.950083194675543</v>
      </c>
      <c r="JC17" s="144">
        <v>58.487232102143189</v>
      </c>
      <c r="JD17" s="144">
        <v>55.689615736505033</v>
      </c>
      <c r="JE17" s="144">
        <v>70.489656978266567</v>
      </c>
      <c r="JF17" s="144">
        <v>67.088523279824159</v>
      </c>
      <c r="JG17" s="232" t="s">
        <v>110</v>
      </c>
      <c r="JH17" s="35"/>
      <c r="JI17" s="232" t="s">
        <v>110</v>
      </c>
      <c r="JJ17" s="238" t="s">
        <v>111</v>
      </c>
      <c r="JK17" s="232" t="s">
        <v>111</v>
      </c>
      <c r="JL17" s="232" t="s">
        <v>111</v>
      </c>
      <c r="JM17" s="232" t="s">
        <v>111</v>
      </c>
      <c r="JN17" s="232" t="s">
        <v>111</v>
      </c>
      <c r="JO17" s="232" t="s">
        <v>111</v>
      </c>
      <c r="JP17" s="232" t="s">
        <v>111</v>
      </c>
      <c r="JQ17" s="232" t="s">
        <v>111</v>
      </c>
      <c r="JR17" s="232" t="s">
        <v>111</v>
      </c>
      <c r="JS17" s="232" t="s">
        <v>111</v>
      </c>
      <c r="JT17" s="232" t="s">
        <v>111</v>
      </c>
      <c r="JU17" s="232" t="s">
        <v>111</v>
      </c>
      <c r="JV17" s="232" t="s">
        <v>111</v>
      </c>
      <c r="JW17" s="232" t="s">
        <v>111</v>
      </c>
      <c r="JX17" s="232" t="s">
        <v>111</v>
      </c>
      <c r="JY17" s="232" t="s">
        <v>111</v>
      </c>
      <c r="JZ17" s="232" t="s">
        <v>111</v>
      </c>
      <c r="KA17" s="232" t="s">
        <v>111</v>
      </c>
      <c r="KB17" s="232" t="s">
        <v>111</v>
      </c>
      <c r="KC17" s="232" t="s">
        <v>111</v>
      </c>
      <c r="KD17" s="232" t="s">
        <v>111</v>
      </c>
      <c r="KE17" s="232" t="s">
        <v>110</v>
      </c>
      <c r="KF17" s="239" t="s">
        <v>111</v>
      </c>
      <c r="KG17" s="232" t="s">
        <v>111</v>
      </c>
      <c r="KH17" s="232" t="s">
        <v>111</v>
      </c>
      <c r="KI17" s="232" t="s">
        <v>111</v>
      </c>
      <c r="KJ17" s="232" t="s">
        <v>111</v>
      </c>
      <c r="KK17" s="232" t="s">
        <v>111</v>
      </c>
      <c r="KL17" s="232" t="s">
        <v>111</v>
      </c>
      <c r="KM17" s="232" t="s">
        <v>111</v>
      </c>
      <c r="KN17" s="232" t="s">
        <v>111</v>
      </c>
      <c r="KO17" s="232" t="s">
        <v>111</v>
      </c>
      <c r="KP17" s="232" t="s">
        <v>111</v>
      </c>
      <c r="KQ17" s="232" t="s">
        <v>111</v>
      </c>
      <c r="KR17" s="232" t="s">
        <v>111</v>
      </c>
      <c r="KS17" s="232" t="s">
        <v>111</v>
      </c>
      <c r="KT17" s="232" t="s">
        <v>111</v>
      </c>
      <c r="KU17" s="232" t="s">
        <v>111</v>
      </c>
      <c r="KV17" s="232" t="s">
        <v>111</v>
      </c>
      <c r="KW17" s="232" t="s">
        <v>111</v>
      </c>
      <c r="KX17" s="232" t="s">
        <v>111</v>
      </c>
      <c r="KY17" s="232" t="s">
        <v>111</v>
      </c>
      <c r="KZ17" s="232" t="s">
        <v>111</v>
      </c>
      <c r="LA17" s="232" t="s">
        <v>110</v>
      </c>
      <c r="LB17" s="239" t="s">
        <v>111</v>
      </c>
      <c r="LC17" s="232" t="s">
        <v>111</v>
      </c>
      <c r="LD17" s="232" t="s">
        <v>111</v>
      </c>
      <c r="LE17" s="232" t="s">
        <v>111</v>
      </c>
      <c r="LF17" s="232" t="s">
        <v>111</v>
      </c>
      <c r="LG17" s="232" t="s">
        <v>111</v>
      </c>
      <c r="LH17" s="232" t="s">
        <v>111</v>
      </c>
      <c r="LI17" s="232" t="s">
        <v>111</v>
      </c>
      <c r="LJ17" s="232" t="s">
        <v>111</v>
      </c>
      <c r="LK17" s="232" t="s">
        <v>111</v>
      </c>
      <c r="LL17" s="232" t="s">
        <v>111</v>
      </c>
      <c r="LM17" s="232" t="s">
        <v>111</v>
      </c>
      <c r="LN17" s="232" t="s">
        <v>111</v>
      </c>
      <c r="LO17" s="232" t="s">
        <v>111</v>
      </c>
      <c r="LP17" s="232" t="s">
        <v>111</v>
      </c>
      <c r="LQ17" s="232" t="s">
        <v>111</v>
      </c>
      <c r="LR17" s="232" t="s">
        <v>111</v>
      </c>
      <c r="LS17" s="232" t="s">
        <v>111</v>
      </c>
      <c r="LT17" s="232" t="s">
        <v>111</v>
      </c>
      <c r="LU17" s="232" t="s">
        <v>111</v>
      </c>
      <c r="LV17" s="232" t="s">
        <v>111</v>
      </c>
      <c r="LW17" s="232" t="s">
        <v>111</v>
      </c>
      <c r="LX17" s="59"/>
      <c r="LY17" s="232" t="s">
        <v>111</v>
      </c>
      <c r="LZ17" s="59"/>
      <c r="MA17" s="59"/>
      <c r="MB17" s="59"/>
      <c r="MC17" s="59"/>
      <c r="MD17" s="59"/>
      <c r="ME17" s="59"/>
      <c r="MF17" s="59"/>
      <c r="MG17" s="59"/>
      <c r="MH17" s="59"/>
      <c r="MI17" s="59"/>
      <c r="MJ17" s="59"/>
      <c r="MK17" s="59"/>
      <c r="ML17" s="59"/>
      <c r="MM17" s="59"/>
      <c r="MN17" s="59"/>
      <c r="MO17" s="59"/>
      <c r="MP17" s="59"/>
    </row>
    <row r="18" spans="1:354" s="4" customFormat="1">
      <c r="A18" s="32" t="s">
        <v>24</v>
      </c>
      <c r="B18" s="144">
        <v>82.546036829463588</v>
      </c>
      <c r="C18" s="144">
        <v>83.825119728101356</v>
      </c>
      <c r="D18" s="144">
        <v>81.61281098084072</v>
      </c>
      <c r="E18" s="144">
        <v>82.09132827606723</v>
      </c>
      <c r="F18" s="144">
        <v>83.156342182890867</v>
      </c>
      <c r="G18" s="144">
        <v>83.845715912325659</v>
      </c>
      <c r="H18" s="144">
        <v>84.486432731922164</v>
      </c>
      <c r="I18" s="144">
        <v>86.156516707652244</v>
      </c>
      <c r="J18" s="144">
        <v>85.322128851540626</v>
      </c>
      <c r="K18" s="144">
        <v>85.244587008821171</v>
      </c>
      <c r="L18" s="144">
        <v>87.066647799632079</v>
      </c>
      <c r="M18" s="144">
        <v>85.295684603090024</v>
      </c>
      <c r="N18" s="144">
        <v>85.836640902444117</v>
      </c>
      <c r="O18" s="144">
        <v>85.733538698498251</v>
      </c>
      <c r="P18" s="144">
        <v>86.495806150978552</v>
      </c>
      <c r="Q18" s="144">
        <v>84.972170686456394</v>
      </c>
      <c r="R18" s="144">
        <v>84.617575843896873</v>
      </c>
      <c r="S18" s="144">
        <v>85.312566072309536</v>
      </c>
      <c r="T18" s="144">
        <v>86.834372536372115</v>
      </c>
      <c r="U18" s="144">
        <v>86.61478599221789</v>
      </c>
      <c r="V18" s="144">
        <v>91.507566115118095</v>
      </c>
      <c r="W18" s="144">
        <v>92.756494936151483</v>
      </c>
      <c r="X18" s="239">
        <v>70.907886017229956</v>
      </c>
      <c r="Y18" s="232">
        <v>71.666666666666657</v>
      </c>
      <c r="Z18" s="232">
        <v>70.235546038543902</v>
      </c>
      <c r="AA18" s="232">
        <v>72.062084257206209</v>
      </c>
      <c r="AB18" s="232">
        <v>74.548969072164937</v>
      </c>
      <c r="AC18" s="232">
        <v>74.42893401015229</v>
      </c>
      <c r="AD18" s="232">
        <v>74.97206703910615</v>
      </c>
      <c r="AE18" s="232">
        <v>74.056603773584897</v>
      </c>
      <c r="AF18" s="232">
        <v>72.941176470588232</v>
      </c>
      <c r="AG18" s="144">
        <v>74.067031138578557</v>
      </c>
      <c r="AH18" s="144">
        <v>75.348001796138291</v>
      </c>
      <c r="AI18" s="144">
        <v>77.0631067961165</v>
      </c>
      <c r="AJ18" s="144">
        <v>77.106579453636016</v>
      </c>
      <c r="AK18" s="144">
        <v>75.83071003847499</v>
      </c>
      <c r="AL18" s="144">
        <v>78.512522907758097</v>
      </c>
      <c r="AM18" s="144">
        <v>77.949940405244334</v>
      </c>
      <c r="AN18" s="144">
        <v>77.630121816168327</v>
      </c>
      <c r="AO18" s="144">
        <v>81.177067478437351</v>
      </c>
      <c r="AP18" s="144">
        <v>82.289930968816947</v>
      </c>
      <c r="AQ18" s="144">
        <v>83.501161890007737</v>
      </c>
      <c r="AR18" s="144">
        <v>91.241241241241255</v>
      </c>
      <c r="AS18" s="144">
        <v>91.283889760250958</v>
      </c>
      <c r="AT18" s="227">
        <v>72.927226647356989</v>
      </c>
      <c r="AU18" s="144">
        <v>74.273512208708567</v>
      </c>
      <c r="AV18" s="144">
        <v>74.801720019111329</v>
      </c>
      <c r="AW18" s="144">
        <v>74.613625971650663</v>
      </c>
      <c r="AX18" s="144">
        <v>75.58892285560151</v>
      </c>
      <c r="AY18" s="144">
        <v>75.092648452986282</v>
      </c>
      <c r="AZ18" s="144">
        <v>74.68679996681324</v>
      </c>
      <c r="BA18" s="144">
        <v>73.596540402018107</v>
      </c>
      <c r="BB18" s="144">
        <v>72.638112022067276</v>
      </c>
      <c r="BC18" s="144">
        <v>74.236589952538722</v>
      </c>
      <c r="BD18" s="144">
        <v>74.3655692729767</v>
      </c>
      <c r="BE18" s="144">
        <v>74.265002013693106</v>
      </c>
      <c r="BF18" s="144">
        <v>74.087705559906027</v>
      </c>
      <c r="BG18" s="144">
        <v>72.137566137566139</v>
      </c>
      <c r="BH18" s="144">
        <v>75.430663221360902</v>
      </c>
      <c r="BI18" s="144">
        <v>75.566287225480053</v>
      </c>
      <c r="BJ18" s="144">
        <v>77.770091087282367</v>
      </c>
      <c r="BK18" s="144">
        <v>59.25651345054014</v>
      </c>
      <c r="BL18" s="144">
        <v>79.877791824694469</v>
      </c>
      <c r="BM18" s="144">
        <v>79.621695056954763</v>
      </c>
      <c r="BN18" s="144">
        <v>88.771251145271307</v>
      </c>
      <c r="BO18" s="144">
        <v>89.333479500109618</v>
      </c>
      <c r="BP18" s="227">
        <v>58.260869565217391</v>
      </c>
      <c r="BQ18" s="144">
        <v>59.684684684684683</v>
      </c>
      <c r="BR18" s="144">
        <v>52.370203160270869</v>
      </c>
      <c r="BS18" s="144">
        <v>58.157894736842096</v>
      </c>
      <c r="BT18" s="144">
        <v>60.236886632825716</v>
      </c>
      <c r="BU18" s="144">
        <v>60.154738878143135</v>
      </c>
      <c r="BV18" s="144">
        <v>54.72061657032755</v>
      </c>
      <c r="BW18" s="144">
        <v>61.952440550688365</v>
      </c>
      <c r="BX18" s="144">
        <v>57.009345794392523</v>
      </c>
      <c r="BY18" s="144">
        <v>56.430446194225723</v>
      </c>
      <c r="BZ18" s="144">
        <v>59.536784741144416</v>
      </c>
      <c r="CA18" s="144">
        <v>54.119138149556399</v>
      </c>
      <c r="CB18" s="144">
        <v>53.208556149732615</v>
      </c>
      <c r="CC18" s="144">
        <v>48.856799037304455</v>
      </c>
      <c r="CD18" s="144">
        <v>54.634146341463413</v>
      </c>
      <c r="CE18" s="144">
        <v>59.032258064516135</v>
      </c>
      <c r="CF18" s="144">
        <v>60.553633217993081</v>
      </c>
      <c r="CG18" s="144">
        <v>59.549071618037139</v>
      </c>
      <c r="CH18" s="144">
        <v>68.587360594795541</v>
      </c>
      <c r="CI18" s="144">
        <v>56.259659969088105</v>
      </c>
      <c r="CJ18" s="144">
        <v>69.833333333333343</v>
      </c>
      <c r="CK18" s="144">
        <v>69.666182873730037</v>
      </c>
      <c r="CL18" s="227">
        <v>64.268585131894483</v>
      </c>
      <c r="CM18" s="144">
        <v>68.483412322274887</v>
      </c>
      <c r="CN18" s="144">
        <v>63.80952380952381</v>
      </c>
      <c r="CO18" s="144">
        <v>68.048780487804876</v>
      </c>
      <c r="CP18" s="144">
        <v>63.919821826280618</v>
      </c>
      <c r="CQ18" s="144">
        <v>73.75</v>
      </c>
      <c r="CR18" s="144">
        <v>71.120689655172413</v>
      </c>
      <c r="CS18" s="144">
        <v>64.421052631578945</v>
      </c>
      <c r="CT18" s="144">
        <v>62.962962962962962</v>
      </c>
      <c r="CU18" s="144">
        <v>63.901689708141319</v>
      </c>
      <c r="CV18" s="144">
        <v>63.379260333575061</v>
      </c>
      <c r="CW18" s="144">
        <v>61.791044776119392</v>
      </c>
      <c r="CX18" s="144">
        <v>62.990196078431367</v>
      </c>
      <c r="CY18" s="144">
        <v>62.108403779214328</v>
      </c>
      <c r="CZ18" s="144">
        <v>64.98687664041995</v>
      </c>
      <c r="DA18" s="144">
        <v>67.426078526417839</v>
      </c>
      <c r="DB18" s="144">
        <v>67.428334025758204</v>
      </c>
      <c r="DC18" s="144">
        <v>69.38877755511021</v>
      </c>
      <c r="DD18" s="144">
        <v>71.717755928282259</v>
      </c>
      <c r="DE18" s="144">
        <v>73.410087719298247</v>
      </c>
      <c r="DF18" s="144">
        <v>80.791962174940906</v>
      </c>
      <c r="DG18" s="144">
        <v>80.876494023904371</v>
      </c>
      <c r="DH18" s="237">
        <v>69.189189189189193</v>
      </c>
      <c r="DI18" s="59">
        <v>67.266775777414068</v>
      </c>
      <c r="DJ18" s="59">
        <v>69.396939693969387</v>
      </c>
      <c r="DK18" s="59">
        <v>75.389663658736666</v>
      </c>
      <c r="DL18" s="59">
        <v>72.039724980901454</v>
      </c>
      <c r="DM18" s="59">
        <v>73.168963016678759</v>
      </c>
      <c r="DN18" s="59">
        <v>67.854545454545459</v>
      </c>
      <c r="DO18" s="59">
        <v>70.764617691154427</v>
      </c>
      <c r="DP18" s="59">
        <v>67.712691771269164</v>
      </c>
      <c r="DQ18" s="144">
        <v>70.915841584158414</v>
      </c>
      <c r="DR18" s="144">
        <v>70.762229806598398</v>
      </c>
      <c r="DS18" s="144">
        <v>72.83126787416586</v>
      </c>
      <c r="DT18" s="144">
        <v>68.830128205128204</v>
      </c>
      <c r="DU18" s="144">
        <v>69.425511197663099</v>
      </c>
      <c r="DV18" s="144">
        <v>69.482288828337872</v>
      </c>
      <c r="DW18" s="144">
        <v>68.837592745259684</v>
      </c>
      <c r="DX18" s="144">
        <v>69.885433715220941</v>
      </c>
      <c r="DY18" s="144">
        <v>68.132716049382722</v>
      </c>
      <c r="DZ18" s="144">
        <v>70.316509837467919</v>
      </c>
      <c r="EA18" s="144">
        <v>73.621621621621628</v>
      </c>
      <c r="EB18" s="144">
        <v>84.744186046511629</v>
      </c>
      <c r="EC18" s="144">
        <v>83.733624454148469</v>
      </c>
      <c r="ED18" s="227">
        <v>75.013183757610634</v>
      </c>
      <c r="EE18" s="144">
        <v>76.214477726574501</v>
      </c>
      <c r="EF18" s="144">
        <v>75.794374580013439</v>
      </c>
      <c r="EG18" s="144">
        <v>76.36812444692842</v>
      </c>
      <c r="EH18" s="144">
        <v>76.998578177315039</v>
      </c>
      <c r="EI18" s="144">
        <v>77.281785571941015</v>
      </c>
      <c r="EJ18" s="144">
        <v>76.755593803786567</v>
      </c>
      <c r="EK18" s="144">
        <v>76.53453754808497</v>
      </c>
      <c r="EL18" s="144">
        <v>75.492946294263533</v>
      </c>
      <c r="EM18" s="144">
        <v>76.255441542288551</v>
      </c>
      <c r="EN18" s="144">
        <v>76.846086258929589</v>
      </c>
      <c r="EO18" s="144">
        <v>76.86161597984524</v>
      </c>
      <c r="EP18" s="144">
        <v>76.889153337300058</v>
      </c>
      <c r="EQ18" s="144">
        <v>76.260659370173911</v>
      </c>
      <c r="ER18" s="144">
        <v>78.570018425901551</v>
      </c>
      <c r="ES18" s="144">
        <v>78.82810491128825</v>
      </c>
      <c r="ET18" s="144">
        <v>79.393708051022685</v>
      </c>
      <c r="EU18" s="144">
        <v>80.489579050570867</v>
      </c>
      <c r="EV18" s="144">
        <v>82.317740171160153</v>
      </c>
      <c r="EW18" s="144">
        <v>82.265198721467101</v>
      </c>
      <c r="EX18" s="144">
        <v>89.389683350357501</v>
      </c>
      <c r="EY18" s="144">
        <v>90.046773296699712</v>
      </c>
      <c r="EZ18" s="35"/>
      <c r="FA18" s="144">
        <v>90</v>
      </c>
      <c r="FB18" s="238" t="s">
        <v>111</v>
      </c>
      <c r="FC18" s="232" t="s">
        <v>111</v>
      </c>
      <c r="FD18" s="232" t="s">
        <v>111</v>
      </c>
      <c r="FE18" s="232" t="s">
        <v>111</v>
      </c>
      <c r="FF18" s="236" t="s">
        <v>111</v>
      </c>
      <c r="FG18" s="236" t="s">
        <v>111</v>
      </c>
      <c r="FH18" s="232" t="s">
        <v>111</v>
      </c>
      <c r="FI18" s="232" t="s">
        <v>111</v>
      </c>
      <c r="FJ18" s="232" t="s">
        <v>111</v>
      </c>
      <c r="FK18" s="232" t="s">
        <v>111</v>
      </c>
      <c r="FL18" s="232" t="s">
        <v>111</v>
      </c>
      <c r="FM18" s="232" t="s">
        <v>111</v>
      </c>
      <c r="FN18" s="232" t="s">
        <v>111</v>
      </c>
      <c r="FO18" s="232" t="s">
        <v>111</v>
      </c>
      <c r="FP18" s="232" t="s">
        <v>111</v>
      </c>
      <c r="FQ18" s="232" t="s">
        <v>111</v>
      </c>
      <c r="FR18" s="232" t="s">
        <v>111</v>
      </c>
      <c r="FS18" s="232" t="s">
        <v>111</v>
      </c>
      <c r="FT18" s="232" t="s">
        <v>111</v>
      </c>
      <c r="FU18" s="232" t="s">
        <v>111</v>
      </c>
      <c r="FV18" s="232" t="s">
        <v>111</v>
      </c>
      <c r="FW18" s="232" t="s">
        <v>110</v>
      </c>
      <c r="FX18" s="239">
        <v>27.127461910070608</v>
      </c>
      <c r="FY18" s="232">
        <v>68.109243697478988</v>
      </c>
      <c r="FZ18" s="232">
        <v>16.45384132300607</v>
      </c>
      <c r="GA18" s="232">
        <v>19.382782891174877</v>
      </c>
      <c r="GB18" s="236">
        <v>19.260293091416607</v>
      </c>
      <c r="GC18" s="236">
        <v>14.172993896084561</v>
      </c>
      <c r="GD18" s="236">
        <v>25.946215139442231</v>
      </c>
      <c r="GE18" s="236">
        <v>21.138958141976119</v>
      </c>
      <c r="GF18" s="236">
        <v>25.152076170325312</v>
      </c>
      <c r="GG18" s="232">
        <v>23.17440401505646</v>
      </c>
      <c r="GH18" s="232">
        <v>28.807812288078125</v>
      </c>
      <c r="GI18" s="232">
        <v>27.270131353512276</v>
      </c>
      <c r="GJ18" s="144">
        <v>30.580052167432619</v>
      </c>
      <c r="GK18" s="144">
        <v>47.79764500654165</v>
      </c>
      <c r="GL18" s="144">
        <v>48.734693877551024</v>
      </c>
      <c r="GM18" s="144">
        <v>50.143296889926759</v>
      </c>
      <c r="GN18" s="144">
        <v>53.963381208200857</v>
      </c>
      <c r="GO18" s="144">
        <v>56.882810193840399</v>
      </c>
      <c r="GP18" s="228">
        <v>51</v>
      </c>
      <c r="GQ18" s="226">
        <v>56.880914826498419</v>
      </c>
      <c r="GR18" s="144">
        <v>58.247479782873597</v>
      </c>
      <c r="GS18" s="232" t="s">
        <v>110</v>
      </c>
      <c r="GT18" s="239">
        <v>28.046700773973498</v>
      </c>
      <c r="GU18" s="232">
        <v>75.126363394519814</v>
      </c>
      <c r="GV18" s="232">
        <v>22.854433380749171</v>
      </c>
      <c r="GW18" s="232">
        <v>24.571428571428569</v>
      </c>
      <c r="GX18" s="236">
        <v>25.901894627562935</v>
      </c>
      <c r="GY18" s="236">
        <v>29.933065595716197</v>
      </c>
      <c r="GZ18" s="236">
        <v>32.355252816347914</v>
      </c>
      <c r="HA18" s="236">
        <v>31.03559176672384</v>
      </c>
      <c r="HB18" s="236">
        <v>33.238216021982666</v>
      </c>
      <c r="HC18" s="232">
        <v>29.938990571270104</v>
      </c>
      <c r="HD18" s="232">
        <v>33.875577049901075</v>
      </c>
      <c r="HE18" s="232">
        <v>31.631919482386774</v>
      </c>
      <c r="HF18" s="144">
        <v>33.191808191808192</v>
      </c>
      <c r="HG18" s="144">
        <v>49.193650793650789</v>
      </c>
      <c r="HH18" s="144">
        <v>46.004976499861769</v>
      </c>
      <c r="HI18" s="144">
        <v>46.573716997923469</v>
      </c>
      <c r="HJ18" s="144">
        <v>44.55922865013774</v>
      </c>
      <c r="HK18" s="144">
        <v>57.158870885559978</v>
      </c>
      <c r="HL18" s="228">
        <v>52</v>
      </c>
      <c r="HM18" s="226">
        <v>58.490329063049487</v>
      </c>
      <c r="HN18" s="144">
        <v>55.54396034437778</v>
      </c>
      <c r="HO18" s="232" t="s">
        <v>110</v>
      </c>
      <c r="HP18" s="239">
        <v>41.942369263607254</v>
      </c>
      <c r="HQ18" s="232">
        <v>268.81443298969072</v>
      </c>
      <c r="HR18" s="232">
        <v>29.056138186304747</v>
      </c>
      <c r="HS18" s="232">
        <v>31.115557778889446</v>
      </c>
      <c r="HT18" s="236">
        <v>30.463266261113709</v>
      </c>
      <c r="HU18" s="236">
        <v>25.166051660516601</v>
      </c>
      <c r="HV18" s="236">
        <v>41.768045417680455</v>
      </c>
      <c r="HW18" s="236">
        <v>31.741233373639659</v>
      </c>
      <c r="HX18" s="236">
        <v>34.346504559270521</v>
      </c>
      <c r="HY18" s="232">
        <v>30.471821756225427</v>
      </c>
      <c r="HZ18" s="232">
        <v>33.155080213903744</v>
      </c>
      <c r="IA18" s="232">
        <v>29.354553492484527</v>
      </c>
      <c r="IB18" s="144">
        <v>36.61852166525064</v>
      </c>
      <c r="IC18" s="144">
        <v>40.138963121325496</v>
      </c>
      <c r="ID18" s="144">
        <v>44.060567285135427</v>
      </c>
      <c r="IE18" s="144">
        <v>45.280556763810345</v>
      </c>
      <c r="IF18" s="144">
        <v>37.453183520599254</v>
      </c>
      <c r="IG18" s="144">
        <v>54.469606674612635</v>
      </c>
      <c r="IH18" s="228">
        <v>45</v>
      </c>
      <c r="II18" s="226">
        <v>50.585539714867615</v>
      </c>
      <c r="IJ18" s="144">
        <v>56.981236203090504</v>
      </c>
      <c r="IK18" s="232" t="s">
        <v>110</v>
      </c>
      <c r="IL18" s="239">
        <v>29.980308500164096</v>
      </c>
      <c r="IM18" s="232">
        <v>84.081507583882342</v>
      </c>
      <c r="IN18" s="232">
        <v>21.241650294695482</v>
      </c>
      <c r="IO18" s="232">
        <v>23.566388710711998</v>
      </c>
      <c r="IP18" s="236">
        <v>24.08346709470305</v>
      </c>
      <c r="IQ18" s="236">
        <v>22.706215416291336</v>
      </c>
      <c r="IR18" s="236">
        <v>30.541938083406084</v>
      </c>
      <c r="IS18" s="236">
        <v>27.044025157232706</v>
      </c>
      <c r="IT18" s="236">
        <v>30.060528148267181</v>
      </c>
      <c r="IU18" s="232">
        <v>27.305214142617359</v>
      </c>
      <c r="IV18" s="232">
        <v>31.717988480283562</v>
      </c>
      <c r="IW18" s="232">
        <v>29.589713493037401</v>
      </c>
      <c r="IX18" s="144">
        <v>32.736089841755998</v>
      </c>
      <c r="IY18" s="144">
        <v>46.947905142142481</v>
      </c>
      <c r="IZ18" s="144">
        <v>46.700868192580899</v>
      </c>
      <c r="JA18" s="144">
        <v>47.720868556273828</v>
      </c>
      <c r="JB18" s="144">
        <v>46.91174597784098</v>
      </c>
      <c r="JC18" s="144">
        <v>56.576062223325472</v>
      </c>
      <c r="JD18" s="228">
        <v>50</v>
      </c>
      <c r="JE18" s="226">
        <v>56.34020150676227</v>
      </c>
      <c r="JF18" s="144">
        <v>57.001525815819264</v>
      </c>
      <c r="JG18" s="232" t="s">
        <v>110</v>
      </c>
      <c r="JH18" s="35"/>
      <c r="JI18" s="232" t="s">
        <v>110</v>
      </c>
      <c r="JJ18" s="238" t="s">
        <v>111</v>
      </c>
      <c r="JK18" s="232" t="s">
        <v>111</v>
      </c>
      <c r="JL18" s="232" t="s">
        <v>111</v>
      </c>
      <c r="JM18" s="232" t="s">
        <v>111</v>
      </c>
      <c r="JN18" s="236" t="s">
        <v>111</v>
      </c>
      <c r="JO18" s="236" t="s">
        <v>111</v>
      </c>
      <c r="JP18" s="232" t="s">
        <v>111</v>
      </c>
      <c r="JQ18" s="232" t="s">
        <v>111</v>
      </c>
      <c r="JR18" s="232" t="s">
        <v>111</v>
      </c>
      <c r="JS18" s="232" t="s">
        <v>111</v>
      </c>
      <c r="JT18" s="232" t="s">
        <v>111</v>
      </c>
      <c r="JU18" s="232" t="s">
        <v>111</v>
      </c>
      <c r="JV18" s="232" t="s">
        <v>111</v>
      </c>
      <c r="JW18" s="232" t="s">
        <v>111</v>
      </c>
      <c r="JX18" s="232" t="s">
        <v>111</v>
      </c>
      <c r="JY18" s="232" t="s">
        <v>111</v>
      </c>
      <c r="JZ18" s="232" t="s">
        <v>111</v>
      </c>
      <c r="KA18" s="232" t="s">
        <v>111</v>
      </c>
      <c r="KB18" s="232" t="s">
        <v>111</v>
      </c>
      <c r="KC18" s="232" t="s">
        <v>111</v>
      </c>
      <c r="KD18" s="232" t="s">
        <v>111</v>
      </c>
      <c r="KE18" s="232" t="s">
        <v>110</v>
      </c>
      <c r="KF18" s="239" t="s">
        <v>111</v>
      </c>
      <c r="KG18" s="232" t="s">
        <v>111</v>
      </c>
      <c r="KH18" s="232" t="s">
        <v>111</v>
      </c>
      <c r="KI18" s="232" t="s">
        <v>111</v>
      </c>
      <c r="KJ18" s="236" t="s">
        <v>111</v>
      </c>
      <c r="KK18" s="236" t="s">
        <v>111</v>
      </c>
      <c r="KL18" s="232" t="s">
        <v>111</v>
      </c>
      <c r="KM18" s="232" t="s">
        <v>111</v>
      </c>
      <c r="KN18" s="232" t="s">
        <v>111</v>
      </c>
      <c r="KO18" s="232" t="s">
        <v>111</v>
      </c>
      <c r="KP18" s="232" t="s">
        <v>111</v>
      </c>
      <c r="KQ18" s="232" t="s">
        <v>111</v>
      </c>
      <c r="KR18" s="232" t="s">
        <v>111</v>
      </c>
      <c r="KS18" s="232" t="s">
        <v>111</v>
      </c>
      <c r="KT18" s="232" t="s">
        <v>111</v>
      </c>
      <c r="KU18" s="232" t="s">
        <v>111</v>
      </c>
      <c r="KV18" s="232" t="s">
        <v>111</v>
      </c>
      <c r="KW18" s="232" t="s">
        <v>111</v>
      </c>
      <c r="KX18" s="232" t="s">
        <v>111</v>
      </c>
      <c r="KY18" s="232" t="s">
        <v>111</v>
      </c>
      <c r="KZ18" s="232" t="s">
        <v>111</v>
      </c>
      <c r="LA18" s="232" t="s">
        <v>110</v>
      </c>
      <c r="LB18" s="239" t="s">
        <v>111</v>
      </c>
      <c r="LC18" s="232" t="s">
        <v>111</v>
      </c>
      <c r="LD18" s="232" t="s">
        <v>111</v>
      </c>
      <c r="LE18" s="232" t="s">
        <v>111</v>
      </c>
      <c r="LF18" s="236" t="s">
        <v>111</v>
      </c>
      <c r="LG18" s="236" t="s">
        <v>111</v>
      </c>
      <c r="LH18" s="232" t="s">
        <v>111</v>
      </c>
      <c r="LI18" s="232" t="s">
        <v>111</v>
      </c>
      <c r="LJ18" s="232" t="s">
        <v>111</v>
      </c>
      <c r="LK18" s="232" t="s">
        <v>111</v>
      </c>
      <c r="LL18" s="232" t="s">
        <v>111</v>
      </c>
      <c r="LM18" s="232" t="s">
        <v>111</v>
      </c>
      <c r="LN18" s="232" t="s">
        <v>111</v>
      </c>
      <c r="LO18" s="232" t="s">
        <v>111</v>
      </c>
      <c r="LP18" s="232" t="s">
        <v>111</v>
      </c>
      <c r="LQ18" s="232" t="s">
        <v>111</v>
      </c>
      <c r="LR18" s="232" t="s">
        <v>111</v>
      </c>
      <c r="LS18" s="232" t="s">
        <v>111</v>
      </c>
      <c r="LT18" s="232" t="s">
        <v>111</v>
      </c>
      <c r="LU18" s="232" t="s">
        <v>111</v>
      </c>
      <c r="LV18" s="232" t="s">
        <v>111</v>
      </c>
      <c r="LW18" s="232" t="s">
        <v>111</v>
      </c>
      <c r="LX18" s="59"/>
      <c r="LY18" s="232" t="s">
        <v>111</v>
      </c>
      <c r="LZ18" s="59"/>
      <c r="MA18" s="59"/>
      <c r="MB18" s="59"/>
      <c r="MC18" s="59"/>
      <c r="MD18" s="59"/>
      <c r="ME18" s="59"/>
      <c r="MF18" s="59"/>
      <c r="MG18" s="59"/>
      <c r="MH18" s="59"/>
      <c r="MI18" s="59"/>
      <c r="MJ18" s="59"/>
      <c r="MK18" s="59"/>
      <c r="ML18" s="59"/>
      <c r="MM18" s="59"/>
      <c r="MN18" s="59"/>
      <c r="MO18" s="59"/>
      <c r="MP18" s="59"/>
    </row>
    <row r="19" spans="1:354" s="4" customFormat="1">
      <c r="A19" s="32" t="s">
        <v>25</v>
      </c>
      <c r="B19" s="144">
        <v>82.981530343007918</v>
      </c>
      <c r="C19" s="144">
        <v>79.225023342670411</v>
      </c>
      <c r="D19" s="144">
        <v>78.860898138006576</v>
      </c>
      <c r="E19" s="144">
        <v>81.671265273945608</v>
      </c>
      <c r="F19" s="144">
        <v>82.655332928556987</v>
      </c>
      <c r="G19" s="144">
        <v>84.375</v>
      </c>
      <c r="H19" s="144">
        <v>85.502442428471738</v>
      </c>
      <c r="I19" s="144">
        <v>85.67144285238254</v>
      </c>
      <c r="J19" s="144">
        <v>88.574202945460428</v>
      </c>
      <c r="K19" s="144">
        <v>81.839010233694822</v>
      </c>
      <c r="L19" s="144">
        <v>82.869347473854759</v>
      </c>
      <c r="M19" s="144">
        <v>83.463737586518207</v>
      </c>
      <c r="N19" s="144">
        <v>83.048498845265584</v>
      </c>
      <c r="O19" s="144">
        <v>84.70834676119884</v>
      </c>
      <c r="P19" s="144">
        <v>84.415377253150425</v>
      </c>
      <c r="Q19" s="144">
        <v>84.42477876106193</v>
      </c>
      <c r="R19" s="144">
        <v>83.606304079110004</v>
      </c>
      <c r="S19" s="144">
        <v>78.377132319041024</v>
      </c>
      <c r="T19" s="144">
        <v>83.274942878903289</v>
      </c>
      <c r="U19" s="73" t="s">
        <v>110</v>
      </c>
      <c r="V19" s="73" t="s">
        <v>110</v>
      </c>
      <c r="W19" s="73" t="s">
        <v>110</v>
      </c>
      <c r="X19" s="239" t="s">
        <v>111</v>
      </c>
      <c r="Y19" s="232" t="s">
        <v>111</v>
      </c>
      <c r="Z19" s="232" t="s">
        <v>111</v>
      </c>
      <c r="AA19" s="232" t="s">
        <v>111</v>
      </c>
      <c r="AB19" s="232" t="s">
        <v>111</v>
      </c>
      <c r="AC19" s="232" t="s">
        <v>111</v>
      </c>
      <c r="AD19" s="232" t="s">
        <v>111</v>
      </c>
      <c r="AE19" s="232" t="s">
        <v>111</v>
      </c>
      <c r="AF19" s="232" t="s">
        <v>111</v>
      </c>
      <c r="AG19" s="232" t="s">
        <v>111</v>
      </c>
      <c r="AH19" s="232" t="s">
        <v>111</v>
      </c>
      <c r="AI19" s="232" t="s">
        <v>111</v>
      </c>
      <c r="AJ19" s="232" t="s">
        <v>111</v>
      </c>
      <c r="AK19" s="232" t="s">
        <v>111</v>
      </c>
      <c r="AL19" s="232" t="s">
        <v>111</v>
      </c>
      <c r="AM19" s="232">
        <v>0</v>
      </c>
      <c r="AN19" s="232" t="s">
        <v>111</v>
      </c>
      <c r="AO19" s="232" t="s">
        <v>111</v>
      </c>
      <c r="AP19" s="232" t="s">
        <v>111</v>
      </c>
      <c r="AQ19" s="73" t="s">
        <v>110</v>
      </c>
      <c r="AR19" s="73" t="s">
        <v>110</v>
      </c>
      <c r="AS19" s="73" t="s">
        <v>110</v>
      </c>
      <c r="AT19" s="227">
        <v>71.443965517241381</v>
      </c>
      <c r="AU19" s="144">
        <v>70.824524312896415</v>
      </c>
      <c r="AV19" s="144">
        <v>73.007438894792784</v>
      </c>
      <c r="AW19" s="144">
        <v>72.670157068062821</v>
      </c>
      <c r="AX19" s="144">
        <v>74.239350912778903</v>
      </c>
      <c r="AY19" s="144">
        <v>74.453280318091458</v>
      </c>
      <c r="AZ19" s="244">
        <v>76.03806228373702</v>
      </c>
      <c r="BA19" s="244">
        <v>78.730587440918285</v>
      </c>
      <c r="BB19" s="244">
        <v>81.00208768267224</v>
      </c>
      <c r="BC19" s="144">
        <v>69.550561797752806</v>
      </c>
      <c r="BD19" s="144">
        <v>70.213510675533769</v>
      </c>
      <c r="BE19" s="144">
        <v>71.830496700243145</v>
      </c>
      <c r="BF19" s="144">
        <v>71.224276246948023</v>
      </c>
      <c r="BG19" s="144">
        <v>72.392857142857139</v>
      </c>
      <c r="BH19" s="144">
        <v>70.724637681159422</v>
      </c>
      <c r="BI19" s="144">
        <v>71.41652613827992</v>
      </c>
      <c r="BJ19" s="144">
        <v>67.534580960130199</v>
      </c>
      <c r="BK19" s="144">
        <v>30.875394321766564</v>
      </c>
      <c r="BL19" s="144">
        <v>67.471698113207552</v>
      </c>
      <c r="BM19" s="73" t="s">
        <v>110</v>
      </c>
      <c r="BN19" s="73" t="s">
        <v>110</v>
      </c>
      <c r="BO19" s="73" t="s">
        <v>110</v>
      </c>
      <c r="BP19" s="227">
        <v>72.903225806451616</v>
      </c>
      <c r="BQ19" s="144">
        <v>69.621903520208605</v>
      </c>
      <c r="BR19" s="144">
        <v>65.423728813559308</v>
      </c>
      <c r="BS19" s="144">
        <v>73.659673659673658</v>
      </c>
      <c r="BT19" s="144">
        <v>73.033707865168537</v>
      </c>
      <c r="BU19" s="144">
        <v>76.31578947368422</v>
      </c>
      <c r="BV19" s="232">
        <v>74.003984063745023</v>
      </c>
      <c r="BW19" s="232">
        <v>77.923627684964202</v>
      </c>
      <c r="BX19" s="244">
        <v>74.668028600612871</v>
      </c>
      <c r="BY19" s="232" t="s">
        <v>111</v>
      </c>
      <c r="BZ19" s="232" t="s">
        <v>111</v>
      </c>
      <c r="CA19" s="232" t="s">
        <v>111</v>
      </c>
      <c r="CB19" s="232" t="s">
        <v>111</v>
      </c>
      <c r="CC19" s="232">
        <v>54.713493530499079</v>
      </c>
      <c r="CD19" s="232">
        <v>57.431192660550458</v>
      </c>
      <c r="CE19" s="232">
        <v>54.528985507246375</v>
      </c>
      <c r="CF19" s="232">
        <v>49.707602339181278</v>
      </c>
      <c r="CG19" s="232">
        <v>48.392857142857139</v>
      </c>
      <c r="CH19" s="232">
        <v>46.302816901408448</v>
      </c>
      <c r="CI19" s="59" t="s">
        <v>110</v>
      </c>
      <c r="CJ19" s="59" t="s">
        <v>110</v>
      </c>
      <c r="CK19" s="59" t="s">
        <v>110</v>
      </c>
      <c r="CL19" s="227">
        <v>58.809276566285916</v>
      </c>
      <c r="CM19" s="144">
        <v>65.009861932938861</v>
      </c>
      <c r="CN19" s="144">
        <v>63.214285714285715</v>
      </c>
      <c r="CO19" s="144">
        <v>66.358737490377209</v>
      </c>
      <c r="CP19" s="144">
        <v>65.195550771438818</v>
      </c>
      <c r="CQ19" s="144">
        <v>68.952042628774421</v>
      </c>
      <c r="CR19" s="232">
        <v>67.159971811134596</v>
      </c>
      <c r="CS19" s="232">
        <v>67.162592986184919</v>
      </c>
      <c r="CT19" s="232">
        <v>69.230769230769226</v>
      </c>
      <c r="CU19" s="144">
        <v>62.154696132596683</v>
      </c>
      <c r="CV19" s="144">
        <v>61.272282418734704</v>
      </c>
      <c r="CW19" s="144">
        <v>57.563977972141231</v>
      </c>
      <c r="CX19" s="144">
        <v>58.317460317460316</v>
      </c>
      <c r="CY19" s="144">
        <v>55.876288659793815</v>
      </c>
      <c r="CZ19" s="144">
        <v>54.853751589656639</v>
      </c>
      <c r="DA19" s="144">
        <v>55.680868838763573</v>
      </c>
      <c r="DB19" s="144">
        <v>58.411788784281626</v>
      </c>
      <c r="DC19" s="144">
        <v>55.006129955047001</v>
      </c>
      <c r="DD19" s="144">
        <v>58.778280542986423</v>
      </c>
      <c r="DE19" s="59" t="s">
        <v>110</v>
      </c>
      <c r="DF19" s="59" t="s">
        <v>110</v>
      </c>
      <c r="DG19" s="59" t="s">
        <v>110</v>
      </c>
      <c r="DH19" s="237">
        <v>42.570754716981128</v>
      </c>
      <c r="DI19" s="59">
        <v>58.935361216730037</v>
      </c>
      <c r="DJ19" s="59">
        <v>56.181533646322379</v>
      </c>
      <c r="DK19" s="59">
        <v>60</v>
      </c>
      <c r="DL19" s="59">
        <v>59.53947368421052</v>
      </c>
      <c r="DM19" s="59">
        <v>62.448979591836732</v>
      </c>
      <c r="DN19" s="232">
        <v>66.233766233766232</v>
      </c>
      <c r="DO19" s="232">
        <v>62.974683544303794</v>
      </c>
      <c r="DP19" s="232">
        <v>64.14473684210526</v>
      </c>
      <c r="DQ19" s="144">
        <v>58.934169278996862</v>
      </c>
      <c r="DR19" s="144">
        <v>62.924281984334201</v>
      </c>
      <c r="DS19" s="144">
        <v>59.004739336492889</v>
      </c>
      <c r="DT19" s="144">
        <v>60.631578947368425</v>
      </c>
      <c r="DU19" s="144">
        <v>61.61879895561357</v>
      </c>
      <c r="DV19" s="144">
        <v>62.222222222222229</v>
      </c>
      <c r="DW19" s="144">
        <v>57.225433526011557</v>
      </c>
      <c r="DX19" s="144">
        <v>65.909090909090907</v>
      </c>
      <c r="DY19" s="144">
        <v>60.393873085339166</v>
      </c>
      <c r="DZ19" s="144">
        <v>63.534675615212521</v>
      </c>
      <c r="EA19" s="59" t="s">
        <v>110</v>
      </c>
      <c r="EB19" s="59" t="s">
        <v>110</v>
      </c>
      <c r="EC19" s="59" t="s">
        <v>110</v>
      </c>
      <c r="ED19" s="227">
        <v>70.704845814977972</v>
      </c>
      <c r="EE19" s="144">
        <v>72.378008390373154</v>
      </c>
      <c r="EF19" s="144">
        <v>71.392670157068054</v>
      </c>
      <c r="EG19" s="144">
        <v>74.925521350546177</v>
      </c>
      <c r="EH19" s="144">
        <v>75.333064190553088</v>
      </c>
      <c r="EI19" s="144">
        <v>77.900770903340586</v>
      </c>
      <c r="EJ19" s="144">
        <v>78.211632542127205</v>
      </c>
      <c r="EK19" s="144">
        <v>79.022687609075035</v>
      </c>
      <c r="EL19" s="144">
        <v>81.11544329547381</v>
      </c>
      <c r="EM19" s="144">
        <v>74.026705276705286</v>
      </c>
      <c r="EN19" s="144">
        <v>74.678044996121031</v>
      </c>
      <c r="EO19" s="144">
        <v>73.968083473991101</v>
      </c>
      <c r="EP19" s="144">
        <v>73.619773619773611</v>
      </c>
      <c r="EQ19" s="144">
        <v>74.229057061918255</v>
      </c>
      <c r="ER19" s="144">
        <v>73.738189453282729</v>
      </c>
      <c r="ES19" s="144">
        <v>74.098438614567641</v>
      </c>
      <c r="ET19" s="144">
        <v>73.36524419925361</v>
      </c>
      <c r="EU19" s="144">
        <v>69.305189094107305</v>
      </c>
      <c r="EV19" s="144">
        <v>73.159163987138271</v>
      </c>
      <c r="EW19" s="232" t="s">
        <v>110</v>
      </c>
      <c r="EX19" s="232" t="s">
        <v>110</v>
      </c>
      <c r="EY19" s="232" t="s">
        <v>110</v>
      </c>
      <c r="EZ19" s="35"/>
      <c r="FA19" s="232" t="s">
        <v>110</v>
      </c>
      <c r="FB19" s="229">
        <v>29.972752043596731</v>
      </c>
      <c r="FC19" s="230">
        <v>35.694822888283383</v>
      </c>
      <c r="FD19" s="230">
        <v>42.783505154639172</v>
      </c>
      <c r="FE19" s="230">
        <v>64.190981432360743</v>
      </c>
      <c r="FF19" s="230">
        <v>40.599455040871931</v>
      </c>
      <c r="FG19" s="230">
        <v>61.2590799031477</v>
      </c>
      <c r="FH19" s="230">
        <v>51.454138702460853</v>
      </c>
      <c r="FI19" s="230">
        <v>50.950570342205324</v>
      </c>
      <c r="FJ19" s="24">
        <f>((FK19-FI19)/2)+FI19</f>
        <v>48.571731871610282</v>
      </c>
      <c r="FK19" s="232">
        <v>46.192893401015233</v>
      </c>
      <c r="FL19" s="232">
        <v>48.073701842546065</v>
      </c>
      <c r="FM19" s="232">
        <v>53.276955602536994</v>
      </c>
      <c r="FN19" s="144">
        <v>46.02713178294573</v>
      </c>
      <c r="FO19" s="144">
        <v>51.934235976789168</v>
      </c>
      <c r="FP19" s="144">
        <v>43.730407523510976</v>
      </c>
      <c r="FQ19" s="144">
        <v>43.471337579617838</v>
      </c>
      <c r="FR19" s="144">
        <v>42.434782608695656</v>
      </c>
      <c r="FS19" s="144">
        <v>44.731404958677679</v>
      </c>
      <c r="FT19" s="144">
        <v>44.731404958677679</v>
      </c>
      <c r="FU19" s="232" t="s">
        <v>111</v>
      </c>
      <c r="FV19" s="232" t="s">
        <v>111</v>
      </c>
      <c r="FW19" s="232" t="s">
        <v>111</v>
      </c>
      <c r="FX19" s="231">
        <v>46.707146193367578</v>
      </c>
      <c r="FY19" s="230">
        <v>53.878406708595392</v>
      </c>
      <c r="FZ19" s="230">
        <v>50.62555853440572</v>
      </c>
      <c r="GA19" s="230">
        <v>54.645354645354644</v>
      </c>
      <c r="GB19" s="230">
        <v>47.903372835004561</v>
      </c>
      <c r="GC19" s="230">
        <v>56.087448171880894</v>
      </c>
      <c r="GD19" s="230">
        <v>55.183823529411768</v>
      </c>
      <c r="GE19" s="230">
        <v>51.264552388598958</v>
      </c>
      <c r="GF19" s="230">
        <v>50.283889283179562</v>
      </c>
      <c r="GG19" s="230">
        <v>46.810664866689166</v>
      </c>
      <c r="GH19" s="232">
        <v>46.960089518836256</v>
      </c>
      <c r="GI19" s="232">
        <v>43.641810918774965</v>
      </c>
      <c r="GJ19" s="144">
        <v>43.864386438643862</v>
      </c>
      <c r="GK19" s="144">
        <v>47.606689734717413</v>
      </c>
      <c r="GL19" s="144">
        <v>41.159539473684212</v>
      </c>
      <c r="GM19" s="144">
        <v>39.082412914188616</v>
      </c>
      <c r="GN19" s="225">
        <v>52.019817073170728</v>
      </c>
      <c r="GO19" s="144">
        <v>37.540663630448925</v>
      </c>
      <c r="GP19" s="144">
        <v>41.228367831693248</v>
      </c>
      <c r="GQ19" s="69" t="s">
        <v>111</v>
      </c>
      <c r="GR19" s="69" t="s">
        <v>111</v>
      </c>
      <c r="GS19" s="69" t="s">
        <v>111</v>
      </c>
      <c r="GT19" s="231">
        <v>44.654088050314456</v>
      </c>
      <c r="GU19" s="230">
        <v>49.26878466969238</v>
      </c>
      <c r="GV19" s="230">
        <v>50.13799448022079</v>
      </c>
      <c r="GW19" s="230">
        <v>51.602708803611733</v>
      </c>
      <c r="GX19" s="230">
        <v>52.376945729911654</v>
      </c>
      <c r="GY19" s="230">
        <v>54.773218142548593</v>
      </c>
      <c r="GZ19" s="230">
        <v>55.288647810925994</v>
      </c>
      <c r="HA19" s="230">
        <v>52.595419847328245</v>
      </c>
      <c r="HB19" s="230">
        <v>51.085383502170771</v>
      </c>
      <c r="HC19" s="230">
        <v>48.155844155844157</v>
      </c>
      <c r="HD19" s="232">
        <v>48.284313725490193</v>
      </c>
      <c r="HE19" s="232">
        <v>55.819477434679328</v>
      </c>
      <c r="HF19" s="144">
        <v>57.990314769975782</v>
      </c>
      <c r="HG19" s="144">
        <v>53.594771241830067</v>
      </c>
      <c r="HH19" s="144">
        <v>47.791798107255516</v>
      </c>
      <c r="HI19" s="144">
        <v>46.539379474940333</v>
      </c>
      <c r="HJ19" s="144">
        <v>42.834008097165992</v>
      </c>
      <c r="HK19" s="144">
        <v>45.721925133689837</v>
      </c>
      <c r="HL19" s="144">
        <v>46.40614096301465</v>
      </c>
      <c r="HM19" s="69" t="s">
        <v>111</v>
      </c>
      <c r="HN19" s="69" t="s">
        <v>111</v>
      </c>
      <c r="HO19" s="69" t="s">
        <v>111</v>
      </c>
      <c r="HP19" s="231">
        <v>48.397136632430751</v>
      </c>
      <c r="HQ19" s="230">
        <v>51.726384364820845</v>
      </c>
      <c r="HR19" s="230">
        <v>50.883069427527403</v>
      </c>
      <c r="HS19" s="230">
        <v>54.497501388117712</v>
      </c>
      <c r="HT19" s="230">
        <v>52.611940298507463</v>
      </c>
      <c r="HU19" s="230">
        <v>56.622820434383605</v>
      </c>
      <c r="HV19" s="230">
        <v>53.748148148148147</v>
      </c>
      <c r="HW19" s="230">
        <v>50.226654578422483</v>
      </c>
      <c r="HX19" s="230">
        <v>52.849129022733976</v>
      </c>
      <c r="HY19" s="230">
        <v>45.072551390568321</v>
      </c>
      <c r="HZ19" s="232">
        <v>44.416562107904639</v>
      </c>
      <c r="IA19" s="232">
        <v>45.855795148247978</v>
      </c>
      <c r="IB19" s="144">
        <v>42.075538298623371</v>
      </c>
      <c r="IC19" s="144">
        <v>46.297909407665507</v>
      </c>
      <c r="ID19" s="144">
        <v>43.563336766220388</v>
      </c>
      <c r="IE19" s="144">
        <v>42.519685039370074</v>
      </c>
      <c r="IF19" s="144">
        <v>39.317180616740089</v>
      </c>
      <c r="IG19" s="144">
        <v>43.078381795195952</v>
      </c>
      <c r="IH19" s="144">
        <v>42.459635863964273</v>
      </c>
      <c r="II19" s="232" t="s">
        <v>111</v>
      </c>
      <c r="IJ19" s="232" t="s">
        <v>111</v>
      </c>
      <c r="IK19" s="232" t="s">
        <v>111</v>
      </c>
      <c r="IL19" s="231">
        <v>46.015297310634097</v>
      </c>
      <c r="IM19" s="230">
        <v>50.818777292576421</v>
      </c>
      <c r="IN19" s="230">
        <v>50.222662048490847</v>
      </c>
      <c r="IO19" s="230">
        <v>54.197169350902882</v>
      </c>
      <c r="IP19" s="230">
        <v>50.735835172921263</v>
      </c>
      <c r="IQ19" s="230">
        <v>56.184971098265905</v>
      </c>
      <c r="IR19" s="230">
        <v>54.499616354269428</v>
      </c>
      <c r="IS19" s="230">
        <v>51.251956181533643</v>
      </c>
      <c r="IT19" s="230">
        <v>49.490706710070356</v>
      </c>
      <c r="IU19" s="230">
        <v>46.409468533060206</v>
      </c>
      <c r="IV19" s="232">
        <v>46.40253938396426</v>
      </c>
      <c r="IW19" s="232">
        <v>46.984536082474229</v>
      </c>
      <c r="IX19" s="144">
        <v>44.965104685942173</v>
      </c>
      <c r="IY19" s="144">
        <v>48.608463591307668</v>
      </c>
      <c r="IZ19" s="144">
        <v>42.970642379614382</v>
      </c>
      <c r="JA19" s="144">
        <v>41.552244619729279</v>
      </c>
      <c r="JB19" s="144">
        <v>44.17684700407213</v>
      </c>
      <c r="JC19" s="144">
        <v>41.760514824178351</v>
      </c>
      <c r="JD19" s="144">
        <v>43.042382038660108</v>
      </c>
      <c r="JE19" s="232" t="s">
        <v>110</v>
      </c>
      <c r="JF19" s="232" t="s">
        <v>110</v>
      </c>
      <c r="JG19" s="232" t="s">
        <v>110</v>
      </c>
      <c r="JH19" s="35"/>
      <c r="JI19" s="232" t="s">
        <v>110</v>
      </c>
      <c r="JJ19" s="238" t="s">
        <v>110</v>
      </c>
      <c r="JK19" s="232" t="s">
        <v>110</v>
      </c>
      <c r="JL19" s="232" t="s">
        <v>110</v>
      </c>
      <c r="JM19" s="232" t="s">
        <v>110</v>
      </c>
      <c r="JN19" s="232" t="s">
        <v>110</v>
      </c>
      <c r="JO19" s="232" t="s">
        <v>110</v>
      </c>
      <c r="JP19" s="232" t="s">
        <v>110</v>
      </c>
      <c r="JQ19" s="232" t="s">
        <v>110</v>
      </c>
      <c r="JR19" s="232" t="s">
        <v>110</v>
      </c>
      <c r="JS19" s="232" t="s">
        <v>110</v>
      </c>
      <c r="JT19" s="232" t="s">
        <v>110</v>
      </c>
      <c r="JU19" s="232" t="s">
        <v>110</v>
      </c>
      <c r="JV19" s="232" t="s">
        <v>110</v>
      </c>
      <c r="JW19" s="232" t="s">
        <v>110</v>
      </c>
      <c r="JX19" s="232" t="s">
        <v>110</v>
      </c>
      <c r="JY19" s="232" t="s">
        <v>110</v>
      </c>
      <c r="JZ19" s="232" t="s">
        <v>110</v>
      </c>
      <c r="KA19" s="232" t="s">
        <v>110</v>
      </c>
      <c r="KB19" s="232" t="s">
        <v>110</v>
      </c>
      <c r="KC19" s="232" t="s">
        <v>110</v>
      </c>
      <c r="KD19" s="232" t="s">
        <v>110</v>
      </c>
      <c r="KE19" s="232" t="s">
        <v>110</v>
      </c>
      <c r="KF19" s="231" t="s">
        <v>110</v>
      </c>
      <c r="KG19" s="230" t="s">
        <v>110</v>
      </c>
      <c r="KH19" s="230" t="s">
        <v>110</v>
      </c>
      <c r="KI19" s="230" t="s">
        <v>110</v>
      </c>
      <c r="KJ19" s="230" t="s">
        <v>110</v>
      </c>
      <c r="KK19" s="230" t="s">
        <v>110</v>
      </c>
      <c r="KL19" s="232" t="s">
        <v>110</v>
      </c>
      <c r="KM19" s="232" t="s">
        <v>110</v>
      </c>
      <c r="KN19" s="232" t="s">
        <v>110</v>
      </c>
      <c r="KO19" s="232" t="s">
        <v>110</v>
      </c>
      <c r="KP19" s="232" t="s">
        <v>110</v>
      </c>
      <c r="KQ19" s="232" t="s">
        <v>110</v>
      </c>
      <c r="KR19" s="232" t="s">
        <v>110</v>
      </c>
      <c r="KS19" s="232" t="s">
        <v>110</v>
      </c>
      <c r="KT19" s="232" t="s">
        <v>110</v>
      </c>
      <c r="KU19" s="232" t="s">
        <v>110</v>
      </c>
      <c r="KV19" s="232" t="s">
        <v>110</v>
      </c>
      <c r="KW19" s="232" t="s">
        <v>110</v>
      </c>
      <c r="KX19" s="232" t="s">
        <v>110</v>
      </c>
      <c r="KY19" s="232" t="s">
        <v>110</v>
      </c>
      <c r="KZ19" s="232" t="s">
        <v>110</v>
      </c>
      <c r="LA19" s="232" t="s">
        <v>110</v>
      </c>
      <c r="LB19" s="231" t="s">
        <v>110</v>
      </c>
      <c r="LC19" s="230" t="s">
        <v>110</v>
      </c>
      <c r="LD19" s="230" t="s">
        <v>110</v>
      </c>
      <c r="LE19" s="230" t="s">
        <v>110</v>
      </c>
      <c r="LF19" s="230" t="s">
        <v>110</v>
      </c>
      <c r="LG19" s="230" t="s">
        <v>110</v>
      </c>
      <c r="LH19" s="232" t="s">
        <v>110</v>
      </c>
      <c r="LI19" s="232" t="s">
        <v>110</v>
      </c>
      <c r="LJ19" s="232" t="s">
        <v>110</v>
      </c>
      <c r="LK19" s="232" t="s">
        <v>110</v>
      </c>
      <c r="LL19" s="232" t="s">
        <v>110</v>
      </c>
      <c r="LM19" s="232" t="s">
        <v>110</v>
      </c>
      <c r="LN19" s="232" t="s">
        <v>110</v>
      </c>
      <c r="LO19" s="232" t="s">
        <v>110</v>
      </c>
      <c r="LP19" s="232" t="s">
        <v>110</v>
      </c>
      <c r="LQ19" s="232" t="s">
        <v>110</v>
      </c>
      <c r="LR19" s="232" t="s">
        <v>110</v>
      </c>
      <c r="LS19" s="232" t="s">
        <v>110</v>
      </c>
      <c r="LT19" s="232" t="s">
        <v>110</v>
      </c>
      <c r="LU19" s="232" t="s">
        <v>110</v>
      </c>
      <c r="LV19" s="232" t="s">
        <v>110</v>
      </c>
      <c r="LW19" s="232" t="s">
        <v>110</v>
      </c>
      <c r="LX19" s="59"/>
      <c r="LY19" s="232" t="s">
        <v>110</v>
      </c>
      <c r="LZ19" s="59"/>
      <c r="MA19" s="59"/>
      <c r="MB19" s="59"/>
      <c r="MC19" s="59"/>
      <c r="MD19" s="59"/>
      <c r="ME19" s="59"/>
      <c r="MF19" s="59"/>
      <c r="MG19" s="59"/>
      <c r="MH19" s="59"/>
      <c r="MI19" s="59"/>
      <c r="MJ19" s="59"/>
      <c r="MK19" s="59"/>
      <c r="ML19" s="59"/>
      <c r="MM19" s="59"/>
      <c r="MN19" s="59"/>
      <c r="MO19" s="59"/>
      <c r="MP19" s="59"/>
    </row>
    <row r="20" spans="1:354" s="4" customFormat="1">
      <c r="A20" s="32" t="s">
        <v>26</v>
      </c>
      <c r="B20" s="144">
        <v>67.331569305923054</v>
      </c>
      <c r="C20" s="144">
        <v>71.385017421602768</v>
      </c>
      <c r="D20" s="144">
        <v>82.476635514018696</v>
      </c>
      <c r="E20" s="144">
        <v>81.055900621118013</v>
      </c>
      <c r="F20" s="144">
        <v>82.06069978735745</v>
      </c>
      <c r="G20" s="144">
        <v>78.624704384209551</v>
      </c>
      <c r="H20" s="144">
        <v>80.791063907709216</v>
      </c>
      <c r="I20" s="144">
        <v>82.360452389638823</v>
      </c>
      <c r="J20" s="144">
        <v>81.591858986007622</v>
      </c>
      <c r="K20" s="144">
        <v>81.294464688530269</v>
      </c>
      <c r="L20" s="144">
        <v>83.49254231607172</v>
      </c>
      <c r="M20" s="144">
        <v>84.93217054263566</v>
      </c>
      <c r="N20" s="144">
        <v>83.599052880820835</v>
      </c>
      <c r="O20" s="144">
        <v>86.164383561643831</v>
      </c>
      <c r="P20" s="144">
        <v>86.289818863210485</v>
      </c>
      <c r="Q20" s="144">
        <v>86.024699077692659</v>
      </c>
      <c r="R20" s="144">
        <v>85.613982671048703</v>
      </c>
      <c r="S20" s="144">
        <v>84.833795013850406</v>
      </c>
      <c r="T20" s="144">
        <v>83.385114142915029</v>
      </c>
      <c r="U20" s="144">
        <v>84.989287627209436</v>
      </c>
      <c r="V20" s="144">
        <v>86.001247660636309</v>
      </c>
      <c r="W20" s="144">
        <v>85.666023166023166</v>
      </c>
      <c r="X20" s="239" t="s">
        <v>111</v>
      </c>
      <c r="Y20" s="232" t="s">
        <v>111</v>
      </c>
      <c r="Z20" s="232" t="s">
        <v>111</v>
      </c>
      <c r="AA20" s="232" t="s">
        <v>111</v>
      </c>
      <c r="AB20" s="232" t="s">
        <v>111</v>
      </c>
      <c r="AC20" s="232" t="s">
        <v>111</v>
      </c>
      <c r="AD20" s="232" t="s">
        <v>111</v>
      </c>
      <c r="AE20" s="232" t="s">
        <v>111</v>
      </c>
      <c r="AF20" s="232" t="s">
        <v>111</v>
      </c>
      <c r="AG20" s="232" t="s">
        <v>111</v>
      </c>
      <c r="AH20" s="232" t="s">
        <v>111</v>
      </c>
      <c r="AI20" s="232" t="s">
        <v>111</v>
      </c>
      <c r="AJ20" s="232" t="s">
        <v>111</v>
      </c>
      <c r="AK20" s="232" t="s">
        <v>111</v>
      </c>
      <c r="AL20" s="232" t="s">
        <v>111</v>
      </c>
      <c r="AM20" s="232">
        <v>0</v>
      </c>
      <c r="AN20" s="232" t="s">
        <v>111</v>
      </c>
      <c r="AO20" s="232" t="s">
        <v>111</v>
      </c>
      <c r="AP20" s="232" t="s">
        <v>111</v>
      </c>
      <c r="AQ20" s="232" t="s">
        <v>111</v>
      </c>
      <c r="AR20" s="232" t="s">
        <v>111</v>
      </c>
      <c r="AS20" s="232" t="s">
        <v>111</v>
      </c>
      <c r="AT20" s="227">
        <v>55.55555555555555</v>
      </c>
      <c r="AU20" s="144">
        <v>55.746367239101716</v>
      </c>
      <c r="AV20" s="144">
        <v>74.482758620689651</v>
      </c>
      <c r="AW20" s="144">
        <v>76.497695852534562</v>
      </c>
      <c r="AX20" s="144">
        <v>72.26577081000373</v>
      </c>
      <c r="AY20" s="144">
        <v>70.533548908649962</v>
      </c>
      <c r="AZ20" s="232">
        <v>72.98080405650127</v>
      </c>
      <c r="BA20" s="232">
        <v>74.480712166172097</v>
      </c>
      <c r="BB20" s="232">
        <v>75.242047026279394</v>
      </c>
      <c r="BC20" s="144">
        <v>75.463917525773198</v>
      </c>
      <c r="BD20" s="144">
        <v>78.675754625121712</v>
      </c>
      <c r="BE20" s="144">
        <v>79.789043892480436</v>
      </c>
      <c r="BF20" s="144">
        <v>79.952429493713893</v>
      </c>
      <c r="BG20" s="144">
        <v>78.887778887778879</v>
      </c>
      <c r="BH20" s="144">
        <v>80.032555615843734</v>
      </c>
      <c r="BI20" s="144">
        <v>79.744476976310892</v>
      </c>
      <c r="BJ20" s="144">
        <v>78.773714599945009</v>
      </c>
      <c r="BK20" s="144">
        <v>64.144476667545476</v>
      </c>
      <c r="BL20" s="144">
        <v>80.456570155902014</v>
      </c>
      <c r="BM20" s="144">
        <v>79.913441955193491</v>
      </c>
      <c r="BN20" s="144">
        <v>80.713743356112388</v>
      </c>
      <c r="BO20" s="144">
        <v>79.589716956634632</v>
      </c>
      <c r="BP20" s="227">
        <v>68.41463414634147</v>
      </c>
      <c r="BQ20" s="144">
        <v>58.460029426189308</v>
      </c>
      <c r="BR20" s="144">
        <v>71.64677804295944</v>
      </c>
      <c r="BS20" s="144">
        <v>73.698264352469963</v>
      </c>
      <c r="BT20" s="144">
        <v>76.532769556025372</v>
      </c>
      <c r="BU20" s="144">
        <v>77.853881278538807</v>
      </c>
      <c r="BV20" s="232">
        <v>72.049689440993788</v>
      </c>
      <c r="BW20" s="232">
        <v>73.203883495145618</v>
      </c>
      <c r="BX20" s="232">
        <v>77.132486388384748</v>
      </c>
      <c r="BY20" s="144">
        <v>71.929824561403521</v>
      </c>
      <c r="BZ20" s="144">
        <v>74.615384615384613</v>
      </c>
      <c r="CA20" s="144">
        <v>82.459312839059677</v>
      </c>
      <c r="CB20" s="144">
        <v>77.855887521968356</v>
      </c>
      <c r="CC20" s="144">
        <v>78.803418803418793</v>
      </c>
      <c r="CD20" s="69" t="s">
        <v>111</v>
      </c>
      <c r="CE20" s="69" t="s">
        <v>111</v>
      </c>
      <c r="CF20" s="69" t="s">
        <v>111</v>
      </c>
      <c r="CG20" s="69" t="s">
        <v>111</v>
      </c>
      <c r="CH20" s="69" t="s">
        <v>111</v>
      </c>
      <c r="CI20" s="114">
        <v>60.385338345864668</v>
      </c>
      <c r="CJ20" s="69">
        <v>61.590909090909086</v>
      </c>
      <c r="CK20" s="144">
        <v>62.571976967370446</v>
      </c>
      <c r="CL20" s="227">
        <v>44.090909090909086</v>
      </c>
      <c r="CM20" s="144">
        <v>44.173728813559315</v>
      </c>
      <c r="CN20" s="144">
        <v>70.191285866099904</v>
      </c>
      <c r="CO20" s="144">
        <v>68.084089823220268</v>
      </c>
      <c r="CP20" s="144">
        <v>64.516129032258064</v>
      </c>
      <c r="CQ20" s="144">
        <v>62.940212940212938</v>
      </c>
      <c r="CR20" s="232">
        <v>67.656765676567659</v>
      </c>
      <c r="CS20" s="232">
        <v>67.133146741303477</v>
      </c>
      <c r="CT20" s="232">
        <v>69.574036511156194</v>
      </c>
      <c r="CU20" s="144">
        <v>65.460375629867158</v>
      </c>
      <c r="CV20" s="144">
        <v>67.803330689928629</v>
      </c>
      <c r="CW20" s="144">
        <v>66.760961810466767</v>
      </c>
      <c r="CX20" s="144">
        <v>66.899070385126166</v>
      </c>
      <c r="CY20" s="144">
        <v>66.434202546998179</v>
      </c>
      <c r="CZ20" s="144">
        <v>65.677830940988827</v>
      </c>
      <c r="DA20" s="144">
        <v>66.093035762301696</v>
      </c>
      <c r="DB20" s="144">
        <v>65.43324082639532</v>
      </c>
      <c r="DC20" s="144">
        <v>61.258783990223037</v>
      </c>
      <c r="DD20" s="144">
        <v>62.99943725379854</v>
      </c>
      <c r="DE20" s="226">
        <v>65.792838874680299</v>
      </c>
      <c r="DF20" s="144">
        <v>68.021680216802167</v>
      </c>
      <c r="DG20" s="144">
        <v>65.334358186010761</v>
      </c>
      <c r="DH20" s="237">
        <v>44.63519313304721</v>
      </c>
      <c r="DI20" s="59">
        <v>55.530809205642164</v>
      </c>
      <c r="DJ20" s="59">
        <v>58.087706685837531</v>
      </c>
      <c r="DK20" s="59">
        <v>59.854014598540147</v>
      </c>
      <c r="DL20" s="59">
        <v>62.051915945611867</v>
      </c>
      <c r="DM20" s="59">
        <v>68.263473053892213</v>
      </c>
      <c r="DN20" s="232">
        <v>70.149253731343293</v>
      </c>
      <c r="DO20" s="232">
        <v>70.828848223896671</v>
      </c>
      <c r="DP20" s="232">
        <v>69.920318725099605</v>
      </c>
      <c r="DQ20" s="144">
        <v>71.506105834464037</v>
      </c>
      <c r="DR20" s="144">
        <v>72.682627378759975</v>
      </c>
      <c r="DS20" s="144">
        <v>73.579545454545453</v>
      </c>
      <c r="DT20" s="144">
        <v>75.040085515766975</v>
      </c>
      <c r="DU20" s="144">
        <v>75.313351498637601</v>
      </c>
      <c r="DV20" s="144">
        <v>77.884615384615387</v>
      </c>
      <c r="DW20" s="144">
        <v>76.85673215141351</v>
      </c>
      <c r="DX20" s="144">
        <v>74.119885823025697</v>
      </c>
      <c r="DY20" s="144">
        <v>76.170392239561366</v>
      </c>
      <c r="DZ20" s="144">
        <v>76.078274760383394</v>
      </c>
      <c r="EA20" s="144">
        <v>75.655913978494624</v>
      </c>
      <c r="EB20" s="144">
        <v>72.402890695573618</v>
      </c>
      <c r="EC20" s="144">
        <v>71.856823266219237</v>
      </c>
      <c r="ED20" s="227">
        <v>59.373835259038387</v>
      </c>
      <c r="EE20" s="144">
        <v>60.943236373905677</v>
      </c>
      <c r="EF20" s="144">
        <v>74.557911304508849</v>
      </c>
      <c r="EG20" s="144">
        <v>74.349035139462373</v>
      </c>
      <c r="EH20" s="144">
        <v>74.254078268954444</v>
      </c>
      <c r="EI20" s="144">
        <v>72.864966626732837</v>
      </c>
      <c r="EJ20" s="144">
        <v>75.004042037186736</v>
      </c>
      <c r="EK20" s="144">
        <v>76.147672552166938</v>
      </c>
      <c r="EL20" s="144">
        <v>76.584776480064448</v>
      </c>
      <c r="EM20" s="144">
        <v>75.767441860465112</v>
      </c>
      <c r="EN20" s="144">
        <v>77.90655295575479</v>
      </c>
      <c r="EO20" s="144">
        <v>78.776625560538122</v>
      </c>
      <c r="EP20" s="144">
        <v>78.146639511201627</v>
      </c>
      <c r="EQ20" s="144">
        <v>78.896082663004378</v>
      </c>
      <c r="ER20" s="144">
        <v>79.408138101109742</v>
      </c>
      <c r="ES20" s="144">
        <v>78.703007518796994</v>
      </c>
      <c r="ET20" s="144">
        <v>78.310793569788217</v>
      </c>
      <c r="EU20" s="144">
        <v>78.063276700486284</v>
      </c>
      <c r="EV20" s="144">
        <v>77.44678355714538</v>
      </c>
      <c r="EW20" s="144">
        <v>77.86711077930282</v>
      </c>
      <c r="EX20" s="144">
        <v>78.651433691756267</v>
      </c>
      <c r="EY20" s="144">
        <v>78.410946562306421</v>
      </c>
      <c r="EZ20" s="35"/>
      <c r="FA20" s="144">
        <v>78</v>
      </c>
      <c r="FB20" s="238" t="s">
        <v>111</v>
      </c>
      <c r="FC20" s="232" t="s">
        <v>111</v>
      </c>
      <c r="FD20" s="232" t="s">
        <v>111</v>
      </c>
      <c r="FE20" s="232" t="s">
        <v>111</v>
      </c>
      <c r="FF20" s="232" t="s">
        <v>111</v>
      </c>
      <c r="FG20" s="232">
        <v>51.824817518248175</v>
      </c>
      <c r="FH20" s="232">
        <v>47.706422018348633</v>
      </c>
      <c r="FI20" s="232">
        <v>53.435114503816791</v>
      </c>
      <c r="FJ20" s="232">
        <v>51.587301587301582</v>
      </c>
      <c r="FK20" s="232" t="s">
        <v>111</v>
      </c>
      <c r="FL20" s="232" t="s">
        <v>111</v>
      </c>
      <c r="FM20" s="232" t="s">
        <v>111</v>
      </c>
      <c r="FN20" s="232" t="s">
        <v>111</v>
      </c>
      <c r="FO20" s="232" t="s">
        <v>111</v>
      </c>
      <c r="FP20" s="232" t="s">
        <v>111</v>
      </c>
      <c r="FQ20" s="232" t="s">
        <v>111</v>
      </c>
      <c r="FR20" s="232" t="s">
        <v>111</v>
      </c>
      <c r="FS20" s="232" t="s">
        <v>111</v>
      </c>
      <c r="FT20" s="232" t="s">
        <v>111</v>
      </c>
      <c r="FU20" s="232" t="s">
        <v>111</v>
      </c>
      <c r="FV20" s="232" t="s">
        <v>111</v>
      </c>
      <c r="FW20" s="232" t="s">
        <v>111</v>
      </c>
      <c r="FX20" s="239">
        <v>36.99155794320798</v>
      </c>
      <c r="FY20" s="232">
        <v>33.583796145050634</v>
      </c>
      <c r="FZ20" s="232">
        <v>35.450081833060558</v>
      </c>
      <c r="GA20" s="232">
        <v>38.583410997204098</v>
      </c>
      <c r="GB20" s="232">
        <v>38.929577464788736</v>
      </c>
      <c r="GC20" s="232">
        <v>41.162004303719641</v>
      </c>
      <c r="GD20" s="232">
        <v>31.264434180138569</v>
      </c>
      <c r="GE20" s="232">
        <v>43.377394119233877</v>
      </c>
      <c r="GF20" s="232">
        <v>40.745953553835321</v>
      </c>
      <c r="GG20" s="232">
        <v>39.921976592977892</v>
      </c>
      <c r="GH20" s="232">
        <v>38.929765886287626</v>
      </c>
      <c r="GI20" s="232">
        <v>43.718368562072044</v>
      </c>
      <c r="GJ20" s="144">
        <v>44.565217391304351</v>
      </c>
      <c r="GK20" s="144">
        <v>43.96735273243435</v>
      </c>
      <c r="GL20" s="144">
        <v>43.503330350929517</v>
      </c>
      <c r="GM20" s="144">
        <v>45.115094940065774</v>
      </c>
      <c r="GN20" s="144">
        <v>42.839143217135657</v>
      </c>
      <c r="GO20" s="144">
        <v>43.443765412244026</v>
      </c>
      <c r="GP20" s="228">
        <v>47</v>
      </c>
      <c r="GQ20" s="226">
        <v>45.489151122953942</v>
      </c>
      <c r="GR20" s="144">
        <v>44.973252167496767</v>
      </c>
      <c r="GS20" s="144">
        <v>46.393318147304484</v>
      </c>
      <c r="GT20" s="239">
        <v>38.493194048749601</v>
      </c>
      <c r="GU20" s="232">
        <v>40.55522027761014</v>
      </c>
      <c r="GV20" s="232">
        <v>40.562962962962963</v>
      </c>
      <c r="GW20" s="232">
        <v>40.005387931034477</v>
      </c>
      <c r="GX20" s="232">
        <v>40.985955861278306</v>
      </c>
      <c r="GY20" s="232">
        <v>41.909748192470701</v>
      </c>
      <c r="GZ20" s="232">
        <v>46.190139183769759</v>
      </c>
      <c r="HA20" s="232">
        <v>44.673196082350586</v>
      </c>
      <c r="HB20" s="232">
        <v>39.797284375597627</v>
      </c>
      <c r="HC20" s="232">
        <v>39.648512939358824</v>
      </c>
      <c r="HD20" s="232">
        <v>41.647101318403472</v>
      </c>
      <c r="HE20" s="232">
        <v>41.729428172942818</v>
      </c>
      <c r="HF20" s="144">
        <v>42.599456387447489</v>
      </c>
      <c r="HG20" s="144">
        <v>40.069284064665126</v>
      </c>
      <c r="HH20" s="144">
        <v>39.560108466405538</v>
      </c>
      <c r="HI20" s="144">
        <v>38.577586206896555</v>
      </c>
      <c r="HJ20" s="144">
        <v>37.129690585911781</v>
      </c>
      <c r="HK20" s="144">
        <v>37.517882689556515</v>
      </c>
      <c r="HL20" s="228">
        <v>39</v>
      </c>
      <c r="HM20" s="226">
        <v>46.822308690012967</v>
      </c>
      <c r="HN20" s="144">
        <v>51.105845181674567</v>
      </c>
      <c r="HO20" s="144">
        <v>53.454913880445794</v>
      </c>
      <c r="HP20" s="239">
        <v>38.028169014084504</v>
      </c>
      <c r="HQ20" s="232">
        <v>37.29032258064516</v>
      </c>
      <c r="HR20" s="232">
        <v>37.915881983678595</v>
      </c>
      <c r="HS20" s="232">
        <v>42.921492921492927</v>
      </c>
      <c r="HT20" s="232">
        <v>43.198090692124104</v>
      </c>
      <c r="HU20" s="232">
        <v>42.168674698795179</v>
      </c>
      <c r="HV20" s="232">
        <v>43.859649122807021</v>
      </c>
      <c r="HW20" s="232">
        <v>49.894291754756864</v>
      </c>
      <c r="HX20" s="232">
        <v>42.867435158501443</v>
      </c>
      <c r="HY20" s="232">
        <v>46.308243727598565</v>
      </c>
      <c r="HZ20" s="232">
        <v>46.222527472527474</v>
      </c>
      <c r="IA20" s="232">
        <v>51.524579962663346</v>
      </c>
      <c r="IB20" s="144">
        <v>48.654970760233923</v>
      </c>
      <c r="IC20" s="144">
        <v>46.284741917186615</v>
      </c>
      <c r="ID20" s="144">
        <v>47.184567257559962</v>
      </c>
      <c r="IE20" s="144">
        <v>48.725376593279258</v>
      </c>
      <c r="IF20" s="144">
        <v>41.96018376722818</v>
      </c>
      <c r="IG20" s="144">
        <v>35.36047081902894</v>
      </c>
      <c r="IH20" s="144">
        <v>38.808933002481389</v>
      </c>
      <c r="II20" s="144">
        <v>44.802087864288822</v>
      </c>
      <c r="IJ20" s="144">
        <v>48.103266596417285</v>
      </c>
      <c r="IK20" s="144">
        <v>48.901981788966253</v>
      </c>
      <c r="IL20" s="239">
        <v>37.856645789839945</v>
      </c>
      <c r="IM20" s="232">
        <v>37.223974763406943</v>
      </c>
      <c r="IN20" s="232">
        <v>38.090489841705093</v>
      </c>
      <c r="IO20" s="232">
        <v>40</v>
      </c>
      <c r="IP20" s="232">
        <v>40.573723465289731</v>
      </c>
      <c r="IQ20" s="232">
        <v>41.822808235021981</v>
      </c>
      <c r="IR20" s="232">
        <v>40.183101698654312</v>
      </c>
      <c r="IS20" s="232">
        <v>45.03898635477583</v>
      </c>
      <c r="IT20" s="232">
        <v>40.686898055606036</v>
      </c>
      <c r="IU20" s="232">
        <v>40.591758290873337</v>
      </c>
      <c r="IV20" s="232">
        <v>41.165708311552535</v>
      </c>
      <c r="IW20" s="232">
        <v>44.172963895885808</v>
      </c>
      <c r="IX20" s="144">
        <v>44.489215453899021</v>
      </c>
      <c r="IY20" s="144">
        <v>43.495903238392508</v>
      </c>
      <c r="IZ20" s="144">
        <v>43.10930962343096</v>
      </c>
      <c r="JA20" s="144">
        <v>44.073328241094366</v>
      </c>
      <c r="JB20" s="144">
        <v>41.526065697954685</v>
      </c>
      <c r="JC20" s="144">
        <v>41.110012710069199</v>
      </c>
      <c r="JD20" s="144">
        <v>43.467078189300409</v>
      </c>
      <c r="JE20" s="144">
        <v>45.922779922779924</v>
      </c>
      <c r="JF20" s="144">
        <v>47.960914156504884</v>
      </c>
      <c r="JG20" s="144">
        <v>49.668599834299926</v>
      </c>
      <c r="JH20" s="35"/>
      <c r="JI20" s="144">
        <v>51</v>
      </c>
      <c r="JJ20" s="238" t="s">
        <v>111</v>
      </c>
      <c r="JK20" s="232" t="s">
        <v>111</v>
      </c>
      <c r="JL20" s="232" t="s">
        <v>111</v>
      </c>
      <c r="JM20" s="232" t="s">
        <v>111</v>
      </c>
      <c r="JN20" s="232" t="s">
        <v>111</v>
      </c>
      <c r="JO20" s="232" t="s">
        <v>111</v>
      </c>
      <c r="JP20" s="232" t="s">
        <v>111</v>
      </c>
      <c r="JQ20" s="232" t="s">
        <v>111</v>
      </c>
      <c r="JR20" s="232" t="s">
        <v>111</v>
      </c>
      <c r="JS20" s="232" t="s">
        <v>111</v>
      </c>
      <c r="JT20" s="232" t="s">
        <v>111</v>
      </c>
      <c r="JU20" s="232" t="s">
        <v>111</v>
      </c>
      <c r="JV20" s="232" t="s">
        <v>111</v>
      </c>
      <c r="JW20" s="232" t="s">
        <v>111</v>
      </c>
      <c r="JX20" s="232" t="s">
        <v>111</v>
      </c>
      <c r="JY20" s="232" t="s">
        <v>111</v>
      </c>
      <c r="JZ20" s="232" t="s">
        <v>111</v>
      </c>
      <c r="KA20" s="232" t="s">
        <v>111</v>
      </c>
      <c r="KB20" s="232" t="s">
        <v>111</v>
      </c>
      <c r="KC20" s="232" t="s">
        <v>111</v>
      </c>
      <c r="KD20" s="232" t="s">
        <v>111</v>
      </c>
      <c r="KE20" s="232" t="s">
        <v>111</v>
      </c>
      <c r="KF20" s="239" t="s">
        <v>111</v>
      </c>
      <c r="KG20" s="232" t="s">
        <v>111</v>
      </c>
      <c r="KH20" s="232" t="s">
        <v>111</v>
      </c>
      <c r="KI20" s="232" t="s">
        <v>111</v>
      </c>
      <c r="KJ20" s="232" t="s">
        <v>111</v>
      </c>
      <c r="KK20" s="232" t="s">
        <v>111</v>
      </c>
      <c r="KL20" s="232" t="s">
        <v>111</v>
      </c>
      <c r="KM20" s="232" t="s">
        <v>111</v>
      </c>
      <c r="KN20" s="232" t="s">
        <v>111</v>
      </c>
      <c r="KO20" s="232" t="s">
        <v>111</v>
      </c>
      <c r="KP20" s="232" t="s">
        <v>111</v>
      </c>
      <c r="KQ20" s="232" t="s">
        <v>111</v>
      </c>
      <c r="KR20" s="232" t="s">
        <v>111</v>
      </c>
      <c r="KS20" s="232" t="s">
        <v>111</v>
      </c>
      <c r="KT20" s="232" t="s">
        <v>111</v>
      </c>
      <c r="KU20" s="232" t="s">
        <v>111</v>
      </c>
      <c r="KV20" s="232" t="s">
        <v>111</v>
      </c>
      <c r="KW20" s="232" t="s">
        <v>111</v>
      </c>
      <c r="KX20" s="232" t="s">
        <v>111</v>
      </c>
      <c r="KY20" s="232" t="s">
        <v>111</v>
      </c>
      <c r="KZ20" s="232" t="s">
        <v>111</v>
      </c>
      <c r="LA20" s="232" t="s">
        <v>111</v>
      </c>
      <c r="LB20" s="239" t="s">
        <v>111</v>
      </c>
      <c r="LC20" s="232" t="s">
        <v>111</v>
      </c>
      <c r="LD20" s="232" t="s">
        <v>111</v>
      </c>
      <c r="LE20" s="232" t="s">
        <v>111</v>
      </c>
      <c r="LF20" s="232" t="s">
        <v>111</v>
      </c>
      <c r="LG20" s="232" t="s">
        <v>111</v>
      </c>
      <c r="LH20" s="232" t="s">
        <v>111</v>
      </c>
      <c r="LI20" s="232" t="s">
        <v>111</v>
      </c>
      <c r="LJ20" s="232" t="s">
        <v>111</v>
      </c>
      <c r="LK20" s="232" t="s">
        <v>111</v>
      </c>
      <c r="LL20" s="232" t="s">
        <v>111</v>
      </c>
      <c r="LM20" s="232" t="s">
        <v>111</v>
      </c>
      <c r="LN20" s="232" t="s">
        <v>111</v>
      </c>
      <c r="LO20" s="232" t="s">
        <v>111</v>
      </c>
      <c r="LP20" s="232" t="s">
        <v>111</v>
      </c>
      <c r="LQ20" s="232" t="s">
        <v>111</v>
      </c>
      <c r="LR20" s="232" t="s">
        <v>111</v>
      </c>
      <c r="LS20" s="232" t="s">
        <v>111</v>
      </c>
      <c r="LT20" s="232" t="s">
        <v>111</v>
      </c>
      <c r="LU20" s="232" t="s">
        <v>111</v>
      </c>
      <c r="LV20" s="232" t="s">
        <v>111</v>
      </c>
      <c r="LW20" s="232" t="s">
        <v>111</v>
      </c>
      <c r="LX20" s="59"/>
      <c r="LY20" s="232" t="s">
        <v>111</v>
      </c>
      <c r="LZ20" s="59"/>
      <c r="MA20" s="59"/>
      <c r="MB20" s="59"/>
      <c r="MC20" s="59"/>
      <c r="MD20" s="59"/>
      <c r="ME20" s="59"/>
      <c r="MF20" s="59"/>
      <c r="MG20" s="59"/>
      <c r="MH20" s="59"/>
      <c r="MI20" s="59"/>
      <c r="MJ20" s="59"/>
      <c r="MK20" s="59"/>
      <c r="ML20" s="59"/>
      <c r="MM20" s="59"/>
      <c r="MN20" s="59"/>
      <c r="MO20" s="59"/>
      <c r="MP20" s="59"/>
    </row>
    <row r="21" spans="1:354" s="4" customFormat="1">
      <c r="A21" s="32"/>
      <c r="B21" s="144"/>
      <c r="C21" s="144"/>
      <c r="D21" s="144"/>
      <c r="E21" s="144"/>
      <c r="F21" s="144"/>
      <c r="G21" s="144"/>
      <c r="H21" s="144"/>
      <c r="I21" s="144"/>
      <c r="J21" s="144"/>
      <c r="K21" s="144"/>
      <c r="L21" s="144"/>
      <c r="M21" s="144"/>
      <c r="N21" s="144"/>
      <c r="O21" s="144"/>
      <c r="P21" s="144"/>
      <c r="Q21" s="144"/>
      <c r="R21" s="144"/>
      <c r="S21" s="144"/>
      <c r="T21" s="144"/>
      <c r="U21" s="144"/>
      <c r="V21" s="144"/>
      <c r="W21" s="144"/>
      <c r="X21" s="239"/>
      <c r="Y21" s="232"/>
      <c r="Z21" s="232"/>
      <c r="AA21" s="232"/>
      <c r="AB21" s="232"/>
      <c r="AC21" s="232"/>
      <c r="AD21" s="232"/>
      <c r="AE21" s="232"/>
      <c r="AF21" s="232"/>
      <c r="AG21" s="232"/>
      <c r="AH21" s="232"/>
      <c r="AI21" s="232"/>
      <c r="AJ21" s="232"/>
      <c r="AK21" s="232"/>
      <c r="AL21" s="69"/>
      <c r="AM21" s="69"/>
      <c r="AN21" s="69"/>
      <c r="AO21" s="69"/>
      <c r="AP21" s="69"/>
      <c r="AQ21" s="144"/>
      <c r="AR21" s="144"/>
      <c r="AS21" s="144"/>
      <c r="AT21" s="227"/>
      <c r="AU21" s="144"/>
      <c r="AV21" s="144"/>
      <c r="AW21" s="144"/>
      <c r="AX21" s="144"/>
      <c r="AY21" s="144"/>
      <c r="AZ21" s="232"/>
      <c r="BA21" s="232"/>
      <c r="BB21" s="232"/>
      <c r="BC21" s="144"/>
      <c r="BD21" s="144"/>
      <c r="BE21" s="144"/>
      <c r="BF21" s="144"/>
      <c r="BG21" s="144"/>
      <c r="BH21" s="144"/>
      <c r="BI21" s="144"/>
      <c r="BJ21" s="144"/>
      <c r="BK21" s="144"/>
      <c r="BL21" s="144"/>
      <c r="BM21" s="144"/>
      <c r="BN21" s="144"/>
      <c r="BO21" s="144"/>
      <c r="BP21" s="227"/>
      <c r="BQ21" s="144"/>
      <c r="BR21" s="144"/>
      <c r="BS21" s="144"/>
      <c r="BT21" s="144"/>
      <c r="BU21" s="144"/>
      <c r="BV21" s="232"/>
      <c r="BW21" s="232"/>
      <c r="BX21" s="232"/>
      <c r="BY21" s="144"/>
      <c r="BZ21" s="144"/>
      <c r="CA21" s="144"/>
      <c r="CB21" s="144"/>
      <c r="CC21" s="144"/>
      <c r="CD21" s="144"/>
      <c r="CE21" s="144"/>
      <c r="CF21" s="144"/>
      <c r="CG21" s="144"/>
      <c r="CH21" s="144"/>
      <c r="CI21" s="144"/>
      <c r="CJ21" s="144"/>
      <c r="CK21" s="144"/>
      <c r="CL21" s="227"/>
      <c r="CM21" s="144"/>
      <c r="CN21" s="144"/>
      <c r="CO21" s="144"/>
      <c r="CP21" s="144"/>
      <c r="CQ21" s="144"/>
      <c r="CR21" s="232"/>
      <c r="CS21" s="232"/>
      <c r="CT21" s="232"/>
      <c r="CU21" s="144"/>
      <c r="CV21" s="144"/>
      <c r="CW21" s="144"/>
      <c r="CX21" s="144"/>
      <c r="CY21" s="144"/>
      <c r="CZ21" s="144"/>
      <c r="DA21" s="144"/>
      <c r="DB21" s="144"/>
      <c r="DC21" s="144"/>
      <c r="DD21" s="144"/>
      <c r="DE21" s="144"/>
      <c r="DF21" s="144"/>
      <c r="DG21" s="144"/>
      <c r="DH21" s="237"/>
      <c r="DI21" s="59"/>
      <c r="DJ21" s="59"/>
      <c r="DK21" s="59"/>
      <c r="DL21" s="59"/>
      <c r="DM21" s="59"/>
      <c r="DN21" s="232"/>
      <c r="DO21" s="232"/>
      <c r="DP21" s="232"/>
      <c r="DQ21" s="144"/>
      <c r="DR21" s="144"/>
      <c r="DS21" s="144"/>
      <c r="DT21" s="144"/>
      <c r="DU21" s="144"/>
      <c r="DV21" s="144"/>
      <c r="DW21" s="144"/>
      <c r="DX21" s="144"/>
      <c r="DY21" s="144"/>
      <c r="DZ21" s="144"/>
      <c r="EA21" s="144"/>
      <c r="EB21" s="144"/>
      <c r="EC21" s="144"/>
      <c r="ED21" s="227"/>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35"/>
      <c r="FA21" s="144"/>
      <c r="FB21" s="238"/>
      <c r="FC21" s="232"/>
      <c r="FD21" s="232"/>
      <c r="FE21" s="232"/>
      <c r="FF21" s="232"/>
      <c r="FG21" s="232"/>
      <c r="FH21" s="232"/>
      <c r="FI21" s="232"/>
      <c r="FJ21" s="232"/>
      <c r="FK21" s="232"/>
      <c r="FL21" s="232"/>
      <c r="FM21" s="232"/>
      <c r="FN21" s="232"/>
      <c r="FO21" s="232"/>
      <c r="FP21" s="232"/>
      <c r="FQ21" s="232"/>
      <c r="FR21" s="232"/>
      <c r="FS21" s="232"/>
      <c r="FT21" s="232"/>
      <c r="FU21" s="144"/>
      <c r="FV21" s="144"/>
      <c r="FW21" s="144"/>
      <c r="FX21" s="239"/>
      <c r="FY21" s="232"/>
      <c r="FZ21" s="232"/>
      <c r="GA21" s="232"/>
      <c r="GB21" s="232"/>
      <c r="GC21" s="232"/>
      <c r="GD21" s="232"/>
      <c r="GE21" s="232"/>
      <c r="GF21" s="232"/>
      <c r="GG21" s="232"/>
      <c r="GH21" s="232"/>
      <c r="GI21" s="232"/>
      <c r="GJ21" s="144"/>
      <c r="GK21" s="144"/>
      <c r="GL21" s="144"/>
      <c r="GM21" s="144"/>
      <c r="GN21" s="144"/>
      <c r="GO21" s="144"/>
      <c r="GP21" s="144"/>
      <c r="GQ21" s="144"/>
      <c r="GR21" s="144"/>
      <c r="GS21" s="144"/>
      <c r="GT21" s="239"/>
      <c r="GU21" s="232"/>
      <c r="GV21" s="232"/>
      <c r="GW21" s="232"/>
      <c r="GX21" s="232"/>
      <c r="GY21" s="232"/>
      <c r="GZ21" s="232"/>
      <c r="HA21" s="232"/>
      <c r="HB21" s="232"/>
      <c r="HC21" s="232"/>
      <c r="HD21" s="232"/>
      <c r="HE21" s="232"/>
      <c r="HF21" s="144"/>
      <c r="HG21" s="144"/>
      <c r="HH21" s="144"/>
      <c r="HI21" s="144"/>
      <c r="HJ21" s="144"/>
      <c r="HK21" s="144"/>
      <c r="HL21" s="144"/>
      <c r="HM21" s="144"/>
      <c r="HN21" s="144"/>
      <c r="HO21" s="144"/>
      <c r="HP21" s="239"/>
      <c r="HQ21" s="232"/>
      <c r="HR21" s="232"/>
      <c r="HS21" s="232"/>
      <c r="HT21" s="232"/>
      <c r="HU21" s="232"/>
      <c r="HV21" s="232"/>
      <c r="HW21" s="232"/>
      <c r="HX21" s="232"/>
      <c r="HY21" s="232"/>
      <c r="HZ21" s="232"/>
      <c r="IA21" s="232"/>
      <c r="IB21" s="144"/>
      <c r="IC21" s="144"/>
      <c r="ID21" s="144"/>
      <c r="IE21" s="144"/>
      <c r="IF21" s="144"/>
      <c r="IG21" s="144"/>
      <c r="IH21" s="144"/>
      <c r="II21" s="144"/>
      <c r="IJ21" s="144"/>
      <c r="IK21" s="144"/>
      <c r="IL21" s="239"/>
      <c r="IM21" s="232"/>
      <c r="IN21" s="232"/>
      <c r="IO21" s="232"/>
      <c r="IP21" s="232"/>
      <c r="IQ21" s="232"/>
      <c r="IR21" s="232"/>
      <c r="IS21" s="232"/>
      <c r="IT21" s="232"/>
      <c r="IU21" s="232"/>
      <c r="IV21" s="232"/>
      <c r="IW21" s="232"/>
      <c r="IX21" s="144"/>
      <c r="IY21" s="144"/>
      <c r="IZ21" s="144"/>
      <c r="JA21" s="144"/>
      <c r="JB21" s="144"/>
      <c r="JC21" s="144"/>
      <c r="JD21" s="144"/>
      <c r="JE21" s="144"/>
      <c r="JF21" s="144"/>
      <c r="JG21" s="144"/>
      <c r="JH21" s="35"/>
      <c r="JI21" s="144"/>
      <c r="JJ21" s="238"/>
      <c r="JK21" s="232"/>
      <c r="JL21" s="232"/>
      <c r="JM21" s="232"/>
      <c r="JN21" s="232"/>
      <c r="JO21" s="232"/>
      <c r="JP21" s="232"/>
      <c r="JQ21" s="232"/>
      <c r="JR21" s="232"/>
      <c r="JS21" s="232"/>
      <c r="JT21" s="232"/>
      <c r="JU21" s="232"/>
      <c r="JV21" s="232"/>
      <c r="JW21" s="232"/>
      <c r="JX21" s="232"/>
      <c r="JY21" s="232"/>
      <c r="JZ21" s="232"/>
      <c r="KA21" s="232"/>
      <c r="KB21" s="232"/>
      <c r="KC21" s="232"/>
      <c r="KD21" s="232"/>
      <c r="KE21" s="144"/>
      <c r="KF21" s="239"/>
      <c r="KG21" s="232"/>
      <c r="KH21" s="232"/>
      <c r="KI21" s="232"/>
      <c r="KJ21" s="232"/>
      <c r="KK21" s="232"/>
      <c r="KL21" s="232"/>
      <c r="KM21" s="232"/>
      <c r="KN21" s="232"/>
      <c r="KO21" s="232"/>
      <c r="KP21" s="232"/>
      <c r="KQ21" s="232"/>
      <c r="KR21" s="232"/>
      <c r="KS21" s="232"/>
      <c r="KT21" s="232"/>
      <c r="KU21" s="232"/>
      <c r="KV21" s="232"/>
      <c r="KW21" s="232"/>
      <c r="KX21" s="232"/>
      <c r="KY21" s="232"/>
      <c r="KZ21" s="232"/>
      <c r="LA21" s="144"/>
      <c r="LB21" s="239"/>
      <c r="LC21" s="232"/>
      <c r="LD21" s="232"/>
      <c r="LE21" s="232"/>
      <c r="LF21" s="232"/>
      <c r="LG21" s="232"/>
      <c r="LH21" s="232"/>
      <c r="LI21" s="232"/>
      <c r="LJ21" s="232"/>
      <c r="LK21" s="232"/>
      <c r="LL21" s="232"/>
      <c r="LM21" s="232"/>
      <c r="LN21" s="232"/>
      <c r="LO21" s="232"/>
      <c r="LP21" s="232"/>
      <c r="LQ21" s="232"/>
      <c r="LR21" s="232"/>
      <c r="LS21" s="232"/>
      <c r="LT21" s="232"/>
      <c r="LU21" s="232"/>
      <c r="LV21" s="232"/>
      <c r="LW21" s="144"/>
      <c r="LX21" s="59"/>
      <c r="LY21" s="144"/>
      <c r="LZ21" s="59"/>
      <c r="MA21" s="59"/>
      <c r="MB21" s="59"/>
      <c r="MC21" s="59"/>
      <c r="MD21" s="59"/>
      <c r="ME21" s="59"/>
      <c r="MF21" s="59"/>
      <c r="MG21" s="59"/>
      <c r="MH21" s="59"/>
      <c r="MI21" s="59"/>
      <c r="MJ21" s="59"/>
      <c r="MK21" s="59"/>
      <c r="ML21" s="59"/>
      <c r="MM21" s="59"/>
      <c r="MN21" s="59"/>
      <c r="MO21" s="59"/>
      <c r="MP21" s="59"/>
    </row>
    <row r="22" spans="1:354" s="4" customFormat="1">
      <c r="A22" s="32" t="s">
        <v>27</v>
      </c>
      <c r="B22" s="144">
        <v>72.101105845181678</v>
      </c>
      <c r="C22" s="144">
        <v>80.5033676001418</v>
      </c>
      <c r="D22" s="144">
        <v>74.017391304347825</v>
      </c>
      <c r="E22" s="144">
        <v>76.523505513639009</v>
      </c>
      <c r="F22" s="144">
        <v>79.04371584699453</v>
      </c>
      <c r="G22" s="144">
        <v>78.234989648033121</v>
      </c>
      <c r="H22" s="144">
        <v>80.567685589519641</v>
      </c>
      <c r="I22" s="144">
        <v>77.893950709484699</v>
      </c>
      <c r="J22" s="144">
        <v>79.838056680161941</v>
      </c>
      <c r="K22" s="144">
        <v>73.019972451790636</v>
      </c>
      <c r="L22" s="144">
        <v>74.069148936170208</v>
      </c>
      <c r="M22" s="144">
        <v>77.569040015029117</v>
      </c>
      <c r="N22" s="144">
        <v>78.447590265627497</v>
      </c>
      <c r="O22" s="144">
        <v>85.376134889753558</v>
      </c>
      <c r="P22" s="144">
        <v>87.536609176700296</v>
      </c>
      <c r="Q22" s="144">
        <v>88.46586345381526</v>
      </c>
      <c r="R22" s="144">
        <v>89.812855980471937</v>
      </c>
      <c r="S22" s="144">
        <v>89.178391523362876</v>
      </c>
      <c r="T22" s="144">
        <v>87.720111214087126</v>
      </c>
      <c r="U22" s="144">
        <v>91.508098757666289</v>
      </c>
      <c r="V22" s="144">
        <v>91.811175337186896</v>
      </c>
      <c r="W22" s="144">
        <v>92.819362077255988</v>
      </c>
      <c r="X22" s="239">
        <v>55.590256089943786</v>
      </c>
      <c r="Y22" s="232">
        <v>64.099526066350705</v>
      </c>
      <c r="Z22" s="232">
        <v>57.05754614549403</v>
      </c>
      <c r="AA22" s="232">
        <v>59.626988480526606</v>
      </c>
      <c r="AB22" s="232">
        <v>62.593052109181137</v>
      </c>
      <c r="AC22" s="232">
        <v>62.46209824135839</v>
      </c>
      <c r="AD22" s="232">
        <v>59.352517985611513</v>
      </c>
      <c r="AE22" s="232">
        <v>57.469342251950948</v>
      </c>
      <c r="AF22" s="232">
        <v>57.931034482758619</v>
      </c>
      <c r="AG22" s="232" t="s">
        <v>111</v>
      </c>
      <c r="AH22" s="232" t="s">
        <v>111</v>
      </c>
      <c r="AI22" s="232">
        <v>69.317199654278298</v>
      </c>
      <c r="AJ22" s="232">
        <v>61.848739495798327</v>
      </c>
      <c r="AK22" s="232">
        <v>58.594411515664696</v>
      </c>
      <c r="AL22" s="232">
        <v>63.779527559055111</v>
      </c>
      <c r="AM22" s="232">
        <v>53.145695364238414</v>
      </c>
      <c r="AN22" s="243">
        <v>63.20526133610246</v>
      </c>
      <c r="AO22" s="232">
        <v>58.177927239376345</v>
      </c>
      <c r="AP22" s="240">
        <v>61</v>
      </c>
      <c r="AQ22" s="144">
        <v>61.983724857976355</v>
      </c>
      <c r="AR22" s="144">
        <v>63.176007866273359</v>
      </c>
      <c r="AS22" s="144">
        <v>62.73660571061918</v>
      </c>
      <c r="AT22" s="227">
        <v>57.242026266416516</v>
      </c>
      <c r="AU22" s="144">
        <v>65.135453474676083</v>
      </c>
      <c r="AV22" s="144">
        <v>60.84635159185288</v>
      </c>
      <c r="AW22" s="144">
        <v>61.39029942216775</v>
      </c>
      <c r="AX22" s="144">
        <v>65.669856459330134</v>
      </c>
      <c r="AY22" s="144">
        <v>67.03209405783285</v>
      </c>
      <c r="AZ22" s="144">
        <v>66.823381915060338</v>
      </c>
      <c r="BA22" s="144">
        <v>65.238620255158295</v>
      </c>
      <c r="BB22" s="144">
        <v>69.158446362515406</v>
      </c>
      <c r="BC22" s="144">
        <v>65.773195876288653</v>
      </c>
      <c r="BD22" s="144">
        <v>69.712310161748363</v>
      </c>
      <c r="BE22" s="144">
        <v>72.765310003803734</v>
      </c>
      <c r="BF22" s="144">
        <v>70.579796772265396</v>
      </c>
      <c r="BG22" s="144">
        <v>71.574447874614108</v>
      </c>
      <c r="BH22" s="144">
        <v>70.552553214955324</v>
      </c>
      <c r="BI22" s="144">
        <v>70.065855118738781</v>
      </c>
      <c r="BJ22" s="225">
        <v>70.142463785466305</v>
      </c>
      <c r="BK22" s="144">
        <v>44.429634566255693</v>
      </c>
      <c r="BL22" s="228">
        <v>72</v>
      </c>
      <c r="BM22" s="144">
        <v>73.862788963460105</v>
      </c>
      <c r="BN22" s="144">
        <v>75.478857968919414</v>
      </c>
      <c r="BO22" s="144">
        <v>73.520459925600278</v>
      </c>
      <c r="BP22" s="227">
        <v>60.073428178063331</v>
      </c>
      <c r="BQ22" s="144">
        <v>69.109461966604826</v>
      </c>
      <c r="BR22" s="144">
        <v>61.241098677517812</v>
      </c>
      <c r="BS22" s="144">
        <v>61.706555671175849</v>
      </c>
      <c r="BT22" s="144">
        <v>63.585858585858581</v>
      </c>
      <c r="BU22" s="144">
        <v>64.499213424226525</v>
      </c>
      <c r="BV22" s="144">
        <v>69.65554948059048</v>
      </c>
      <c r="BW22" s="144">
        <v>71.343121261555197</v>
      </c>
      <c r="BX22" s="144">
        <v>73.470437017994868</v>
      </c>
      <c r="BY22" s="144">
        <v>57.36434108527132</v>
      </c>
      <c r="BZ22" s="144">
        <v>63.13559322033899</v>
      </c>
      <c r="CA22" s="232" t="s">
        <v>111</v>
      </c>
      <c r="CB22" s="232" t="s">
        <v>111</v>
      </c>
      <c r="CC22" s="69" t="s">
        <v>111</v>
      </c>
      <c r="CD22" s="69" t="s">
        <v>111</v>
      </c>
      <c r="CE22" s="69" t="s">
        <v>111</v>
      </c>
      <c r="CF22" s="69" t="s">
        <v>111</v>
      </c>
      <c r="CG22" s="69" t="s">
        <v>111</v>
      </c>
      <c r="CH22" s="69" t="s">
        <v>111</v>
      </c>
      <c r="CI22" s="69" t="s">
        <v>111</v>
      </c>
      <c r="CJ22" s="69" t="s">
        <v>111</v>
      </c>
      <c r="CK22" s="69" t="s">
        <v>111</v>
      </c>
      <c r="CL22" s="227">
        <v>60.558464223385684</v>
      </c>
      <c r="CM22" s="144">
        <v>70.406360424028264</v>
      </c>
      <c r="CN22" s="144">
        <v>63.822222222222223</v>
      </c>
      <c r="CO22" s="144">
        <v>66.812609457092819</v>
      </c>
      <c r="CP22" s="144">
        <v>70.283975659229213</v>
      </c>
      <c r="CQ22" s="144">
        <v>70.613656006914425</v>
      </c>
      <c r="CR22" s="144">
        <v>58.348134991119004</v>
      </c>
      <c r="CS22" s="144">
        <v>64.914163090128767</v>
      </c>
      <c r="CT22" s="144">
        <v>69.711090400745576</v>
      </c>
      <c r="CU22" s="144">
        <v>67.401285583103771</v>
      </c>
      <c r="CV22" s="144">
        <v>68.47014925373135</v>
      </c>
      <c r="CW22" s="144">
        <v>74.23764458464774</v>
      </c>
      <c r="CX22" s="144">
        <v>68.374558303886914</v>
      </c>
      <c r="CY22" s="144">
        <v>77.888611803823778</v>
      </c>
      <c r="CZ22" s="144">
        <v>77.276595744680861</v>
      </c>
      <c r="DA22" s="144">
        <v>74.400000000000006</v>
      </c>
      <c r="DB22" s="144">
        <v>72.382397572078901</v>
      </c>
      <c r="DC22" s="144">
        <v>71.064467766116934</v>
      </c>
      <c r="DD22" s="144">
        <v>73.151125401929264</v>
      </c>
      <c r="DE22" s="144">
        <v>70.467141726049093</v>
      </c>
      <c r="DF22" s="144">
        <v>68.584405753217254</v>
      </c>
      <c r="DG22" s="144">
        <v>65.260736196319016</v>
      </c>
      <c r="DH22" s="237" t="s">
        <v>111</v>
      </c>
      <c r="DI22" s="59" t="s">
        <v>111</v>
      </c>
      <c r="DJ22" s="59" t="s">
        <v>111</v>
      </c>
      <c r="DK22" s="59" t="s">
        <v>111</v>
      </c>
      <c r="DL22" s="59" t="s">
        <v>111</v>
      </c>
      <c r="DM22" s="59" t="s">
        <v>111</v>
      </c>
      <c r="DN22" s="59" t="s">
        <v>111</v>
      </c>
      <c r="DO22" s="59" t="s">
        <v>111</v>
      </c>
      <c r="DP22" s="232" t="s">
        <v>111</v>
      </c>
      <c r="DQ22" s="232" t="s">
        <v>111</v>
      </c>
      <c r="DR22" s="232" t="s">
        <v>111</v>
      </c>
      <c r="DS22" s="232" t="s">
        <v>111</v>
      </c>
      <c r="DT22" s="232" t="s">
        <v>111</v>
      </c>
      <c r="DU22" s="232" t="s">
        <v>111</v>
      </c>
      <c r="DV22" s="232" t="s">
        <v>111</v>
      </c>
      <c r="DW22" s="232" t="s">
        <v>111</v>
      </c>
      <c r="DX22" s="232" t="s">
        <v>111</v>
      </c>
      <c r="DY22" s="232" t="s">
        <v>111</v>
      </c>
      <c r="DZ22" s="232" t="s">
        <v>111</v>
      </c>
      <c r="EA22" s="232" t="s">
        <v>111</v>
      </c>
      <c r="EB22" s="232" t="s">
        <v>111</v>
      </c>
      <c r="EC22" s="232" t="s">
        <v>111</v>
      </c>
      <c r="ED22" s="227">
        <v>61.292005066686542</v>
      </c>
      <c r="EE22" s="144">
        <v>69.490342099138942</v>
      </c>
      <c r="EF22" s="144">
        <v>63.567819665759814</v>
      </c>
      <c r="EG22" s="144">
        <v>65.3588721162062</v>
      </c>
      <c r="EH22" s="144">
        <v>68.821859474804825</v>
      </c>
      <c r="EI22" s="144">
        <v>69.390088090915199</v>
      </c>
      <c r="EJ22" s="144">
        <v>69.109626397600223</v>
      </c>
      <c r="EK22" s="144">
        <v>68.441497555421606</v>
      </c>
      <c r="EL22" s="144">
        <v>71.098923148953247</v>
      </c>
      <c r="EM22" s="144">
        <v>68.104113110539842</v>
      </c>
      <c r="EN22" s="144">
        <v>70.713310358280779</v>
      </c>
      <c r="EO22" s="144">
        <v>74.265569917743832</v>
      </c>
      <c r="EP22" s="144">
        <v>72.734770825969136</v>
      </c>
      <c r="EQ22" s="144">
        <v>76.134087427830792</v>
      </c>
      <c r="ER22" s="144">
        <v>76.515886144543956</v>
      </c>
      <c r="ES22" s="144">
        <v>75.386260358192999</v>
      </c>
      <c r="ET22" s="144">
        <v>75.690991713445598</v>
      </c>
      <c r="EU22" s="144">
        <v>74.20604182804027</v>
      </c>
      <c r="EV22" s="144">
        <v>73.428428428428433</v>
      </c>
      <c r="EW22" s="144">
        <v>75.429509205600283</v>
      </c>
      <c r="EX22" s="144">
        <v>76.393015376596296</v>
      </c>
      <c r="EY22" s="144">
        <v>75.6741658625768</v>
      </c>
      <c r="EZ22" s="35"/>
      <c r="FA22" s="144">
        <v>78</v>
      </c>
      <c r="FB22" s="238" t="s">
        <v>111</v>
      </c>
      <c r="FC22" s="232" t="s">
        <v>111</v>
      </c>
      <c r="FD22" s="232" t="s">
        <v>111</v>
      </c>
      <c r="FE22" s="232" t="s">
        <v>111</v>
      </c>
      <c r="FF22" s="232" t="s">
        <v>111</v>
      </c>
      <c r="FG22" s="232" t="s">
        <v>111</v>
      </c>
      <c r="FH22" s="232" t="s">
        <v>111</v>
      </c>
      <c r="FI22" s="232" t="s">
        <v>111</v>
      </c>
      <c r="FJ22" s="232" t="s">
        <v>111</v>
      </c>
      <c r="FK22" s="232" t="s">
        <v>111</v>
      </c>
      <c r="FL22" s="232" t="s">
        <v>111</v>
      </c>
      <c r="FM22" s="232" t="s">
        <v>111</v>
      </c>
      <c r="FN22" s="232" t="s">
        <v>111</v>
      </c>
      <c r="FO22" s="232" t="s">
        <v>111</v>
      </c>
      <c r="FP22" s="232" t="s">
        <v>111</v>
      </c>
      <c r="FQ22" s="232" t="s">
        <v>111</v>
      </c>
      <c r="FR22" s="232" t="s">
        <v>111</v>
      </c>
      <c r="FS22" s="232" t="s">
        <v>111</v>
      </c>
      <c r="FT22" s="232" t="s">
        <v>111</v>
      </c>
      <c r="FU22" s="232" t="s">
        <v>111</v>
      </c>
      <c r="FV22" s="232" t="s">
        <v>111</v>
      </c>
      <c r="FW22" s="232" t="s">
        <v>111</v>
      </c>
      <c r="FX22" s="239">
        <v>29.033232628398792</v>
      </c>
      <c r="FY22" s="232">
        <v>29.372007885102789</v>
      </c>
      <c r="FZ22" s="232">
        <v>28.906018381262975</v>
      </c>
      <c r="GA22" s="232">
        <v>34.176000000000002</v>
      </c>
      <c r="GB22" s="232">
        <v>38.300741739716791</v>
      </c>
      <c r="GC22" s="232">
        <v>39.92537313432836</v>
      </c>
      <c r="GD22" s="232">
        <v>36.498516320474778</v>
      </c>
      <c r="GE22" s="232">
        <v>39.713074665797194</v>
      </c>
      <c r="GF22" s="232">
        <v>38.947368421052637</v>
      </c>
      <c r="GG22" s="232">
        <v>40.210886292390995</v>
      </c>
      <c r="GH22" s="232">
        <v>36.856823266219244</v>
      </c>
      <c r="GI22" s="232">
        <v>39.954294420110458</v>
      </c>
      <c r="GJ22" s="144">
        <v>44.239811912225711</v>
      </c>
      <c r="GK22" s="144">
        <v>53.061224489795919</v>
      </c>
      <c r="GL22" s="144">
        <v>50.922878809557879</v>
      </c>
      <c r="GM22" s="144">
        <v>52.252779403159742</v>
      </c>
      <c r="GN22" s="144">
        <v>54.677786201667928</v>
      </c>
      <c r="GO22" s="144">
        <v>57.61357963055417</v>
      </c>
      <c r="GP22" s="144">
        <v>57.422924901185773</v>
      </c>
      <c r="GQ22" s="144">
        <v>59.106060606060609</v>
      </c>
      <c r="GR22" s="144">
        <v>49.328328723824576</v>
      </c>
      <c r="GS22" s="144">
        <v>50.375040765300582</v>
      </c>
      <c r="GT22" s="239">
        <v>34.911580148317171</v>
      </c>
      <c r="GU22" s="232">
        <v>33.844468784227821</v>
      </c>
      <c r="GV22" s="232">
        <v>32.968536251709985</v>
      </c>
      <c r="GW22" s="232">
        <v>35.080289394741484</v>
      </c>
      <c r="GX22" s="232">
        <v>45.219462402177612</v>
      </c>
      <c r="GY22" s="232">
        <v>44.692643600940542</v>
      </c>
      <c r="GZ22" s="232">
        <v>43.102927859945666</v>
      </c>
      <c r="HA22" s="232">
        <v>46.857879471479208</v>
      </c>
      <c r="HB22" s="232">
        <v>45.447716346153847</v>
      </c>
      <c r="HC22" s="232">
        <v>49.272197962154294</v>
      </c>
      <c r="HD22" s="232">
        <v>45.581802274715656</v>
      </c>
      <c r="HE22" s="232">
        <v>47.103109656301143</v>
      </c>
      <c r="HF22" s="144">
        <v>49.895414320193083</v>
      </c>
      <c r="HG22" s="144">
        <v>55.631780472239946</v>
      </c>
      <c r="HH22" s="144">
        <v>51.133815100922007</v>
      </c>
      <c r="HI22" s="144">
        <v>48.627606228556346</v>
      </c>
      <c r="HJ22" s="144">
        <v>51.851851851851848</v>
      </c>
      <c r="HK22" s="144">
        <v>52.815214135968851</v>
      </c>
      <c r="HL22" s="144">
        <v>58.602761982128349</v>
      </c>
      <c r="HM22" s="144">
        <v>60.196862503844969</v>
      </c>
      <c r="HN22" s="144">
        <v>57.568455640744801</v>
      </c>
      <c r="HO22" s="144">
        <v>59.882472595773535</v>
      </c>
      <c r="HP22" s="239">
        <v>33.903133903133906</v>
      </c>
      <c r="HQ22" s="232">
        <v>31.60493827160494</v>
      </c>
      <c r="HR22" s="232">
        <v>31.074766355140184</v>
      </c>
      <c r="HS22" s="232">
        <v>30.382775119617222</v>
      </c>
      <c r="HT22" s="232">
        <v>44.334975369458128</v>
      </c>
      <c r="HU22" s="232">
        <v>38.926174496644293</v>
      </c>
      <c r="HV22" s="232">
        <v>41.365461847389561</v>
      </c>
      <c r="HW22" s="232">
        <v>41.356673960612689</v>
      </c>
      <c r="HX22" s="232">
        <v>34.891485809682806</v>
      </c>
      <c r="HY22" s="232">
        <v>37.270875763747455</v>
      </c>
      <c r="HZ22" s="232">
        <v>41.176470588235297</v>
      </c>
      <c r="IA22" s="232" t="s">
        <v>111</v>
      </c>
      <c r="IB22" s="232" t="s">
        <v>111</v>
      </c>
      <c r="IC22" s="232" t="s">
        <v>111</v>
      </c>
      <c r="ID22" s="232" t="s">
        <v>111</v>
      </c>
      <c r="IE22" s="232" t="s">
        <v>111</v>
      </c>
      <c r="IF22" s="232" t="s">
        <v>111</v>
      </c>
      <c r="IG22" s="232" t="s">
        <v>111</v>
      </c>
      <c r="IH22" s="232">
        <v>52.579852579852584</v>
      </c>
      <c r="II22" s="144">
        <v>56.377551020408163</v>
      </c>
      <c r="IJ22" s="144">
        <v>53.409090909090907</v>
      </c>
      <c r="IK22" s="144">
        <v>52.398523985239848</v>
      </c>
      <c r="IL22" s="239">
        <v>32.690582959641254</v>
      </c>
      <c r="IM22" s="232">
        <v>32.064871740513041</v>
      </c>
      <c r="IN22" s="232">
        <v>31.464400456005801</v>
      </c>
      <c r="IO22" s="232">
        <v>34.560260586319217</v>
      </c>
      <c r="IP22" s="232">
        <v>42.962162162162166</v>
      </c>
      <c r="IQ22" s="232">
        <v>42.913680607551612</v>
      </c>
      <c r="IR22" s="232">
        <v>40.899561654278642</v>
      </c>
      <c r="IS22" s="232">
        <v>44.347379239465575</v>
      </c>
      <c r="IT22" s="232">
        <v>42.84215546018121</v>
      </c>
      <c r="IU22" s="232">
        <v>45.804967801287951</v>
      </c>
      <c r="IV22" s="232">
        <v>42.529789184234644</v>
      </c>
      <c r="IW22" s="232">
        <v>43.798961359035296</v>
      </c>
      <c r="IX22" s="144">
        <v>47.345171834967758</v>
      </c>
      <c r="IY22" s="144">
        <v>54.414853398302952</v>
      </c>
      <c r="IZ22" s="144">
        <v>51.035631035631035</v>
      </c>
      <c r="JA22" s="144">
        <v>50.346884972942973</v>
      </c>
      <c r="JB22" s="144">
        <v>53.199334827561273</v>
      </c>
      <c r="JC22" s="144">
        <v>55.087885236856621</v>
      </c>
      <c r="JD22" s="144">
        <v>57.833475595561417</v>
      </c>
      <c r="JE22" s="144">
        <v>59.552393656439904</v>
      </c>
      <c r="JF22" s="144">
        <v>53.240319482357705</v>
      </c>
      <c r="JG22" s="144">
        <v>54.959655728886503</v>
      </c>
      <c r="JH22" s="35"/>
      <c r="JI22" s="144">
        <v>55</v>
      </c>
      <c r="JJ22" s="238" t="s">
        <v>110</v>
      </c>
      <c r="JK22" s="232" t="s">
        <v>110</v>
      </c>
      <c r="JL22" s="232" t="s">
        <v>110</v>
      </c>
      <c r="JM22" s="232" t="s">
        <v>110</v>
      </c>
      <c r="JN22" s="232" t="s">
        <v>110</v>
      </c>
      <c r="JO22" s="232" t="s">
        <v>110</v>
      </c>
      <c r="JP22" s="232" t="s">
        <v>110</v>
      </c>
      <c r="JQ22" s="232" t="s">
        <v>110</v>
      </c>
      <c r="JR22" s="232" t="s">
        <v>110</v>
      </c>
      <c r="JS22" s="232" t="s">
        <v>110</v>
      </c>
      <c r="JT22" s="232" t="s">
        <v>110</v>
      </c>
      <c r="JU22" s="232" t="s">
        <v>110</v>
      </c>
      <c r="JV22" s="232" t="s">
        <v>110</v>
      </c>
      <c r="JW22" s="232" t="s">
        <v>110</v>
      </c>
      <c r="JX22" s="232" t="s">
        <v>110</v>
      </c>
      <c r="JY22" s="232" t="s">
        <v>110</v>
      </c>
      <c r="JZ22" s="232" t="s">
        <v>110</v>
      </c>
      <c r="KA22" s="232" t="s">
        <v>110</v>
      </c>
      <c r="KB22" s="232" t="s">
        <v>110</v>
      </c>
      <c r="KC22" s="232" t="s">
        <v>110</v>
      </c>
      <c r="KD22" s="232" t="s">
        <v>110</v>
      </c>
      <c r="KE22" s="232" t="s">
        <v>110</v>
      </c>
      <c r="KF22" s="239" t="s">
        <v>110</v>
      </c>
      <c r="KG22" s="232" t="s">
        <v>110</v>
      </c>
      <c r="KH22" s="232" t="s">
        <v>110</v>
      </c>
      <c r="KI22" s="232" t="s">
        <v>110</v>
      </c>
      <c r="KJ22" s="232" t="s">
        <v>110</v>
      </c>
      <c r="KK22" s="232" t="s">
        <v>110</v>
      </c>
      <c r="KL22" s="232" t="s">
        <v>110</v>
      </c>
      <c r="KM22" s="232" t="s">
        <v>110</v>
      </c>
      <c r="KN22" s="232" t="s">
        <v>110</v>
      </c>
      <c r="KO22" s="232" t="s">
        <v>110</v>
      </c>
      <c r="KP22" s="232" t="s">
        <v>110</v>
      </c>
      <c r="KQ22" s="232" t="s">
        <v>110</v>
      </c>
      <c r="KR22" s="232" t="s">
        <v>110</v>
      </c>
      <c r="KS22" s="232" t="s">
        <v>110</v>
      </c>
      <c r="KT22" s="232" t="s">
        <v>110</v>
      </c>
      <c r="KU22" s="232" t="s">
        <v>110</v>
      </c>
      <c r="KV22" s="232" t="s">
        <v>110</v>
      </c>
      <c r="KW22" s="232" t="s">
        <v>110</v>
      </c>
      <c r="KX22" s="232" t="s">
        <v>110</v>
      </c>
      <c r="KY22" s="232" t="s">
        <v>110</v>
      </c>
      <c r="KZ22" s="232" t="s">
        <v>110</v>
      </c>
      <c r="LA22" s="232" t="s">
        <v>110</v>
      </c>
      <c r="LB22" s="239" t="s">
        <v>110</v>
      </c>
      <c r="LC22" s="232" t="s">
        <v>110</v>
      </c>
      <c r="LD22" s="232" t="s">
        <v>110</v>
      </c>
      <c r="LE22" s="232" t="s">
        <v>110</v>
      </c>
      <c r="LF22" s="232" t="s">
        <v>110</v>
      </c>
      <c r="LG22" s="232" t="s">
        <v>110</v>
      </c>
      <c r="LH22" s="232" t="s">
        <v>110</v>
      </c>
      <c r="LI22" s="232" t="s">
        <v>110</v>
      </c>
      <c r="LJ22" s="232" t="s">
        <v>110</v>
      </c>
      <c r="LK22" s="232" t="s">
        <v>110</v>
      </c>
      <c r="LL22" s="232" t="s">
        <v>110</v>
      </c>
      <c r="LM22" s="232" t="s">
        <v>110</v>
      </c>
      <c r="LN22" s="232" t="s">
        <v>110</v>
      </c>
      <c r="LO22" s="232" t="s">
        <v>110</v>
      </c>
      <c r="LP22" s="232" t="s">
        <v>110</v>
      </c>
      <c r="LQ22" s="69" t="s">
        <v>110</v>
      </c>
      <c r="LR22" s="69" t="s">
        <v>110</v>
      </c>
      <c r="LS22" s="69" t="s">
        <v>110</v>
      </c>
      <c r="LT22" s="69" t="s">
        <v>110</v>
      </c>
      <c r="LU22" s="69" t="s">
        <v>110</v>
      </c>
      <c r="LV22" s="69" t="s">
        <v>110</v>
      </c>
      <c r="LW22" s="69" t="s">
        <v>110</v>
      </c>
      <c r="LX22" s="59"/>
      <c r="LY22" s="69" t="s">
        <v>110</v>
      </c>
      <c r="LZ22" s="59"/>
      <c r="MA22" s="59"/>
      <c r="MB22" s="59"/>
      <c r="MC22" s="59"/>
      <c r="MD22" s="59"/>
      <c r="ME22" s="59"/>
      <c r="MF22" s="59"/>
      <c r="MG22" s="59"/>
      <c r="MH22" s="59"/>
      <c r="MI22" s="59"/>
      <c r="MJ22" s="59"/>
      <c r="MK22" s="59"/>
      <c r="ML22" s="59"/>
      <c r="MM22" s="59"/>
      <c r="MN22" s="59"/>
      <c r="MO22" s="59"/>
      <c r="MP22" s="59"/>
    </row>
    <row r="23" spans="1:354" s="4" customFormat="1">
      <c r="A23" s="32" t="s">
        <v>28</v>
      </c>
      <c r="B23" s="144">
        <v>88.39163237311385</v>
      </c>
      <c r="C23" s="144">
        <v>88.669598680593737</v>
      </c>
      <c r="D23" s="144">
        <v>88.308965517241376</v>
      </c>
      <c r="E23" s="144">
        <v>88.540604369062322</v>
      </c>
      <c r="F23" s="144">
        <v>88.497845269854295</v>
      </c>
      <c r="G23" s="144">
        <v>88.710313547623741</v>
      </c>
      <c r="H23" s="144">
        <v>83.753102307197338</v>
      </c>
      <c r="I23" s="144">
        <v>84.705830349644174</v>
      </c>
      <c r="J23" s="144">
        <v>90.512508904999379</v>
      </c>
      <c r="K23" s="144">
        <v>89.020558058531776</v>
      </c>
      <c r="L23" s="144">
        <v>89.525291265648747</v>
      </c>
      <c r="M23" s="144">
        <v>89.695167286245351</v>
      </c>
      <c r="N23" s="144">
        <v>90.31962773666946</v>
      </c>
      <c r="O23" s="144">
        <v>90.444761119027973</v>
      </c>
      <c r="P23" s="144">
        <v>90.067917658591242</v>
      </c>
      <c r="Q23" s="144">
        <v>89.688715953307394</v>
      </c>
      <c r="R23" s="144">
        <v>89.614140078633312</v>
      </c>
      <c r="S23" s="144">
        <v>89.080835541484561</v>
      </c>
      <c r="T23" s="144">
        <v>87.37418379858002</v>
      </c>
      <c r="U23" s="144">
        <v>88.146436321618808</v>
      </c>
      <c r="V23" s="144">
        <v>88.26734471485652</v>
      </c>
      <c r="W23" s="144">
        <v>88.813699765225792</v>
      </c>
      <c r="X23" s="239">
        <v>78.839779005524861</v>
      </c>
      <c r="Y23" s="232">
        <v>80.102301790281331</v>
      </c>
      <c r="Z23" s="232">
        <v>78.582514226590803</v>
      </c>
      <c r="AA23" s="232">
        <v>82.507122507122517</v>
      </c>
      <c r="AB23" s="232">
        <v>84.603421461897355</v>
      </c>
      <c r="AC23" s="232">
        <v>81.312410841654781</v>
      </c>
      <c r="AD23" s="232">
        <v>76.280834914611006</v>
      </c>
      <c r="AE23" s="232">
        <v>75.752364574376614</v>
      </c>
      <c r="AF23" s="232">
        <v>84.972972972972968</v>
      </c>
      <c r="AG23" s="144">
        <v>77.628441361370051</v>
      </c>
      <c r="AH23" s="144">
        <v>79.787961696306439</v>
      </c>
      <c r="AI23" s="144">
        <v>82.462581191753742</v>
      </c>
      <c r="AJ23" s="144">
        <v>81.782511210762323</v>
      </c>
      <c r="AK23" s="144">
        <v>79.714102152264701</v>
      </c>
      <c r="AL23" s="144">
        <v>81.179941002949846</v>
      </c>
      <c r="AM23" s="144">
        <v>82.613877118644069</v>
      </c>
      <c r="AN23" s="144">
        <v>82.701703420044893</v>
      </c>
      <c r="AO23" s="144">
        <v>81.007442849548113</v>
      </c>
      <c r="AP23" s="144">
        <v>80.029745808545158</v>
      </c>
      <c r="AQ23" s="144">
        <v>79.865113427345179</v>
      </c>
      <c r="AR23" s="144">
        <v>80.428658909981635</v>
      </c>
      <c r="AS23" s="144">
        <v>78.913601368691189</v>
      </c>
      <c r="AT23" s="227">
        <v>73.820779493644295</v>
      </c>
      <c r="AU23" s="144">
        <v>75.829042224510815</v>
      </c>
      <c r="AV23" s="144">
        <v>74.505438907159117</v>
      </c>
      <c r="AW23" s="144">
        <v>78.529791075573897</v>
      </c>
      <c r="AX23" s="144">
        <v>78.144052908959395</v>
      </c>
      <c r="AY23" s="144">
        <v>75.623527101335412</v>
      </c>
      <c r="AZ23" s="144">
        <v>70.790378006872857</v>
      </c>
      <c r="BA23" s="144">
        <v>70.892187580255779</v>
      </c>
      <c r="BB23" s="144">
        <v>78.332939787485245</v>
      </c>
      <c r="BC23" s="144">
        <v>77.139208173690932</v>
      </c>
      <c r="BD23" s="144">
        <v>77.296779720808345</v>
      </c>
      <c r="BE23" s="144">
        <v>76.10154125113327</v>
      </c>
      <c r="BF23" s="144">
        <v>77.684180468303822</v>
      </c>
      <c r="BG23" s="144">
        <v>78.643876784372651</v>
      </c>
      <c r="BH23" s="144">
        <v>78.156077647978464</v>
      </c>
      <c r="BI23" s="144">
        <v>78.665814151747654</v>
      </c>
      <c r="BJ23" s="144">
        <v>79.159747592162077</v>
      </c>
      <c r="BK23" s="144">
        <v>39.996041171813147</v>
      </c>
      <c r="BL23" s="228">
        <v>73</v>
      </c>
      <c r="BM23" s="144">
        <v>72.967747605237719</v>
      </c>
      <c r="BN23" s="144">
        <v>74.788314987298904</v>
      </c>
      <c r="BO23" s="144">
        <v>75.986991066650205</v>
      </c>
      <c r="BP23" s="227">
        <v>78.873239436619713</v>
      </c>
      <c r="BQ23" s="144">
        <v>85.410256410256409</v>
      </c>
      <c r="BR23" s="144">
        <v>68.867924528301884</v>
      </c>
      <c r="BS23" s="144">
        <v>92.705167173252278</v>
      </c>
      <c r="BT23" s="144">
        <v>86.84210526315789</v>
      </c>
      <c r="BU23" s="144">
        <v>68.562874251497007</v>
      </c>
      <c r="BV23" s="232">
        <v>75.223880597014926</v>
      </c>
      <c r="BW23" s="232">
        <v>72.576177285318565</v>
      </c>
      <c r="BX23" s="144">
        <v>86.946386946386951</v>
      </c>
      <c r="BY23" s="144">
        <v>78.94736842105263</v>
      </c>
      <c r="BZ23" s="144">
        <v>79.933110367892979</v>
      </c>
      <c r="CA23" s="232" t="s">
        <v>111</v>
      </c>
      <c r="CB23" s="232" t="s">
        <v>111</v>
      </c>
      <c r="CC23" s="69" t="s">
        <v>111</v>
      </c>
      <c r="CD23" s="59" t="s">
        <v>110</v>
      </c>
      <c r="CE23" s="59" t="s">
        <v>110</v>
      </c>
      <c r="CF23" s="59" t="s">
        <v>110</v>
      </c>
      <c r="CG23" s="59" t="s">
        <v>110</v>
      </c>
      <c r="CH23" s="245">
        <v>71</v>
      </c>
      <c r="CI23" s="226">
        <v>65.129682997118152</v>
      </c>
      <c r="CJ23" s="144">
        <v>59.775280898876403</v>
      </c>
      <c r="CK23" s="144">
        <v>61.881533101045299</v>
      </c>
      <c r="CL23" s="237" t="s">
        <v>111</v>
      </c>
      <c r="CM23" s="232" t="s">
        <v>111</v>
      </c>
      <c r="CN23" s="232" t="s">
        <v>111</v>
      </c>
      <c r="CO23" s="232" t="s">
        <v>111</v>
      </c>
      <c r="CP23" s="232">
        <v>70.846394984326011</v>
      </c>
      <c r="CQ23" s="232">
        <v>67.157584683357868</v>
      </c>
      <c r="CR23" s="232">
        <v>63.309352517985609</v>
      </c>
      <c r="CS23" s="232">
        <v>63.873626373626372</v>
      </c>
      <c r="CT23" s="232">
        <v>71.032745591939545</v>
      </c>
      <c r="CU23" s="144">
        <v>69.505178365937866</v>
      </c>
      <c r="CV23" s="144">
        <v>67.770419426048562</v>
      </c>
      <c r="CW23" s="144">
        <v>69.461077844311376</v>
      </c>
      <c r="CX23" s="144">
        <v>66.160849772382392</v>
      </c>
      <c r="CY23" s="144">
        <v>64.97545008183306</v>
      </c>
      <c r="CZ23" s="144">
        <v>68.554396423248875</v>
      </c>
      <c r="DA23" s="144">
        <v>71.09905020352781</v>
      </c>
      <c r="DB23" s="144">
        <v>69.082125603864739</v>
      </c>
      <c r="DC23" s="144">
        <v>68.282548476454295</v>
      </c>
      <c r="DD23" s="144">
        <v>74.255319148936167</v>
      </c>
      <c r="DE23" s="144">
        <v>77.014531043593124</v>
      </c>
      <c r="DF23" s="144">
        <v>74.220623501199043</v>
      </c>
      <c r="DG23" s="144">
        <v>90.057361376673043</v>
      </c>
      <c r="DH23" s="239">
        <v>72.39199157007377</v>
      </c>
      <c r="DI23" s="232">
        <v>69.351464435146454</v>
      </c>
      <c r="DJ23" s="232">
        <v>72.11350293542074</v>
      </c>
      <c r="DK23" s="232">
        <v>73.589164785553052</v>
      </c>
      <c r="DL23" s="232">
        <v>86.58536585365853</v>
      </c>
      <c r="DM23" s="232">
        <v>81.564245810055866</v>
      </c>
      <c r="DN23" s="232">
        <v>60.810810810810814</v>
      </c>
      <c r="DO23" s="232">
        <v>60.759493670886073</v>
      </c>
      <c r="DP23" s="232">
        <v>87.943262411347519</v>
      </c>
      <c r="DQ23" s="144">
        <v>88.592233009708735</v>
      </c>
      <c r="DR23" s="144">
        <v>82.648401826484019</v>
      </c>
      <c r="DS23" s="144">
        <v>90.523690773067329</v>
      </c>
      <c r="DT23" s="144">
        <v>88.471849865951754</v>
      </c>
      <c r="DU23" s="144">
        <v>91.684901531728656</v>
      </c>
      <c r="DV23" s="144">
        <v>87.135922330097088</v>
      </c>
      <c r="DW23" s="144">
        <v>89.269406392694066</v>
      </c>
      <c r="DX23" s="144">
        <v>90.835030549898164</v>
      </c>
      <c r="DY23" s="144">
        <v>90.263691683569974</v>
      </c>
      <c r="DZ23" s="232" t="s">
        <v>111</v>
      </c>
      <c r="EA23" s="232" t="s">
        <v>111</v>
      </c>
      <c r="EB23" s="232" t="s">
        <v>111</v>
      </c>
      <c r="EC23" s="232" t="s">
        <v>111</v>
      </c>
      <c r="ED23" s="227">
        <v>80.502489584391824</v>
      </c>
      <c r="EE23" s="144">
        <v>81.768023842951806</v>
      </c>
      <c r="EF23" s="144">
        <v>80.733071231471769</v>
      </c>
      <c r="EG23" s="144">
        <v>83.257697750451371</v>
      </c>
      <c r="EH23" s="144">
        <v>83.248658318425768</v>
      </c>
      <c r="EI23" s="144">
        <v>81.775775365781513</v>
      </c>
      <c r="EJ23" s="144">
        <v>77.169853268119169</v>
      </c>
      <c r="EK23" s="144">
        <v>77.761317589647518</v>
      </c>
      <c r="EL23" s="144">
        <v>84.621605774479875</v>
      </c>
      <c r="EM23" s="144">
        <v>83.347252704566202</v>
      </c>
      <c r="EN23" s="144">
        <v>83.662176920276664</v>
      </c>
      <c r="EO23" s="144">
        <v>83.236138915484375</v>
      </c>
      <c r="EP23" s="144">
        <v>84.127585833423581</v>
      </c>
      <c r="EQ23" s="144">
        <v>84.416171999420868</v>
      </c>
      <c r="ER23" s="144">
        <v>84.177683587311208</v>
      </c>
      <c r="ES23" s="144">
        <v>84.388062128974539</v>
      </c>
      <c r="ET23" s="144">
        <v>84.471827551451696</v>
      </c>
      <c r="EU23" s="144">
        <v>83.264613530400581</v>
      </c>
      <c r="EV23" s="144">
        <v>80.58445072455055</v>
      </c>
      <c r="EW23" s="144">
        <v>81.732276543065183</v>
      </c>
      <c r="EX23" s="144">
        <v>82.296554594113687</v>
      </c>
      <c r="EY23" s="144">
        <v>82.880260702448254</v>
      </c>
      <c r="EZ23" s="35"/>
      <c r="FA23" s="144">
        <v>83</v>
      </c>
      <c r="FB23" s="238" t="s">
        <v>111</v>
      </c>
      <c r="FC23" s="232" t="s">
        <v>111</v>
      </c>
      <c r="FD23" s="232" t="s">
        <v>111</v>
      </c>
      <c r="FE23" s="232" t="s">
        <v>111</v>
      </c>
      <c r="FF23" s="232" t="s">
        <v>111</v>
      </c>
      <c r="FG23" s="232" t="s">
        <v>111</v>
      </c>
      <c r="FH23" s="232" t="s">
        <v>111</v>
      </c>
      <c r="FI23" s="232" t="s">
        <v>111</v>
      </c>
      <c r="FJ23" s="232" t="s">
        <v>111</v>
      </c>
      <c r="FK23" s="232">
        <v>40.954356846473033</v>
      </c>
      <c r="FL23" s="232">
        <v>47.289014615747291</v>
      </c>
      <c r="FM23" s="232">
        <v>48.014184397163127</v>
      </c>
      <c r="FN23" s="144">
        <v>49.926739926739934</v>
      </c>
      <c r="FO23" s="144">
        <v>51.740779041709757</v>
      </c>
      <c r="FP23" s="144">
        <v>47.509986684420774</v>
      </c>
      <c r="FQ23" s="144">
        <v>45.77215189873418</v>
      </c>
      <c r="FR23" s="144">
        <v>43.734822729480328</v>
      </c>
      <c r="FS23" s="144">
        <v>40.287566957992674</v>
      </c>
      <c r="FT23" s="144">
        <v>50.100028579594174</v>
      </c>
      <c r="FU23" s="144">
        <v>49.507315616601971</v>
      </c>
      <c r="FV23" s="144">
        <v>52.126723379290112</v>
      </c>
      <c r="FW23" s="144">
        <v>52.119487908961588</v>
      </c>
      <c r="FX23" s="239">
        <v>43.212121212121218</v>
      </c>
      <c r="FY23" s="232">
        <v>50.462201331766551</v>
      </c>
      <c r="FZ23" s="232">
        <v>47.717171717171716</v>
      </c>
      <c r="GA23" s="232">
        <v>52.653381901292761</v>
      </c>
      <c r="GB23" s="232">
        <v>49.787469329923631</v>
      </c>
      <c r="GC23" s="232">
        <v>50.088908207215397</v>
      </c>
      <c r="GD23" s="232">
        <v>49.713476070528969</v>
      </c>
      <c r="GE23" s="232">
        <v>47.976913185202903</v>
      </c>
      <c r="GF23" s="232">
        <v>47.535013255496345</v>
      </c>
      <c r="GG23" s="232">
        <v>46.754489054087294</v>
      </c>
      <c r="GH23" s="232">
        <v>52.926870652112441</v>
      </c>
      <c r="GI23" s="232">
        <v>58.154833533894916</v>
      </c>
      <c r="GJ23" s="144">
        <v>55.566636921946362</v>
      </c>
      <c r="GK23" s="144">
        <v>54.628130061043976</v>
      </c>
      <c r="GL23" s="144">
        <v>51.500033708622666</v>
      </c>
      <c r="GM23" s="144">
        <v>49.928250916793843</v>
      </c>
      <c r="GN23" s="144">
        <v>50.565948935168848</v>
      </c>
      <c r="GO23" s="144">
        <v>47.928807303807304</v>
      </c>
      <c r="GP23" s="144">
        <v>54.365459217089025</v>
      </c>
      <c r="GQ23" s="144">
        <v>56.231725146198833</v>
      </c>
      <c r="GR23" s="144">
        <v>57.227214377406924</v>
      </c>
      <c r="GS23" s="144">
        <v>56.687898089171981</v>
      </c>
      <c r="GT23" s="239">
        <v>40.321682216961428</v>
      </c>
      <c r="GU23" s="232">
        <v>50.671140939597315</v>
      </c>
      <c r="GV23" s="232">
        <v>50.716229766509102</v>
      </c>
      <c r="GW23" s="232">
        <v>51.830496700243138</v>
      </c>
      <c r="GX23" s="232">
        <v>51.01880877742947</v>
      </c>
      <c r="GY23" s="232">
        <v>52.378749834809042</v>
      </c>
      <c r="GZ23" s="232">
        <v>51.075884899414305</v>
      </c>
      <c r="HA23" s="232">
        <v>47.9662789982155</v>
      </c>
      <c r="HB23" s="232">
        <v>47.452766531713905</v>
      </c>
      <c r="HC23" s="232">
        <v>44.942381562099868</v>
      </c>
      <c r="HD23" s="232">
        <v>48.996746203904557</v>
      </c>
      <c r="HE23" s="232">
        <v>50.476901385087501</v>
      </c>
      <c r="HF23" s="144">
        <v>51.300813008130078</v>
      </c>
      <c r="HG23" s="144">
        <v>50.692711470613546</v>
      </c>
      <c r="HH23" s="144">
        <v>47.169811320754718</v>
      </c>
      <c r="HI23" s="144">
        <v>46.223729634788924</v>
      </c>
      <c r="HJ23" s="144">
        <v>45.635734427069984</v>
      </c>
      <c r="HK23" s="144">
        <v>44.388532079719262</v>
      </c>
      <c r="HL23" s="144">
        <v>50.386847195357831</v>
      </c>
      <c r="HM23" s="144">
        <v>52.030915967768458</v>
      </c>
      <c r="HN23" s="144">
        <v>54.843617920541</v>
      </c>
      <c r="HO23" s="144">
        <v>54.833919499804608</v>
      </c>
      <c r="HP23" s="239">
        <v>41.922382671480143</v>
      </c>
      <c r="HQ23" s="232">
        <v>50.849793293523192</v>
      </c>
      <c r="HR23" s="232">
        <v>53.120464441219156</v>
      </c>
      <c r="HS23" s="232">
        <v>54.736842105263158</v>
      </c>
      <c r="HT23" s="232">
        <v>52.033974072418417</v>
      </c>
      <c r="HU23" s="232">
        <v>53.95937591992935</v>
      </c>
      <c r="HV23" s="232">
        <v>53.331584470094441</v>
      </c>
      <c r="HW23" s="232">
        <v>50.936149783965433</v>
      </c>
      <c r="HX23" s="232">
        <v>52.706819779704716</v>
      </c>
      <c r="HY23" s="232">
        <v>47.826086956521742</v>
      </c>
      <c r="HZ23" s="232">
        <v>52.09229565897536</v>
      </c>
      <c r="IA23" s="232">
        <v>54.692556634304211</v>
      </c>
      <c r="IB23" s="144">
        <v>56.121575342465761</v>
      </c>
      <c r="IC23" s="144">
        <v>55.972850678733039</v>
      </c>
      <c r="ID23" s="144">
        <v>55.784946236559136</v>
      </c>
      <c r="IE23" s="144">
        <v>50.100441944556046</v>
      </c>
      <c r="IF23" s="144">
        <v>48.86021505376344</v>
      </c>
      <c r="IG23" s="144">
        <v>49.33269780743565</v>
      </c>
      <c r="IH23" s="144">
        <v>54.242664551942902</v>
      </c>
      <c r="II23" s="144">
        <v>55.901328273244786</v>
      </c>
      <c r="IJ23" s="144">
        <v>55.141287284144425</v>
      </c>
      <c r="IK23" s="144">
        <v>59.543726235741445</v>
      </c>
      <c r="IL23" s="239">
        <v>42.13850174216028</v>
      </c>
      <c r="IM23" s="232">
        <v>50.552585524896315</v>
      </c>
      <c r="IN23" s="232">
        <v>48.94345031673371</v>
      </c>
      <c r="IO23" s="232">
        <v>52.489794087299806</v>
      </c>
      <c r="IP23" s="232">
        <v>50.259480129284839</v>
      </c>
      <c r="IQ23" s="232">
        <v>51.17934212327205</v>
      </c>
      <c r="IR23" s="232">
        <v>50.399765990639629</v>
      </c>
      <c r="IS23" s="232">
        <v>48.202614379084963</v>
      </c>
      <c r="IT23" s="232">
        <v>47.881940936794962</v>
      </c>
      <c r="IU23" s="232">
        <v>46.063185177401841</v>
      </c>
      <c r="IV23" s="232">
        <v>51.604460418394623</v>
      </c>
      <c r="IW23" s="232">
        <v>55.785108870378494</v>
      </c>
      <c r="IX23" s="144">
        <v>54.366481574962137</v>
      </c>
      <c r="IY23" s="144">
        <v>53.728876149612248</v>
      </c>
      <c r="IZ23" s="144">
        <v>50.486685886109299</v>
      </c>
      <c r="JA23" s="144">
        <v>48.774176177583655</v>
      </c>
      <c r="JB23" s="144">
        <v>48.876700443122303</v>
      </c>
      <c r="JC23" s="144">
        <v>46.675385907123939</v>
      </c>
      <c r="JD23" s="144">
        <v>53.155577705789518</v>
      </c>
      <c r="JE23" s="144">
        <v>54.91231178033658</v>
      </c>
      <c r="JF23" s="144">
        <v>56.263956701108967</v>
      </c>
      <c r="JG23" s="144">
        <v>56.080953993153514</v>
      </c>
      <c r="JH23" s="35"/>
      <c r="JI23" s="144">
        <v>60</v>
      </c>
      <c r="JJ23" s="238" t="s">
        <v>111</v>
      </c>
      <c r="JK23" s="232" t="s">
        <v>111</v>
      </c>
      <c r="JL23" s="232" t="s">
        <v>111</v>
      </c>
      <c r="JM23" s="232" t="s">
        <v>111</v>
      </c>
      <c r="JN23" s="232" t="s">
        <v>111</v>
      </c>
      <c r="JO23" s="232" t="s">
        <v>111</v>
      </c>
      <c r="JP23" s="232" t="s">
        <v>111</v>
      </c>
      <c r="JQ23" s="232" t="s">
        <v>111</v>
      </c>
      <c r="JR23" s="232" t="s">
        <v>111</v>
      </c>
      <c r="JS23" s="232" t="s">
        <v>111</v>
      </c>
      <c r="JT23" s="232" t="s">
        <v>111</v>
      </c>
      <c r="JU23" s="232" t="s">
        <v>111</v>
      </c>
      <c r="JV23" s="232" t="s">
        <v>111</v>
      </c>
      <c r="JW23" s="232" t="s">
        <v>111</v>
      </c>
      <c r="JX23" s="232" t="s">
        <v>111</v>
      </c>
      <c r="JY23" s="232" t="s">
        <v>111</v>
      </c>
      <c r="JZ23" s="232" t="s">
        <v>111</v>
      </c>
      <c r="KA23" s="232" t="s">
        <v>111</v>
      </c>
      <c r="KB23" s="232" t="s">
        <v>111</v>
      </c>
      <c r="KC23" s="232" t="s">
        <v>111</v>
      </c>
      <c r="KD23" s="232" t="s">
        <v>111</v>
      </c>
      <c r="KE23" s="232" t="s">
        <v>111</v>
      </c>
      <c r="KF23" s="239" t="s">
        <v>111</v>
      </c>
      <c r="KG23" s="232" t="s">
        <v>111</v>
      </c>
      <c r="KH23" s="232" t="s">
        <v>111</v>
      </c>
      <c r="KI23" s="232" t="s">
        <v>111</v>
      </c>
      <c r="KJ23" s="232" t="s">
        <v>111</v>
      </c>
      <c r="KK23" s="232" t="s">
        <v>111</v>
      </c>
      <c r="KL23" s="232" t="s">
        <v>111</v>
      </c>
      <c r="KM23" s="232" t="s">
        <v>111</v>
      </c>
      <c r="KN23" s="232" t="s">
        <v>111</v>
      </c>
      <c r="KO23" s="232" t="s">
        <v>111</v>
      </c>
      <c r="KP23" s="232" t="s">
        <v>111</v>
      </c>
      <c r="KQ23" s="232" t="s">
        <v>111</v>
      </c>
      <c r="KR23" s="232" t="s">
        <v>111</v>
      </c>
      <c r="KS23" s="232" t="s">
        <v>111</v>
      </c>
      <c r="KT23" s="232" t="s">
        <v>111</v>
      </c>
      <c r="KU23" s="232" t="s">
        <v>111</v>
      </c>
      <c r="KV23" s="232" t="s">
        <v>111</v>
      </c>
      <c r="KW23" s="232" t="s">
        <v>111</v>
      </c>
      <c r="KX23" s="232" t="s">
        <v>111</v>
      </c>
      <c r="KY23" s="232" t="s">
        <v>111</v>
      </c>
      <c r="KZ23" s="232" t="s">
        <v>111</v>
      </c>
      <c r="LA23" s="232" t="s">
        <v>111</v>
      </c>
      <c r="LB23" s="239" t="s">
        <v>111</v>
      </c>
      <c r="LC23" s="232" t="s">
        <v>111</v>
      </c>
      <c r="LD23" s="232" t="s">
        <v>111</v>
      </c>
      <c r="LE23" s="232" t="s">
        <v>111</v>
      </c>
      <c r="LF23" s="232" t="s">
        <v>111</v>
      </c>
      <c r="LG23" s="232" t="s">
        <v>111</v>
      </c>
      <c r="LH23" s="232" t="s">
        <v>111</v>
      </c>
      <c r="LI23" s="232" t="s">
        <v>111</v>
      </c>
      <c r="LJ23" s="232" t="s">
        <v>111</v>
      </c>
      <c r="LK23" s="232" t="s">
        <v>111</v>
      </c>
      <c r="LL23" s="232" t="s">
        <v>111</v>
      </c>
      <c r="LM23" s="232" t="s">
        <v>111</v>
      </c>
      <c r="LN23" s="232" t="s">
        <v>111</v>
      </c>
      <c r="LO23" s="232" t="s">
        <v>111</v>
      </c>
      <c r="LP23" s="232" t="s">
        <v>111</v>
      </c>
      <c r="LQ23" s="232" t="s">
        <v>111</v>
      </c>
      <c r="LR23" s="232" t="s">
        <v>111</v>
      </c>
      <c r="LS23" s="232" t="s">
        <v>111</v>
      </c>
      <c r="LT23" s="232" t="s">
        <v>111</v>
      </c>
      <c r="LU23" s="232" t="s">
        <v>111</v>
      </c>
      <c r="LV23" s="232" t="s">
        <v>111</v>
      </c>
      <c r="LW23" s="232" t="s">
        <v>111</v>
      </c>
      <c r="LX23" s="59"/>
      <c r="LY23" s="232" t="s">
        <v>111</v>
      </c>
      <c r="LZ23" s="59"/>
      <c r="MA23" s="59"/>
      <c r="MB23" s="59"/>
      <c r="MC23" s="59"/>
      <c r="MD23" s="59"/>
      <c r="ME23" s="59"/>
      <c r="MF23" s="59"/>
      <c r="MG23" s="59"/>
      <c r="MH23" s="59"/>
      <c r="MI23" s="59"/>
      <c r="MJ23" s="59"/>
      <c r="MK23" s="59"/>
      <c r="ML23" s="59"/>
      <c r="MM23" s="59"/>
      <c r="MN23" s="59"/>
      <c r="MO23" s="59"/>
      <c r="MP23" s="59"/>
    </row>
    <row r="24" spans="1:354" s="4" customFormat="1">
      <c r="A24" s="32" t="s">
        <v>29</v>
      </c>
      <c r="B24" s="144">
        <v>89.392097264437695</v>
      </c>
      <c r="C24" s="144">
        <v>88.175479372457872</v>
      </c>
      <c r="D24" s="144">
        <v>89.792709077912789</v>
      </c>
      <c r="E24" s="144">
        <v>89.41961307538358</v>
      </c>
      <c r="F24" s="144">
        <v>81.770433000256205</v>
      </c>
      <c r="G24" s="144">
        <v>82.475207172938454</v>
      </c>
      <c r="H24" s="144">
        <v>90.327759197324411</v>
      </c>
      <c r="I24" s="144">
        <v>90.674814027630177</v>
      </c>
      <c r="J24" s="144">
        <v>91.134989926124916</v>
      </c>
      <c r="K24" s="144">
        <v>86.469105761710267</v>
      </c>
      <c r="L24" s="144">
        <v>86.681146828844476</v>
      </c>
      <c r="M24" s="144">
        <v>82.120187948231802</v>
      </c>
      <c r="N24" s="144">
        <v>82.359262627097635</v>
      </c>
      <c r="O24" s="144">
        <v>82.650468477052556</v>
      </c>
      <c r="P24" s="144">
        <v>83.697987111146475</v>
      </c>
      <c r="Q24" s="144">
        <v>82.345735721941509</v>
      </c>
      <c r="R24" s="225">
        <v>80.96290002832059</v>
      </c>
      <c r="S24" s="144">
        <v>80.776157555336098</v>
      </c>
      <c r="T24" s="144">
        <v>81.137462851815144</v>
      </c>
      <c r="U24" s="226">
        <v>82.240668586594381</v>
      </c>
      <c r="V24" s="144">
        <v>81.044801163376036</v>
      </c>
      <c r="W24" s="73" t="s">
        <v>110</v>
      </c>
      <c r="X24" s="239">
        <v>80.149685320632756</v>
      </c>
      <c r="Y24" s="232">
        <v>78.946412352406895</v>
      </c>
      <c r="Z24" s="232">
        <v>76.94615769294883</v>
      </c>
      <c r="AA24" s="232">
        <v>78.00907810298952</v>
      </c>
      <c r="AB24" s="232">
        <v>78.920073215375226</v>
      </c>
      <c r="AC24" s="232">
        <v>79.274836838288621</v>
      </c>
      <c r="AD24" s="232">
        <v>79.184488166524091</v>
      </c>
      <c r="AE24" s="232">
        <v>80.533296490743297</v>
      </c>
      <c r="AF24" s="232">
        <v>80.680760537162612</v>
      </c>
      <c r="AG24" s="144">
        <v>83.585420282667982</v>
      </c>
      <c r="AH24" s="144">
        <v>88.170055452865057</v>
      </c>
      <c r="AI24" s="144">
        <v>70.581826105905421</v>
      </c>
      <c r="AJ24" s="144">
        <v>70.836909871244643</v>
      </c>
      <c r="AK24" s="144">
        <v>73.283551130470869</v>
      </c>
      <c r="AL24" s="144">
        <v>73.635235732009917</v>
      </c>
      <c r="AM24" s="144">
        <v>73.193697156033835</v>
      </c>
      <c r="AN24" s="225">
        <v>92.568542568542568</v>
      </c>
      <c r="AO24" s="144">
        <v>92.523364485981304</v>
      </c>
      <c r="AP24" s="144">
        <v>93.843951324266285</v>
      </c>
      <c r="AQ24" s="226">
        <v>94.680134680134685</v>
      </c>
      <c r="AR24" s="144">
        <v>94.13769597818677</v>
      </c>
      <c r="AS24" s="73" t="s">
        <v>110</v>
      </c>
      <c r="AT24" s="227">
        <v>85.461638491547475</v>
      </c>
      <c r="AU24" s="144">
        <v>83.774574049803405</v>
      </c>
      <c r="AV24" s="144">
        <v>86.694604504976439</v>
      </c>
      <c r="AW24" s="144">
        <v>87.299158377964801</v>
      </c>
      <c r="AX24" s="144">
        <v>85.888389993585633</v>
      </c>
      <c r="AY24" s="144">
        <v>88.30446867650204</v>
      </c>
      <c r="AZ24" s="144">
        <v>88.458110516934042</v>
      </c>
      <c r="BA24" s="144">
        <v>87.558585428206214</v>
      </c>
      <c r="BB24" s="144">
        <v>87.620578778135055</v>
      </c>
      <c r="BC24" s="144">
        <v>80.746515473659343</v>
      </c>
      <c r="BD24" s="144">
        <v>82.12043710764938</v>
      </c>
      <c r="BE24" s="144">
        <v>78.182234432234438</v>
      </c>
      <c r="BF24" s="144">
        <v>79.531324725011956</v>
      </c>
      <c r="BG24" s="144">
        <v>79.550321199143468</v>
      </c>
      <c r="BH24" s="144">
        <v>77.475301866081239</v>
      </c>
      <c r="BI24" s="144">
        <v>75.933437337493501</v>
      </c>
      <c r="BJ24" s="144">
        <v>74.596297755021666</v>
      </c>
      <c r="BK24" s="144">
        <v>66.163680184428372</v>
      </c>
      <c r="BL24" s="144">
        <v>77.094401307723757</v>
      </c>
      <c r="BM24" s="226">
        <v>75.601783060921235</v>
      </c>
      <c r="BN24" s="144">
        <v>75.649102710958374</v>
      </c>
      <c r="BO24" s="73" t="s">
        <v>110</v>
      </c>
      <c r="BP24" s="227">
        <v>45.968624589565849</v>
      </c>
      <c r="BQ24" s="144">
        <v>48.704663212435236</v>
      </c>
      <c r="BR24" s="144">
        <v>49.256993006993014</v>
      </c>
      <c r="BS24" s="144">
        <v>55.375674553756745</v>
      </c>
      <c r="BT24" s="144">
        <v>56.710473914774994</v>
      </c>
      <c r="BU24" s="144">
        <v>42.240373395565925</v>
      </c>
      <c r="BV24" s="144">
        <v>59.680560966108295</v>
      </c>
      <c r="BW24" s="144">
        <v>59.920491507047345</v>
      </c>
      <c r="BX24" s="144">
        <v>61.619141265158966</v>
      </c>
      <c r="BY24" s="144">
        <v>74.695945945945951</v>
      </c>
      <c r="BZ24" s="144">
        <v>75.084976206662134</v>
      </c>
      <c r="CA24" s="144">
        <v>68.095630667765874</v>
      </c>
      <c r="CB24" s="144">
        <v>68.066788416384028</v>
      </c>
      <c r="CC24" s="144">
        <v>67.06208985360928</v>
      </c>
      <c r="CD24" s="69" t="s">
        <v>111</v>
      </c>
      <c r="CE24" s="69" t="s">
        <v>111</v>
      </c>
      <c r="CF24" s="69" t="s">
        <v>111</v>
      </c>
      <c r="CG24" s="69" t="s">
        <v>111</v>
      </c>
      <c r="CH24" s="69" t="s">
        <v>111</v>
      </c>
      <c r="CI24" s="69" t="s">
        <v>111</v>
      </c>
      <c r="CJ24" s="69" t="s">
        <v>111</v>
      </c>
      <c r="CK24" s="59" t="s">
        <v>110</v>
      </c>
      <c r="CL24" s="227">
        <v>90.538573508005825</v>
      </c>
      <c r="CM24" s="144">
        <v>89.488243430152139</v>
      </c>
      <c r="CN24" s="144">
        <v>89.863842662632379</v>
      </c>
      <c r="CO24" s="144">
        <v>91.505216095380035</v>
      </c>
      <c r="CP24" s="144">
        <v>88.81673881673882</v>
      </c>
      <c r="CQ24" s="144">
        <v>87.369791666666686</v>
      </c>
      <c r="CR24" s="144">
        <v>87.146371463714644</v>
      </c>
      <c r="CS24" s="144">
        <v>88.174651303820497</v>
      </c>
      <c r="CT24" s="144">
        <v>89.42307692307692</v>
      </c>
      <c r="CU24" s="144">
        <v>86.043995672556804</v>
      </c>
      <c r="CV24" s="144">
        <v>87.299965951651345</v>
      </c>
      <c r="CW24" s="144">
        <v>81.094049904030712</v>
      </c>
      <c r="CX24" s="144">
        <v>80.919765166340511</v>
      </c>
      <c r="CY24" s="144">
        <v>45.55294117647059</v>
      </c>
      <c r="CZ24" s="144">
        <v>81.228668941979521</v>
      </c>
      <c r="DA24" s="144">
        <v>83.091787439613526</v>
      </c>
      <c r="DB24" s="144">
        <v>85.338015803336262</v>
      </c>
      <c r="DC24" s="144">
        <v>84.748557295960438</v>
      </c>
      <c r="DD24" s="144">
        <v>87.391304347826093</v>
      </c>
      <c r="DE24" s="226">
        <v>86.725663716814168</v>
      </c>
      <c r="DF24" s="144">
        <v>87.153284671532845</v>
      </c>
      <c r="DG24" s="59" t="s">
        <v>110</v>
      </c>
      <c r="DH24" s="227">
        <v>85.791173304628643</v>
      </c>
      <c r="DI24" s="144">
        <v>87.836490528414757</v>
      </c>
      <c r="DJ24" s="144">
        <v>86.225596529284175</v>
      </c>
      <c r="DK24" s="144">
        <v>83.0078125</v>
      </c>
      <c r="DL24" s="144">
        <v>83.333333333333329</v>
      </c>
      <c r="DM24" s="144">
        <v>70.627062706270621</v>
      </c>
      <c r="DN24" s="144">
        <v>82.154882154882159</v>
      </c>
      <c r="DO24" s="144">
        <v>87.290969899665555</v>
      </c>
      <c r="DP24" s="144">
        <v>80.144404332129966</v>
      </c>
      <c r="DQ24" s="144">
        <v>78.769230769230774</v>
      </c>
      <c r="DR24" s="144">
        <v>83.478260869565219</v>
      </c>
      <c r="DS24" s="144">
        <v>61.781609195402297</v>
      </c>
      <c r="DT24" s="144">
        <v>63.270777479892757</v>
      </c>
      <c r="DU24" s="144">
        <v>52.732240437158467</v>
      </c>
      <c r="DV24" s="144">
        <v>57.75</v>
      </c>
      <c r="DW24" s="144">
        <v>57</v>
      </c>
      <c r="DX24" s="144">
        <v>58.079625292740047</v>
      </c>
      <c r="DY24" s="144">
        <v>54.659949622166252</v>
      </c>
      <c r="DZ24" s="144">
        <v>57.142857142857139</v>
      </c>
      <c r="EA24" s="226">
        <v>57.584269662921351</v>
      </c>
      <c r="EB24" s="144">
        <v>57.78364116094987</v>
      </c>
      <c r="EC24" s="59" t="s">
        <v>110</v>
      </c>
      <c r="ED24" s="227">
        <v>80.146169110885239</v>
      </c>
      <c r="EE24" s="144">
        <v>80.351674404820699</v>
      </c>
      <c r="EF24" s="144">
        <v>80.853841318957606</v>
      </c>
      <c r="EG24" s="144">
        <v>81.733534164042183</v>
      </c>
      <c r="EH24" s="144">
        <v>79.518592011043054</v>
      </c>
      <c r="EI24" s="144">
        <v>78.434648502763139</v>
      </c>
      <c r="EJ24" s="144">
        <v>82.963310180253117</v>
      </c>
      <c r="EK24" s="144">
        <v>83.300930713547061</v>
      </c>
      <c r="EL24" s="144">
        <v>83.457145139388132</v>
      </c>
      <c r="EM24" s="144">
        <v>83.589485501916315</v>
      </c>
      <c r="EN24" s="144">
        <v>84.856525529737311</v>
      </c>
      <c r="EO24" s="144">
        <v>77.318752531389237</v>
      </c>
      <c r="EP24" s="144">
        <v>77.564456213910049</v>
      </c>
      <c r="EQ24" s="144">
        <v>75.25054313546849</v>
      </c>
      <c r="ER24" s="144">
        <v>79.474489977569675</v>
      </c>
      <c r="ES24" s="144">
        <v>78.332147816956279</v>
      </c>
      <c r="ET24" s="144">
        <v>79.228293729480228</v>
      </c>
      <c r="EU24" s="144">
        <v>79.708976039251269</v>
      </c>
      <c r="EV24" s="144">
        <v>80.3278140157217</v>
      </c>
      <c r="EW24" s="226">
        <v>80.565268065268071</v>
      </c>
      <c r="EX24" s="144">
        <v>79.8485952297995</v>
      </c>
      <c r="EY24" s="232" t="s">
        <v>110</v>
      </c>
      <c r="EZ24" s="35"/>
      <c r="FA24" s="232">
        <v>80</v>
      </c>
      <c r="FB24" s="238" t="s">
        <v>111</v>
      </c>
      <c r="FC24" s="232" t="s">
        <v>111</v>
      </c>
      <c r="FD24" s="232" t="s">
        <v>111</v>
      </c>
      <c r="FE24" s="232" t="s">
        <v>111</v>
      </c>
      <c r="FF24" s="232" t="s">
        <v>111</v>
      </c>
      <c r="FG24" s="232" t="s">
        <v>111</v>
      </c>
      <c r="FH24" s="232" t="s">
        <v>111</v>
      </c>
      <c r="FI24" s="232" t="s">
        <v>111</v>
      </c>
      <c r="FJ24" s="232" t="s">
        <v>111</v>
      </c>
      <c r="FK24" s="232" t="s">
        <v>111</v>
      </c>
      <c r="FL24" s="232" t="s">
        <v>111</v>
      </c>
      <c r="FM24" s="232" t="s">
        <v>111</v>
      </c>
      <c r="FN24" s="232" t="s">
        <v>111</v>
      </c>
      <c r="FO24" s="232" t="s">
        <v>111</v>
      </c>
      <c r="FP24" s="232" t="s">
        <v>111</v>
      </c>
      <c r="FQ24" s="232" t="s">
        <v>111</v>
      </c>
      <c r="FR24" s="232" t="s">
        <v>111</v>
      </c>
      <c r="FS24" s="232" t="s">
        <v>111</v>
      </c>
      <c r="FT24" s="232" t="s">
        <v>111</v>
      </c>
      <c r="FU24" s="232" t="s">
        <v>111</v>
      </c>
      <c r="FV24" s="232" t="s">
        <v>111</v>
      </c>
      <c r="FW24" s="232" t="s">
        <v>110</v>
      </c>
      <c r="FX24" s="239">
        <v>42.584384589157864</v>
      </c>
      <c r="FY24" s="232">
        <v>28.994293865905849</v>
      </c>
      <c r="FZ24" s="232">
        <v>42.509727626459146</v>
      </c>
      <c r="GA24" s="232">
        <v>42.505592841163313</v>
      </c>
      <c r="GB24" s="232">
        <v>43.165467625899282</v>
      </c>
      <c r="GC24" s="232">
        <v>41.870569403155727</v>
      </c>
      <c r="GD24" s="232">
        <v>43.052675238490252</v>
      </c>
      <c r="GE24" s="232">
        <v>44.051172707889123</v>
      </c>
      <c r="GF24" s="232">
        <v>44.956887908562258</v>
      </c>
      <c r="GG24" s="232">
        <v>46.544209215442095</v>
      </c>
      <c r="GH24" s="232">
        <v>47.068120752331275</v>
      </c>
      <c r="GI24" s="232">
        <v>51.691424291599049</v>
      </c>
      <c r="GJ24" s="144">
        <v>50.991593015736143</v>
      </c>
      <c r="GK24" s="144">
        <v>49.826238053866206</v>
      </c>
      <c r="GL24" s="144">
        <v>53.869698294709224</v>
      </c>
      <c r="GM24" s="144">
        <v>53.183485375717105</v>
      </c>
      <c r="GN24" s="144">
        <v>46.312973695942929</v>
      </c>
      <c r="GO24" s="144">
        <v>57.350868952559892</v>
      </c>
      <c r="GP24" s="144">
        <v>58.939182104159386</v>
      </c>
      <c r="GQ24" s="226">
        <v>60.347479866075474</v>
      </c>
      <c r="GR24" s="144">
        <v>58.470356102602651</v>
      </c>
      <c r="GS24" s="232" t="s">
        <v>110</v>
      </c>
      <c r="GT24" s="239">
        <v>44.701240135287492</v>
      </c>
      <c r="GU24" s="232">
        <v>40.531757754800594</v>
      </c>
      <c r="GV24" s="232">
        <v>44.210213776722092</v>
      </c>
      <c r="GW24" s="232">
        <v>42.239467849223942</v>
      </c>
      <c r="GX24" s="232">
        <v>43.186077643908973</v>
      </c>
      <c r="GY24" s="232">
        <v>47.038391224862892</v>
      </c>
      <c r="GZ24" s="232">
        <v>44.737689089153527</v>
      </c>
      <c r="HA24" s="232">
        <v>43.022891188460335</v>
      </c>
      <c r="HB24" s="232">
        <v>45.204055107876272</v>
      </c>
      <c r="HC24" s="232">
        <v>44.81605351170569</v>
      </c>
      <c r="HD24" s="232">
        <v>42.774062227391681</v>
      </c>
      <c r="HE24" s="232">
        <v>53.18181818181818</v>
      </c>
      <c r="HF24" s="144">
        <v>56.642409883228979</v>
      </c>
      <c r="HG24" s="144">
        <v>52.995813710099426</v>
      </c>
      <c r="HH24" s="144">
        <v>52.091521617069063</v>
      </c>
      <c r="HI24" s="144">
        <v>51.13900511390051</v>
      </c>
      <c r="HJ24" s="225">
        <v>60.450966356478176</v>
      </c>
      <c r="HK24" s="144">
        <v>62.74806274806275</v>
      </c>
      <c r="HL24" s="228">
        <v>68</v>
      </c>
      <c r="HM24" s="226">
        <v>71.967213114754102</v>
      </c>
      <c r="HN24" s="144">
        <v>80.184779965961582</v>
      </c>
      <c r="HO24" s="232" t="s">
        <v>110</v>
      </c>
      <c r="HP24" s="239">
        <v>52.119309262166404</v>
      </c>
      <c r="HQ24" s="232">
        <v>49.532710280373827</v>
      </c>
      <c r="HR24" s="232">
        <v>49.267872523686478</v>
      </c>
      <c r="HS24" s="232">
        <v>49.261083743842363</v>
      </c>
      <c r="HT24" s="232">
        <v>51.675485008818342</v>
      </c>
      <c r="HU24" s="232">
        <v>43.34248455730954</v>
      </c>
      <c r="HV24" s="232">
        <v>42.452830188679243</v>
      </c>
      <c r="HW24" s="232">
        <v>43.465045592705167</v>
      </c>
      <c r="HX24" s="232">
        <v>45.079787234042556</v>
      </c>
      <c r="HY24" s="232">
        <v>44.19191919191919</v>
      </c>
      <c r="HZ24" s="232">
        <v>53.253652058432927</v>
      </c>
      <c r="IA24" s="232">
        <v>51.05757931844888</v>
      </c>
      <c r="IB24" s="144">
        <v>40.110826939471437</v>
      </c>
      <c r="IC24" s="144">
        <v>49.447852760736197</v>
      </c>
      <c r="ID24" s="144">
        <v>50.79171741778319</v>
      </c>
      <c r="IE24" s="144">
        <v>52.488910793494327</v>
      </c>
      <c r="IF24" s="225">
        <v>55.487556099551206</v>
      </c>
      <c r="IG24" s="144">
        <v>55.506391347099317</v>
      </c>
      <c r="IH24" s="228">
        <v>66</v>
      </c>
      <c r="II24" s="226">
        <v>67.181688125894127</v>
      </c>
      <c r="IJ24" s="144">
        <v>78.016726403823185</v>
      </c>
      <c r="IK24" s="232" t="s">
        <v>110</v>
      </c>
      <c r="IL24" s="239">
        <v>45.119277885235334</v>
      </c>
      <c r="IM24" s="232">
        <v>37.57806136301928</v>
      </c>
      <c r="IN24" s="232">
        <v>44.292657296729281</v>
      </c>
      <c r="IO24" s="232">
        <v>43.37062604141871</v>
      </c>
      <c r="IP24" s="232">
        <v>44.312153719203117</v>
      </c>
      <c r="IQ24" s="232">
        <v>43.771161704611792</v>
      </c>
      <c r="IR24" s="232">
        <v>43.538745788501252</v>
      </c>
      <c r="IS24" s="232">
        <v>43.61065796628602</v>
      </c>
      <c r="IT24" s="232">
        <v>45.066744051073712</v>
      </c>
      <c r="IU24" s="232">
        <v>45.688168333908251</v>
      </c>
      <c r="IV24" s="232">
        <v>46.584457061745915</v>
      </c>
      <c r="IW24" s="232">
        <v>52.173913043478258</v>
      </c>
      <c r="IX24" s="144">
        <v>51.44014144755603</v>
      </c>
      <c r="IY24" s="144">
        <v>51.103776647548969</v>
      </c>
      <c r="IZ24" s="144">
        <v>52.992426117518932</v>
      </c>
      <c r="JA24" s="144">
        <v>52.41956578603191</v>
      </c>
      <c r="JB24" s="144">
        <v>51.58408642360029</v>
      </c>
      <c r="JC24" s="144">
        <v>58.731218697829718</v>
      </c>
      <c r="JD24" s="144">
        <v>62.502529852256629</v>
      </c>
      <c r="JE24" s="226">
        <v>64.496036240090604</v>
      </c>
      <c r="JF24" s="144">
        <v>67.018338488731771</v>
      </c>
      <c r="JG24" s="232" t="s">
        <v>110</v>
      </c>
      <c r="JH24" s="35"/>
      <c r="JI24" s="232">
        <v>68</v>
      </c>
      <c r="JJ24" s="238" t="s">
        <v>111</v>
      </c>
      <c r="JK24" s="232" t="s">
        <v>111</v>
      </c>
      <c r="JL24" s="232" t="s">
        <v>111</v>
      </c>
      <c r="JM24" s="232" t="s">
        <v>111</v>
      </c>
      <c r="JN24" s="232" t="s">
        <v>111</v>
      </c>
      <c r="JO24" s="232" t="s">
        <v>111</v>
      </c>
      <c r="JP24" s="232" t="s">
        <v>111</v>
      </c>
      <c r="JQ24" s="232" t="s">
        <v>111</v>
      </c>
      <c r="JR24" s="232" t="s">
        <v>111</v>
      </c>
      <c r="JS24" s="232" t="s">
        <v>111</v>
      </c>
      <c r="JT24" s="232" t="s">
        <v>111</v>
      </c>
      <c r="JU24" s="232" t="s">
        <v>111</v>
      </c>
      <c r="JV24" s="232" t="s">
        <v>111</v>
      </c>
      <c r="JW24" s="232" t="s">
        <v>111</v>
      </c>
      <c r="JX24" s="232" t="s">
        <v>111</v>
      </c>
      <c r="JY24" s="232" t="s">
        <v>111</v>
      </c>
      <c r="JZ24" s="232" t="s">
        <v>111</v>
      </c>
      <c r="KA24" s="232" t="s">
        <v>111</v>
      </c>
      <c r="KB24" s="232" t="s">
        <v>111</v>
      </c>
      <c r="KC24" s="232" t="s">
        <v>111</v>
      </c>
      <c r="KD24" s="232" t="s">
        <v>111</v>
      </c>
      <c r="KE24" s="232" t="s">
        <v>110</v>
      </c>
      <c r="KF24" s="239" t="s">
        <v>111</v>
      </c>
      <c r="KG24" s="232" t="s">
        <v>111</v>
      </c>
      <c r="KH24" s="232" t="s">
        <v>111</v>
      </c>
      <c r="KI24" s="232" t="s">
        <v>111</v>
      </c>
      <c r="KJ24" s="232" t="s">
        <v>111</v>
      </c>
      <c r="KK24" s="232" t="s">
        <v>111</v>
      </c>
      <c r="KL24" s="232" t="s">
        <v>111</v>
      </c>
      <c r="KM24" s="232" t="s">
        <v>111</v>
      </c>
      <c r="KN24" s="232" t="s">
        <v>111</v>
      </c>
      <c r="KO24" s="232" t="s">
        <v>111</v>
      </c>
      <c r="KP24" s="232" t="s">
        <v>111</v>
      </c>
      <c r="KQ24" s="232" t="s">
        <v>111</v>
      </c>
      <c r="KR24" s="232" t="s">
        <v>111</v>
      </c>
      <c r="KS24" s="232" t="s">
        <v>111</v>
      </c>
      <c r="KT24" s="232" t="s">
        <v>111</v>
      </c>
      <c r="KU24" s="232" t="s">
        <v>111</v>
      </c>
      <c r="KV24" s="232" t="s">
        <v>111</v>
      </c>
      <c r="KW24" s="232" t="s">
        <v>111</v>
      </c>
      <c r="KX24" s="232" t="s">
        <v>111</v>
      </c>
      <c r="KY24" s="232" t="s">
        <v>111</v>
      </c>
      <c r="KZ24" s="232" t="s">
        <v>111</v>
      </c>
      <c r="LA24" s="232" t="s">
        <v>110</v>
      </c>
      <c r="LB24" s="239" t="s">
        <v>111</v>
      </c>
      <c r="LC24" s="232" t="s">
        <v>111</v>
      </c>
      <c r="LD24" s="232" t="s">
        <v>111</v>
      </c>
      <c r="LE24" s="232" t="s">
        <v>111</v>
      </c>
      <c r="LF24" s="232" t="s">
        <v>111</v>
      </c>
      <c r="LG24" s="232" t="s">
        <v>111</v>
      </c>
      <c r="LH24" s="232" t="s">
        <v>111</v>
      </c>
      <c r="LI24" s="232" t="s">
        <v>111</v>
      </c>
      <c r="LJ24" s="232" t="s">
        <v>111</v>
      </c>
      <c r="LK24" s="232" t="s">
        <v>111</v>
      </c>
      <c r="LL24" s="232" t="s">
        <v>111</v>
      </c>
      <c r="LM24" s="232" t="s">
        <v>111</v>
      </c>
      <c r="LN24" s="232" t="s">
        <v>111</v>
      </c>
      <c r="LO24" s="232" t="s">
        <v>111</v>
      </c>
      <c r="LP24" s="232" t="s">
        <v>111</v>
      </c>
      <c r="LQ24" s="232" t="s">
        <v>111</v>
      </c>
      <c r="LR24" s="232" t="s">
        <v>111</v>
      </c>
      <c r="LS24" s="232" t="s">
        <v>111</v>
      </c>
      <c r="LT24" s="232" t="s">
        <v>111</v>
      </c>
      <c r="LU24" s="232" t="s">
        <v>111</v>
      </c>
      <c r="LV24" s="232" t="s">
        <v>111</v>
      </c>
      <c r="LW24" s="232" t="s">
        <v>111</v>
      </c>
      <c r="LX24" s="59"/>
      <c r="LY24" s="232" t="s">
        <v>111</v>
      </c>
      <c r="LZ24" s="59"/>
      <c r="MA24" s="59"/>
      <c r="MB24" s="59"/>
      <c r="MC24" s="59"/>
      <c r="MD24" s="59"/>
      <c r="ME24" s="59"/>
      <c r="MF24" s="59"/>
      <c r="MG24" s="59"/>
      <c r="MH24" s="59"/>
      <c r="MI24" s="59"/>
      <c r="MJ24" s="59"/>
      <c r="MK24" s="59"/>
      <c r="ML24" s="59"/>
      <c r="MM24" s="59"/>
      <c r="MN24" s="59"/>
      <c r="MO24" s="59"/>
      <c r="MP24" s="59"/>
    </row>
    <row r="25" spans="1:354" s="14" customFormat="1">
      <c r="A25" s="93" t="s">
        <v>30</v>
      </c>
      <c r="B25" s="140">
        <v>58.629952988582943</v>
      </c>
      <c r="C25" s="140">
        <v>68.246614397719171</v>
      </c>
      <c r="D25" s="140">
        <v>66.02712537214687</v>
      </c>
      <c r="E25" s="140">
        <v>68.379850238257319</v>
      </c>
      <c r="F25" s="140">
        <v>70.0163132137031</v>
      </c>
      <c r="G25" s="140">
        <v>69.405651185449813</v>
      </c>
      <c r="H25" s="140">
        <v>68.57571214392803</v>
      </c>
      <c r="I25" s="140">
        <v>67.777139574956919</v>
      </c>
      <c r="J25" s="140">
        <v>68.554006968641104</v>
      </c>
      <c r="K25" s="140">
        <v>68.061797752808985</v>
      </c>
      <c r="L25" s="140">
        <v>70.556552962298028</v>
      </c>
      <c r="M25" s="140">
        <v>71.77900045850528</v>
      </c>
      <c r="N25" s="140">
        <v>88.46332404828226</v>
      </c>
      <c r="O25" s="140">
        <v>87.469559442107595</v>
      </c>
      <c r="P25" s="140">
        <v>87.612283267181937</v>
      </c>
      <c r="Q25" s="140">
        <v>86.64097623635196</v>
      </c>
      <c r="R25" s="140">
        <v>87.472959685349068</v>
      </c>
      <c r="S25" s="140">
        <v>87.318999561211058</v>
      </c>
      <c r="T25" s="140">
        <v>88.425463979245663</v>
      </c>
      <c r="U25" s="140">
        <v>89.657931586317261</v>
      </c>
      <c r="V25" s="140">
        <v>89.385037211124171</v>
      </c>
      <c r="W25" s="140">
        <v>88.920628443174863</v>
      </c>
      <c r="X25" s="246" t="s">
        <v>111</v>
      </c>
      <c r="Y25" s="247" t="s">
        <v>111</v>
      </c>
      <c r="Z25" s="247" t="s">
        <v>111</v>
      </c>
      <c r="AA25" s="247" t="s">
        <v>111</v>
      </c>
      <c r="AB25" s="247" t="s">
        <v>111</v>
      </c>
      <c r="AC25" s="247" t="s">
        <v>111</v>
      </c>
      <c r="AD25" s="247" t="s">
        <v>111</v>
      </c>
      <c r="AE25" s="247" t="s">
        <v>111</v>
      </c>
      <c r="AF25" s="247" t="s">
        <v>111</v>
      </c>
      <c r="AG25" s="247" t="s">
        <v>111</v>
      </c>
      <c r="AH25" s="247" t="s">
        <v>111</v>
      </c>
      <c r="AI25" s="247" t="s">
        <v>111</v>
      </c>
      <c r="AJ25" s="247" t="s">
        <v>111</v>
      </c>
      <c r="AK25" s="247" t="s">
        <v>111</v>
      </c>
      <c r="AL25" s="247" t="s">
        <v>111</v>
      </c>
      <c r="AM25" s="247">
        <v>0</v>
      </c>
      <c r="AN25" s="247" t="s">
        <v>111</v>
      </c>
      <c r="AO25" s="247" t="s">
        <v>111</v>
      </c>
      <c r="AP25" s="247" t="s">
        <v>111</v>
      </c>
      <c r="AQ25" s="247" t="s">
        <v>111</v>
      </c>
      <c r="AR25" s="247" t="s">
        <v>111</v>
      </c>
      <c r="AS25" s="247" t="s">
        <v>111</v>
      </c>
      <c r="AT25" s="248">
        <v>41.044776119402982</v>
      </c>
      <c r="AU25" s="140">
        <v>56.198830409356724</v>
      </c>
      <c r="AV25" s="140">
        <v>59.131403118040083</v>
      </c>
      <c r="AW25" s="140">
        <v>58.60517435320584</v>
      </c>
      <c r="AX25" s="140">
        <v>60.839562967222541</v>
      </c>
      <c r="AY25" s="140">
        <v>60.506050605060501</v>
      </c>
      <c r="AZ25" s="247">
        <v>62.894609033511415</v>
      </c>
      <c r="BA25" s="247">
        <v>66.891891891891888</v>
      </c>
      <c r="BB25" s="247">
        <v>71.444631815626749</v>
      </c>
      <c r="BC25" s="140">
        <v>69.982847341337902</v>
      </c>
      <c r="BD25" s="140">
        <v>68.262506724045181</v>
      </c>
      <c r="BE25" s="140">
        <v>69.758909853249477</v>
      </c>
      <c r="BF25" s="140">
        <v>68.95573212258796</v>
      </c>
      <c r="BG25" s="140">
        <v>69.869513641755631</v>
      </c>
      <c r="BH25" s="140">
        <v>69.599474720945494</v>
      </c>
      <c r="BI25" s="140">
        <v>76.340482573726533</v>
      </c>
      <c r="BJ25" s="140">
        <v>84.474327628361863</v>
      </c>
      <c r="BK25" s="140">
        <v>44.217321140398063</v>
      </c>
      <c r="BL25" s="140">
        <v>76.349614395886903</v>
      </c>
      <c r="BM25" s="140">
        <v>79.227295534370299</v>
      </c>
      <c r="BN25" s="140">
        <v>78.391167192429023</v>
      </c>
      <c r="BO25" s="140">
        <v>75.867678958785262</v>
      </c>
      <c r="BP25" s="246" t="s">
        <v>111</v>
      </c>
      <c r="BQ25" s="247" t="s">
        <v>111</v>
      </c>
      <c r="BR25" s="247" t="s">
        <v>111</v>
      </c>
      <c r="BS25" s="247" t="s">
        <v>111</v>
      </c>
      <c r="BT25" s="247" t="s">
        <v>111</v>
      </c>
      <c r="BU25" s="247" t="s">
        <v>111</v>
      </c>
      <c r="BV25" s="247" t="s">
        <v>111</v>
      </c>
      <c r="BW25" s="247" t="s">
        <v>111</v>
      </c>
      <c r="BX25" s="247" t="s">
        <v>111</v>
      </c>
      <c r="BY25" s="247" t="s">
        <v>111</v>
      </c>
      <c r="BZ25" s="247" t="s">
        <v>111</v>
      </c>
      <c r="CA25" s="247" t="s">
        <v>111</v>
      </c>
      <c r="CB25" s="247" t="s">
        <v>111</v>
      </c>
      <c r="CC25" s="70" t="s">
        <v>111</v>
      </c>
      <c r="CD25" s="69" t="s">
        <v>111</v>
      </c>
      <c r="CE25" s="69" t="s">
        <v>111</v>
      </c>
      <c r="CF25" s="78" t="s">
        <v>111</v>
      </c>
      <c r="CG25" s="78" t="s">
        <v>111</v>
      </c>
      <c r="CH25" s="107" t="s">
        <v>111</v>
      </c>
      <c r="CI25" s="70" t="s">
        <v>111</v>
      </c>
      <c r="CJ25" s="70" t="s">
        <v>111</v>
      </c>
      <c r="CK25" s="78" t="s">
        <v>111</v>
      </c>
      <c r="CL25" s="246" t="s">
        <v>111</v>
      </c>
      <c r="CM25" s="247" t="s">
        <v>111</v>
      </c>
      <c r="CN25" s="247" t="s">
        <v>111</v>
      </c>
      <c r="CO25" s="247" t="s">
        <v>111</v>
      </c>
      <c r="CP25" s="247" t="s">
        <v>111</v>
      </c>
      <c r="CQ25" s="247" t="s">
        <v>111</v>
      </c>
      <c r="CR25" s="247" t="s">
        <v>111</v>
      </c>
      <c r="CS25" s="247" t="s">
        <v>111</v>
      </c>
      <c r="CT25" s="247" t="s">
        <v>111</v>
      </c>
      <c r="CU25" s="247">
        <v>60.397830018083184</v>
      </c>
      <c r="CV25" s="140">
        <v>64.491654021244315</v>
      </c>
      <c r="CW25" s="140">
        <v>62.308313155770783</v>
      </c>
      <c r="CX25" s="140">
        <v>62.632869991823384</v>
      </c>
      <c r="CY25" s="140">
        <v>66.358024691358025</v>
      </c>
      <c r="CZ25" s="140">
        <v>63.74045801526718</v>
      </c>
      <c r="DA25" s="140">
        <v>63.364779874213838</v>
      </c>
      <c r="DB25" s="140">
        <v>63.464235624123418</v>
      </c>
      <c r="DC25" s="140">
        <v>62.979539641943731</v>
      </c>
      <c r="DD25" s="140">
        <v>66.626936829559014</v>
      </c>
      <c r="DE25" s="140">
        <v>67.174082747853248</v>
      </c>
      <c r="DF25" s="140">
        <v>71.271393643031786</v>
      </c>
      <c r="DG25" s="140">
        <v>70.517757809157033</v>
      </c>
      <c r="DH25" s="246">
        <v>47.641073080481036</v>
      </c>
      <c r="DI25" s="247">
        <v>54.298642533936651</v>
      </c>
      <c r="DJ25" s="247">
        <v>47.625940938042845</v>
      </c>
      <c r="DK25" s="247">
        <v>56.81818181818182</v>
      </c>
      <c r="DL25" s="247">
        <v>55.23026315789474</v>
      </c>
      <c r="DM25" s="247">
        <v>57.831325301204814</v>
      </c>
      <c r="DN25" s="247">
        <v>58.44838921761999</v>
      </c>
      <c r="DO25" s="247">
        <v>59.369024856596567</v>
      </c>
      <c r="DP25" s="247">
        <v>62.043343653250773</v>
      </c>
      <c r="DQ25" s="140">
        <v>67</v>
      </c>
      <c r="DR25" s="140">
        <v>62.973667308927425</v>
      </c>
      <c r="DS25" s="140">
        <v>60.531697341513294</v>
      </c>
      <c r="DT25" s="140">
        <v>61.524076671341753</v>
      </c>
      <c r="DU25" s="140">
        <v>69.300452944136893</v>
      </c>
      <c r="DV25" s="140">
        <v>62.840466926070043</v>
      </c>
      <c r="DW25" s="140">
        <v>62.814070351758787</v>
      </c>
      <c r="DX25" s="140">
        <v>63.950398582816646</v>
      </c>
      <c r="DY25" s="140">
        <v>65.063961182179085</v>
      </c>
      <c r="DZ25" s="140">
        <v>50.510783200908065</v>
      </c>
      <c r="EA25" s="140">
        <v>54.919908466819223</v>
      </c>
      <c r="EB25" s="140">
        <v>65.012406947890824</v>
      </c>
      <c r="EC25" s="140">
        <v>56.292682926829272</v>
      </c>
      <c r="ED25" s="248">
        <v>50.307672987567507</v>
      </c>
      <c r="EE25" s="140">
        <v>59.562841530054641</v>
      </c>
      <c r="EF25" s="140">
        <v>56.847576453523509</v>
      </c>
      <c r="EG25" s="140">
        <v>61.609907120743031</v>
      </c>
      <c r="EH25" s="140">
        <v>62.251402345741965</v>
      </c>
      <c r="EI25" s="140">
        <v>62.861756303564775</v>
      </c>
      <c r="EJ25" s="140">
        <v>63.537221431958272</v>
      </c>
      <c r="EK25" s="140">
        <v>64.44735588375417</v>
      </c>
      <c r="EL25" s="140">
        <v>66.674553412989468</v>
      </c>
      <c r="EM25" s="140">
        <v>67.691224777099947</v>
      </c>
      <c r="EN25" s="140">
        <v>67.691224777099947</v>
      </c>
      <c r="EO25" s="140">
        <v>67.80771262546223</v>
      </c>
      <c r="EP25" s="140">
        <v>75.360474978795594</v>
      </c>
      <c r="EQ25" s="140">
        <v>77.651275563989032</v>
      </c>
      <c r="ER25" s="140">
        <v>76.281521289789168</v>
      </c>
      <c r="ES25" s="140">
        <v>76.54821280133001</v>
      </c>
      <c r="ET25" s="140">
        <v>78.606439211917348</v>
      </c>
      <c r="EU25" s="140">
        <v>77.322404371584696</v>
      </c>
      <c r="EV25" s="140">
        <v>77.631833107977599</v>
      </c>
      <c r="EW25" s="140">
        <v>79.228998849252008</v>
      </c>
      <c r="EX25" s="140">
        <v>81.1063498246981</v>
      </c>
      <c r="EY25" s="140">
        <v>78.974967844068459</v>
      </c>
      <c r="EZ25" s="38"/>
      <c r="FA25" s="140">
        <v>78</v>
      </c>
      <c r="FB25" s="249" t="s">
        <v>111</v>
      </c>
      <c r="FC25" s="247" t="s">
        <v>111</v>
      </c>
      <c r="FD25" s="247" t="s">
        <v>111</v>
      </c>
      <c r="FE25" s="247" t="s">
        <v>111</v>
      </c>
      <c r="FF25" s="247" t="s">
        <v>111</v>
      </c>
      <c r="FG25" s="247" t="s">
        <v>111</v>
      </c>
      <c r="FH25" s="247" t="s">
        <v>111</v>
      </c>
      <c r="FI25" s="247" t="s">
        <v>111</v>
      </c>
      <c r="FJ25" s="247" t="s">
        <v>111</v>
      </c>
      <c r="FK25" s="247" t="s">
        <v>111</v>
      </c>
      <c r="FL25" s="247" t="s">
        <v>111</v>
      </c>
      <c r="FM25" s="247" t="s">
        <v>111</v>
      </c>
      <c r="FN25" s="247" t="s">
        <v>111</v>
      </c>
      <c r="FO25" s="247" t="s">
        <v>111</v>
      </c>
      <c r="FP25" s="247" t="s">
        <v>111</v>
      </c>
      <c r="FQ25" s="247" t="s">
        <v>111</v>
      </c>
      <c r="FR25" s="247" t="s">
        <v>111</v>
      </c>
      <c r="FS25" s="247" t="s">
        <v>111</v>
      </c>
      <c r="FT25" s="247" t="s">
        <v>111</v>
      </c>
      <c r="FU25" s="247" t="s">
        <v>111</v>
      </c>
      <c r="FV25" s="247" t="s">
        <v>111</v>
      </c>
      <c r="FW25" s="247" t="s">
        <v>111</v>
      </c>
      <c r="FX25" s="246" t="s">
        <v>111</v>
      </c>
      <c r="FY25" s="247" t="s">
        <v>111</v>
      </c>
      <c r="FZ25" s="247" t="s">
        <v>111</v>
      </c>
      <c r="GA25" s="247" t="s">
        <v>111</v>
      </c>
      <c r="GB25" s="247" t="s">
        <v>111</v>
      </c>
      <c r="GC25" s="247" t="s">
        <v>111</v>
      </c>
      <c r="GD25" s="247" t="s">
        <v>111</v>
      </c>
      <c r="GE25" s="247" t="s">
        <v>111</v>
      </c>
      <c r="GF25" s="247" t="s">
        <v>111</v>
      </c>
      <c r="GG25" s="247" t="s">
        <v>111</v>
      </c>
      <c r="GH25" s="247" t="s">
        <v>111</v>
      </c>
      <c r="GI25" s="247" t="s">
        <v>111</v>
      </c>
      <c r="GJ25" s="247" t="s">
        <v>111</v>
      </c>
      <c r="GK25" s="247" t="s">
        <v>111</v>
      </c>
      <c r="GL25" s="247" t="s">
        <v>111</v>
      </c>
      <c r="GM25" s="247" t="s">
        <v>111</v>
      </c>
      <c r="GN25" s="247" t="s">
        <v>111</v>
      </c>
      <c r="GO25" s="247" t="s">
        <v>111</v>
      </c>
      <c r="GP25" s="247" t="s">
        <v>111</v>
      </c>
      <c r="GQ25" s="247" t="s">
        <v>111</v>
      </c>
      <c r="GR25" s="247" t="s">
        <v>111</v>
      </c>
      <c r="GS25" s="247" t="s">
        <v>111</v>
      </c>
      <c r="GT25" s="250" t="s">
        <v>110</v>
      </c>
      <c r="GU25" s="216" t="s">
        <v>110</v>
      </c>
      <c r="GV25" s="216" t="s">
        <v>110</v>
      </c>
      <c r="GW25" s="216" t="s">
        <v>110</v>
      </c>
      <c r="GX25" s="216" t="s">
        <v>110</v>
      </c>
      <c r="GY25" s="216" t="s">
        <v>110</v>
      </c>
      <c r="GZ25" s="247">
        <v>35.234215885947044</v>
      </c>
      <c r="HA25" s="247">
        <v>21.841541755888652</v>
      </c>
      <c r="HB25" s="247">
        <v>27.231121281464532</v>
      </c>
      <c r="HC25" s="247" t="s">
        <v>111</v>
      </c>
      <c r="HD25" s="247" t="s">
        <v>111</v>
      </c>
      <c r="HE25" s="247">
        <v>42.045454545454547</v>
      </c>
      <c r="HF25" s="247">
        <v>41.32231404958678</v>
      </c>
      <c r="HG25" s="247">
        <v>41.328731665228645</v>
      </c>
      <c r="HH25" s="247">
        <v>38.931297709923669</v>
      </c>
      <c r="HI25" s="247">
        <v>41.203281677301732</v>
      </c>
      <c r="HJ25" s="247">
        <v>37.638376383763841</v>
      </c>
      <c r="HK25" s="247">
        <v>32.432432432432435</v>
      </c>
      <c r="HL25" s="247" t="s">
        <v>111</v>
      </c>
      <c r="HM25" s="247" t="s">
        <v>111</v>
      </c>
      <c r="HN25" s="247" t="s">
        <v>111</v>
      </c>
      <c r="HO25" s="140">
        <v>51.773049645390074</v>
      </c>
      <c r="HP25" s="250">
        <v>34.678044996121024</v>
      </c>
      <c r="HQ25" s="216">
        <v>38.111298482293421</v>
      </c>
      <c r="HR25" s="216">
        <v>49.062754686226569</v>
      </c>
      <c r="HS25" s="216">
        <v>38.031496062992126</v>
      </c>
      <c r="HT25" s="216">
        <v>46.016381236038718</v>
      </c>
      <c r="HU25" s="216">
        <v>44.490644490644492</v>
      </c>
      <c r="HV25" s="247">
        <v>41.748131109833238</v>
      </c>
      <c r="HW25" s="247">
        <v>37.954422137818774</v>
      </c>
      <c r="HX25" s="247">
        <v>45.433145009416194</v>
      </c>
      <c r="HY25" s="247">
        <v>38.212560386473427</v>
      </c>
      <c r="HZ25" s="247">
        <v>42.894393741851367</v>
      </c>
      <c r="IA25" s="247">
        <v>40.619389587073606</v>
      </c>
      <c r="IB25" s="140">
        <v>45.053995680345572</v>
      </c>
      <c r="IC25" s="140">
        <v>40.95846645367412</v>
      </c>
      <c r="ID25" s="140">
        <v>36.545454545454547</v>
      </c>
      <c r="IE25" s="140">
        <v>30.276087973795043</v>
      </c>
      <c r="IF25" s="140">
        <v>31.787675411836489</v>
      </c>
      <c r="IG25" s="140">
        <v>31.262392597488436</v>
      </c>
      <c r="IH25" s="140">
        <v>39.034045922406968</v>
      </c>
      <c r="II25" s="140">
        <v>42.31570179092045</v>
      </c>
      <c r="IJ25" s="140">
        <v>45.962461807071151</v>
      </c>
      <c r="IK25" s="140">
        <v>45.220406141654287</v>
      </c>
      <c r="IL25" s="250">
        <v>34.678044996121024</v>
      </c>
      <c r="IM25" s="216">
        <v>38.111298482293421</v>
      </c>
      <c r="IN25" s="216">
        <v>49.062754686226569</v>
      </c>
      <c r="IO25" s="216">
        <v>38.031496062992126</v>
      </c>
      <c r="IP25" s="216">
        <v>46.016381236038718</v>
      </c>
      <c r="IQ25" s="216">
        <v>44.490644490644492</v>
      </c>
      <c r="IR25" s="247">
        <v>40.313901345291477</v>
      </c>
      <c r="IS25" s="247">
        <v>34.696969696969695</v>
      </c>
      <c r="IT25" s="247">
        <v>42.327215931276847</v>
      </c>
      <c r="IU25" s="247">
        <v>38.212560386473427</v>
      </c>
      <c r="IV25" s="247">
        <v>42.894393741851367</v>
      </c>
      <c r="IW25" s="247">
        <v>40.813953488372093</v>
      </c>
      <c r="IX25" s="140">
        <v>44.548170276325621</v>
      </c>
      <c r="IY25" s="140">
        <v>41.116005873715125</v>
      </c>
      <c r="IZ25" s="140">
        <v>37.657715949530896</v>
      </c>
      <c r="JA25" s="140">
        <v>33.98268398268398</v>
      </c>
      <c r="JB25" s="140">
        <v>34.116782959970621</v>
      </c>
      <c r="JC25" s="140">
        <v>31.75752954632101</v>
      </c>
      <c r="JD25" s="140">
        <v>39.034045922406968</v>
      </c>
      <c r="JE25" s="140">
        <v>42.31570179092045</v>
      </c>
      <c r="JF25" s="140">
        <v>45.962461807071151</v>
      </c>
      <c r="JG25" s="140">
        <v>46.023468057366365</v>
      </c>
      <c r="JH25" s="38"/>
      <c r="JI25" s="140">
        <v>44</v>
      </c>
      <c r="JJ25" s="251" t="s">
        <v>110</v>
      </c>
      <c r="JK25" s="216" t="s">
        <v>110</v>
      </c>
      <c r="JL25" s="216" t="s">
        <v>110</v>
      </c>
      <c r="JM25" s="216" t="s">
        <v>110</v>
      </c>
      <c r="JN25" s="216" t="s">
        <v>110</v>
      </c>
      <c r="JO25" s="216" t="s">
        <v>110</v>
      </c>
      <c r="JP25" s="247" t="s">
        <v>110</v>
      </c>
      <c r="JQ25" s="247" t="s">
        <v>110</v>
      </c>
      <c r="JR25" s="247" t="s">
        <v>110</v>
      </c>
      <c r="JS25" s="247" t="s">
        <v>110</v>
      </c>
      <c r="JT25" s="247" t="s">
        <v>110</v>
      </c>
      <c r="JU25" s="247" t="s">
        <v>110</v>
      </c>
      <c r="JV25" s="247" t="s">
        <v>110</v>
      </c>
      <c r="JW25" s="247" t="s">
        <v>110</v>
      </c>
      <c r="JX25" s="247" t="s">
        <v>110</v>
      </c>
      <c r="JY25" s="247" t="s">
        <v>110</v>
      </c>
      <c r="JZ25" s="247" t="s">
        <v>110</v>
      </c>
      <c r="KA25" s="247" t="s">
        <v>110</v>
      </c>
      <c r="KB25" s="247" t="s">
        <v>110</v>
      </c>
      <c r="KC25" s="247" t="s">
        <v>110</v>
      </c>
      <c r="KD25" s="247" t="s">
        <v>110</v>
      </c>
      <c r="KE25" s="247" t="s">
        <v>110</v>
      </c>
      <c r="KF25" s="250" t="s">
        <v>110</v>
      </c>
      <c r="KG25" s="216" t="s">
        <v>110</v>
      </c>
      <c r="KH25" s="216" t="s">
        <v>110</v>
      </c>
      <c r="KI25" s="216" t="s">
        <v>110</v>
      </c>
      <c r="KJ25" s="216" t="s">
        <v>110</v>
      </c>
      <c r="KK25" s="216" t="s">
        <v>110</v>
      </c>
      <c r="KL25" s="247" t="s">
        <v>110</v>
      </c>
      <c r="KM25" s="247" t="s">
        <v>110</v>
      </c>
      <c r="KN25" s="247" t="s">
        <v>110</v>
      </c>
      <c r="KO25" s="247" t="s">
        <v>110</v>
      </c>
      <c r="KP25" s="247" t="s">
        <v>110</v>
      </c>
      <c r="KQ25" s="247" t="s">
        <v>110</v>
      </c>
      <c r="KR25" s="247" t="s">
        <v>110</v>
      </c>
      <c r="KS25" s="247" t="s">
        <v>110</v>
      </c>
      <c r="KT25" s="247" t="s">
        <v>110</v>
      </c>
      <c r="KU25" s="247" t="s">
        <v>110</v>
      </c>
      <c r="KV25" s="247" t="s">
        <v>110</v>
      </c>
      <c r="KW25" s="247" t="s">
        <v>110</v>
      </c>
      <c r="KX25" s="247" t="s">
        <v>110</v>
      </c>
      <c r="KY25" s="247" t="s">
        <v>110</v>
      </c>
      <c r="KZ25" s="247" t="s">
        <v>110</v>
      </c>
      <c r="LA25" s="247" t="s">
        <v>110</v>
      </c>
      <c r="LB25" s="250" t="s">
        <v>110</v>
      </c>
      <c r="LC25" s="216" t="s">
        <v>110</v>
      </c>
      <c r="LD25" s="216" t="s">
        <v>110</v>
      </c>
      <c r="LE25" s="216" t="s">
        <v>110</v>
      </c>
      <c r="LF25" s="216" t="s">
        <v>110</v>
      </c>
      <c r="LG25" s="216" t="s">
        <v>110</v>
      </c>
      <c r="LH25" s="247" t="s">
        <v>110</v>
      </c>
      <c r="LI25" s="247" t="s">
        <v>110</v>
      </c>
      <c r="LJ25" s="247" t="s">
        <v>110</v>
      </c>
      <c r="LK25" s="247" t="s">
        <v>110</v>
      </c>
      <c r="LL25" s="247" t="s">
        <v>110</v>
      </c>
      <c r="LM25" s="247" t="s">
        <v>110</v>
      </c>
      <c r="LN25" s="247" t="s">
        <v>110</v>
      </c>
      <c r="LO25" s="247" t="s">
        <v>110</v>
      </c>
      <c r="LP25" s="247" t="s">
        <v>110</v>
      </c>
      <c r="LQ25" s="247" t="s">
        <v>110</v>
      </c>
      <c r="LR25" s="247" t="s">
        <v>110</v>
      </c>
      <c r="LS25" s="247" t="s">
        <v>110</v>
      </c>
      <c r="LT25" s="247" t="s">
        <v>110</v>
      </c>
      <c r="LU25" s="247" t="s">
        <v>110</v>
      </c>
      <c r="LV25" s="247" t="s">
        <v>110</v>
      </c>
      <c r="LW25" s="247" t="s">
        <v>110</v>
      </c>
      <c r="LX25" s="165"/>
      <c r="LY25" s="247" t="s">
        <v>110</v>
      </c>
      <c r="LZ25" s="165"/>
      <c r="MA25" s="165"/>
      <c r="MB25" s="165"/>
      <c r="MC25" s="165"/>
      <c r="MD25" s="165"/>
      <c r="ME25" s="165"/>
      <c r="MF25" s="165"/>
      <c r="MG25" s="165"/>
      <c r="MH25" s="165"/>
      <c r="MI25" s="165"/>
      <c r="MJ25" s="165"/>
      <c r="MK25" s="165"/>
      <c r="ML25" s="165"/>
      <c r="MM25" s="165"/>
      <c r="MN25" s="165"/>
      <c r="MO25" s="165"/>
      <c r="MP25" s="165"/>
    </row>
    <row r="26" spans="1:354">
      <c r="A26" s="125"/>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252"/>
      <c r="CE26" s="252"/>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c r="GT26" s="144"/>
      <c r="GU26" s="144"/>
      <c r="GV26" s="144"/>
      <c r="GW26" s="144"/>
      <c r="GX26" s="144"/>
      <c r="GY26" s="144"/>
      <c r="GZ26" s="144"/>
      <c r="HA26" s="144"/>
      <c r="HB26" s="144"/>
      <c r="HC26" s="144"/>
      <c r="HD26" s="144"/>
      <c r="HE26" s="144"/>
      <c r="HF26" s="144"/>
      <c r="HG26" s="144"/>
      <c r="HH26" s="144"/>
      <c r="HI26" s="144"/>
      <c r="HJ26" s="144"/>
      <c r="HK26" s="144"/>
      <c r="HL26" s="144"/>
      <c r="HM26" s="144"/>
      <c r="HN26" s="144"/>
      <c r="HO26" s="144"/>
      <c r="HP26" s="144"/>
      <c r="HQ26" s="144"/>
      <c r="HR26" s="144"/>
      <c r="HS26" s="144"/>
      <c r="HT26" s="144"/>
      <c r="HU26" s="144"/>
      <c r="HV26" s="144"/>
      <c r="HW26" s="144"/>
      <c r="HX26" s="144"/>
      <c r="HY26" s="144"/>
      <c r="HZ26" s="144"/>
      <c r="IA26" s="144"/>
      <c r="IB26" s="144"/>
      <c r="IC26" s="144"/>
      <c r="ID26" s="144"/>
      <c r="IE26" s="144"/>
      <c r="IF26" s="144"/>
      <c r="IG26" s="144"/>
      <c r="IH26" s="144"/>
      <c r="II26" s="144"/>
      <c r="IJ26" s="144"/>
      <c r="IK26" s="144"/>
      <c r="IL26" s="144"/>
      <c r="IM26" s="144"/>
      <c r="IN26" s="144"/>
      <c r="IO26" s="144"/>
      <c r="IP26" s="144"/>
      <c r="IQ26" s="144"/>
      <c r="IR26" s="144"/>
      <c r="IS26" s="144"/>
      <c r="IT26" s="144"/>
      <c r="IU26" s="144"/>
      <c r="IV26" s="144"/>
      <c r="IW26" s="144"/>
      <c r="IX26" s="144"/>
      <c r="IY26" s="144"/>
      <c r="IZ26" s="144"/>
      <c r="JA26" s="144"/>
      <c r="JB26" s="144"/>
      <c r="JC26" s="144"/>
      <c r="JD26" s="144"/>
      <c r="JE26" s="144"/>
      <c r="JF26" s="144"/>
      <c r="JG26" s="144"/>
      <c r="JH26" s="144"/>
      <c r="JI26" s="144"/>
      <c r="JJ26" s="144"/>
      <c r="JK26" s="144"/>
      <c r="JL26" s="144"/>
      <c r="JM26" s="144"/>
      <c r="JN26" s="144"/>
      <c r="JO26" s="144"/>
      <c r="JP26" s="144"/>
      <c r="JQ26" s="59"/>
      <c r="JR26" s="59"/>
      <c r="JS26" s="144"/>
      <c r="JT26" s="144"/>
      <c r="JU26" s="144"/>
      <c r="JV26" s="144"/>
      <c r="JW26" s="144"/>
      <c r="JX26" s="144"/>
      <c r="JY26" s="144"/>
      <c r="JZ26" s="144"/>
      <c r="KA26" s="144"/>
      <c r="KB26" s="144"/>
      <c r="KC26" s="144"/>
      <c r="KD26" s="144"/>
      <c r="KE26" s="144"/>
      <c r="KF26" s="144"/>
      <c r="KG26" s="144"/>
      <c r="KH26" s="144"/>
      <c r="KI26" s="144"/>
      <c r="KJ26" s="144"/>
      <c r="KK26" s="144"/>
      <c r="KL26" s="144"/>
      <c r="KM26" s="59"/>
      <c r="KN26" s="59"/>
      <c r="KO26" s="144"/>
      <c r="KP26" s="144"/>
      <c r="KQ26" s="144"/>
      <c r="KR26" s="144"/>
      <c r="KS26" s="144"/>
      <c r="KT26" s="144"/>
      <c r="KU26" s="144"/>
      <c r="KV26" s="144"/>
      <c r="KW26" s="144"/>
      <c r="KX26" s="144"/>
      <c r="KY26" s="144"/>
      <c r="KZ26" s="144"/>
      <c r="LA26" s="144"/>
      <c r="LB26" s="144"/>
      <c r="LC26" s="144"/>
      <c r="LD26" s="144"/>
      <c r="LE26" s="144"/>
      <c r="LF26" s="144"/>
      <c r="LG26" s="144"/>
      <c r="LH26" s="144"/>
      <c r="LI26" s="59"/>
      <c r="LJ26" s="144"/>
      <c r="LK26" s="144"/>
      <c r="LL26" s="144"/>
      <c r="LM26" s="144"/>
      <c r="LN26" s="144"/>
      <c r="LO26" s="144"/>
      <c r="LP26" s="144"/>
      <c r="LQ26" s="144"/>
      <c r="LR26" s="144"/>
      <c r="LS26" s="144"/>
      <c r="LT26" s="144"/>
      <c r="LU26" s="144"/>
      <c r="LV26" s="144"/>
      <c r="LW26" s="144"/>
      <c r="LX26" s="144"/>
      <c r="LY26" s="144"/>
      <c r="LZ26" s="144"/>
      <c r="MA26" s="144"/>
      <c r="MB26" s="144"/>
      <c r="MC26" s="144"/>
      <c r="MD26" s="144"/>
      <c r="ME26" s="144"/>
      <c r="MF26" s="144"/>
      <c r="MG26" s="144"/>
      <c r="MH26" s="144"/>
      <c r="MI26" s="144"/>
      <c r="MJ26" s="144"/>
      <c r="MK26" s="144"/>
      <c r="ML26" s="144"/>
      <c r="MM26" s="144"/>
      <c r="MN26" s="144"/>
      <c r="MO26" s="144"/>
      <c r="MP26" s="144"/>
    </row>
    <row r="27" spans="1:354" s="13" customFormat="1" ht="50.25" customHeight="1">
      <c r="A27" s="79" t="s">
        <v>197</v>
      </c>
      <c r="B27" s="217" t="s">
        <v>114</v>
      </c>
      <c r="C27" s="217" t="s">
        <v>114</v>
      </c>
      <c r="D27" s="217" t="s">
        <v>114</v>
      </c>
      <c r="E27" s="217" t="s">
        <v>114</v>
      </c>
      <c r="F27" s="217" t="s">
        <v>115</v>
      </c>
      <c r="G27" s="217" t="s">
        <v>115</v>
      </c>
      <c r="H27" s="217" t="s">
        <v>115</v>
      </c>
      <c r="I27" s="217" t="s">
        <v>115</v>
      </c>
      <c r="J27" s="217" t="s">
        <v>115</v>
      </c>
      <c r="K27" s="217" t="s">
        <v>116</v>
      </c>
      <c r="L27" s="217" t="s">
        <v>116</v>
      </c>
      <c r="M27" s="105" t="s">
        <v>117</v>
      </c>
      <c r="N27" s="105" t="s">
        <v>117</v>
      </c>
      <c r="O27" s="105" t="s">
        <v>198</v>
      </c>
      <c r="P27" s="105" t="s">
        <v>199</v>
      </c>
      <c r="Q27" s="105" t="s">
        <v>180</v>
      </c>
      <c r="R27" s="105" t="s">
        <v>180</v>
      </c>
      <c r="S27" s="105" t="s">
        <v>200</v>
      </c>
      <c r="T27" s="105" t="s">
        <v>201</v>
      </c>
      <c r="U27" s="105" t="s">
        <v>202</v>
      </c>
      <c r="V27" s="105" t="s">
        <v>203</v>
      </c>
      <c r="W27" s="105" t="s">
        <v>204</v>
      </c>
      <c r="X27" s="217" t="s">
        <v>114</v>
      </c>
      <c r="Y27" s="217" t="s">
        <v>114</v>
      </c>
      <c r="Z27" s="217" t="s">
        <v>114</v>
      </c>
      <c r="AA27" s="217" t="s">
        <v>114</v>
      </c>
      <c r="AB27" s="217" t="s">
        <v>115</v>
      </c>
      <c r="AC27" s="217" t="s">
        <v>115</v>
      </c>
      <c r="AD27" s="217" t="s">
        <v>115</v>
      </c>
      <c r="AE27" s="217" t="s">
        <v>115</v>
      </c>
      <c r="AF27" s="217" t="s">
        <v>115</v>
      </c>
      <c r="AG27" s="217" t="s">
        <v>116</v>
      </c>
      <c r="AH27" s="217" t="s">
        <v>116</v>
      </c>
      <c r="AI27" s="105" t="s">
        <v>117</v>
      </c>
      <c r="AJ27" s="105" t="s">
        <v>117</v>
      </c>
      <c r="AK27" s="105" t="s">
        <v>118</v>
      </c>
      <c r="AL27" s="105" t="s">
        <v>119</v>
      </c>
      <c r="AM27" s="105" t="s">
        <v>180</v>
      </c>
      <c r="AN27" s="105" t="s">
        <v>180</v>
      </c>
      <c r="AO27" s="105" t="s">
        <v>205</v>
      </c>
      <c r="AP27" s="105" t="s">
        <v>206</v>
      </c>
      <c r="AQ27" s="105" t="s">
        <v>207</v>
      </c>
      <c r="AR27" s="105" t="s">
        <v>208</v>
      </c>
      <c r="AS27" s="105" t="s">
        <v>209</v>
      </c>
      <c r="AT27" s="217" t="s">
        <v>114</v>
      </c>
      <c r="AU27" s="217" t="s">
        <v>114</v>
      </c>
      <c r="AV27" s="217" t="s">
        <v>114</v>
      </c>
      <c r="AW27" s="217" t="s">
        <v>114</v>
      </c>
      <c r="AX27" s="217" t="s">
        <v>115</v>
      </c>
      <c r="AY27" s="217" t="s">
        <v>115</v>
      </c>
      <c r="AZ27" s="217" t="s">
        <v>115</v>
      </c>
      <c r="BA27" s="217" t="s">
        <v>115</v>
      </c>
      <c r="BB27" s="217" t="s">
        <v>115</v>
      </c>
      <c r="BC27" s="217" t="s">
        <v>116</v>
      </c>
      <c r="BD27" s="217" t="s">
        <v>116</v>
      </c>
      <c r="BE27" s="105" t="s">
        <v>117</v>
      </c>
      <c r="BF27" s="105" t="s">
        <v>117</v>
      </c>
      <c r="BG27" s="105" t="s">
        <v>118</v>
      </c>
      <c r="BH27" s="105" t="s">
        <v>119</v>
      </c>
      <c r="BI27" s="105" t="s">
        <v>180</v>
      </c>
      <c r="BJ27" s="105" t="s">
        <v>180</v>
      </c>
      <c r="BK27" s="105" t="s">
        <v>210</v>
      </c>
      <c r="BL27" s="105" t="s">
        <v>211</v>
      </c>
      <c r="BM27" s="105" t="s">
        <v>212</v>
      </c>
      <c r="BN27" s="105" t="s">
        <v>213</v>
      </c>
      <c r="BO27" s="105" t="s">
        <v>214</v>
      </c>
      <c r="BP27" s="217" t="s">
        <v>114</v>
      </c>
      <c r="BQ27" s="217" t="s">
        <v>114</v>
      </c>
      <c r="BR27" s="217" t="s">
        <v>114</v>
      </c>
      <c r="BS27" s="217" t="s">
        <v>114</v>
      </c>
      <c r="BT27" s="217" t="s">
        <v>115</v>
      </c>
      <c r="BU27" s="217" t="s">
        <v>115</v>
      </c>
      <c r="BV27" s="217" t="s">
        <v>115</v>
      </c>
      <c r="BW27" s="217" t="s">
        <v>115</v>
      </c>
      <c r="BX27" s="217" t="s">
        <v>115</v>
      </c>
      <c r="BY27" s="217" t="s">
        <v>116</v>
      </c>
      <c r="BZ27" s="217" t="s">
        <v>116</v>
      </c>
      <c r="CA27" s="105" t="s">
        <v>117</v>
      </c>
      <c r="CB27" s="105" t="s">
        <v>117</v>
      </c>
      <c r="CC27" s="105" t="s">
        <v>118</v>
      </c>
      <c r="CD27" s="105" t="s">
        <v>119</v>
      </c>
      <c r="CE27" s="105" t="s">
        <v>180</v>
      </c>
      <c r="CF27" s="105" t="s">
        <v>180</v>
      </c>
      <c r="CG27" s="105" t="s">
        <v>215</v>
      </c>
      <c r="CH27" s="105" t="s">
        <v>216</v>
      </c>
      <c r="CI27" s="105" t="s">
        <v>217</v>
      </c>
      <c r="CJ27" s="105" t="s">
        <v>218</v>
      </c>
      <c r="CK27" s="105" t="s">
        <v>219</v>
      </c>
      <c r="CL27" s="217" t="s">
        <v>114</v>
      </c>
      <c r="CM27" s="217" t="s">
        <v>114</v>
      </c>
      <c r="CN27" s="217" t="s">
        <v>114</v>
      </c>
      <c r="CO27" s="217" t="s">
        <v>114</v>
      </c>
      <c r="CP27" s="217" t="s">
        <v>115</v>
      </c>
      <c r="CQ27" s="217" t="s">
        <v>115</v>
      </c>
      <c r="CR27" s="217" t="s">
        <v>115</v>
      </c>
      <c r="CS27" s="217" t="s">
        <v>115</v>
      </c>
      <c r="CT27" s="217" t="s">
        <v>115</v>
      </c>
      <c r="CU27" s="217" t="s">
        <v>116</v>
      </c>
      <c r="CV27" s="217" t="s">
        <v>116</v>
      </c>
      <c r="CW27" s="105" t="s">
        <v>117</v>
      </c>
      <c r="CX27" s="105" t="s">
        <v>117</v>
      </c>
      <c r="CY27" s="105" t="s">
        <v>118</v>
      </c>
      <c r="CZ27" s="105" t="s">
        <v>119</v>
      </c>
      <c r="DA27" s="105" t="s">
        <v>180</v>
      </c>
      <c r="DB27" s="105" t="s">
        <v>180</v>
      </c>
      <c r="DC27" s="105" t="s">
        <v>220</v>
      </c>
      <c r="DD27" s="105" t="s">
        <v>221</v>
      </c>
      <c r="DE27" s="105" t="s">
        <v>222</v>
      </c>
      <c r="DF27" s="105" t="s">
        <v>223</v>
      </c>
      <c r="DG27" s="105" t="s">
        <v>224</v>
      </c>
      <c r="DH27" s="217" t="s">
        <v>114</v>
      </c>
      <c r="DI27" s="217" t="s">
        <v>114</v>
      </c>
      <c r="DJ27" s="217" t="s">
        <v>114</v>
      </c>
      <c r="DK27" s="217" t="s">
        <v>114</v>
      </c>
      <c r="DL27" s="217" t="s">
        <v>115</v>
      </c>
      <c r="DM27" s="217" t="s">
        <v>115</v>
      </c>
      <c r="DN27" s="217" t="s">
        <v>115</v>
      </c>
      <c r="DO27" s="217" t="s">
        <v>115</v>
      </c>
      <c r="DP27" s="217" t="s">
        <v>115</v>
      </c>
      <c r="DQ27" s="217" t="s">
        <v>116</v>
      </c>
      <c r="DR27" s="217" t="s">
        <v>116</v>
      </c>
      <c r="DS27" s="105" t="s">
        <v>117</v>
      </c>
      <c r="DT27" s="105" t="s">
        <v>117</v>
      </c>
      <c r="DU27" s="105" t="s">
        <v>225</v>
      </c>
      <c r="DV27" s="105" t="s">
        <v>119</v>
      </c>
      <c r="DW27" s="105" t="s">
        <v>180</v>
      </c>
      <c r="DX27" s="105" t="s">
        <v>180</v>
      </c>
      <c r="DY27" s="105" t="s">
        <v>226</v>
      </c>
      <c r="DZ27" s="105" t="s">
        <v>227</v>
      </c>
      <c r="EA27" s="105" t="s">
        <v>228</v>
      </c>
      <c r="EB27" s="105" t="s">
        <v>229</v>
      </c>
      <c r="EC27" s="105" t="s">
        <v>230</v>
      </c>
      <c r="ED27" s="217" t="s">
        <v>114</v>
      </c>
      <c r="EE27" s="217" t="s">
        <v>114</v>
      </c>
      <c r="EF27" s="217" t="s">
        <v>114</v>
      </c>
      <c r="EG27" s="217" t="s">
        <v>114</v>
      </c>
      <c r="EH27" s="217" t="s">
        <v>115</v>
      </c>
      <c r="EI27" s="217" t="s">
        <v>115</v>
      </c>
      <c r="EJ27" s="217" t="s">
        <v>115</v>
      </c>
      <c r="EK27" s="217" t="s">
        <v>115</v>
      </c>
      <c r="EL27" s="217" t="s">
        <v>115</v>
      </c>
      <c r="EM27" s="217" t="s">
        <v>116</v>
      </c>
      <c r="EN27" s="217" t="s">
        <v>116</v>
      </c>
      <c r="EO27" s="105" t="s">
        <v>117</v>
      </c>
      <c r="EP27" s="105" t="s">
        <v>117</v>
      </c>
      <c r="EQ27" s="105" t="s">
        <v>118</v>
      </c>
      <c r="ER27" s="105" t="s">
        <v>119</v>
      </c>
      <c r="ES27" s="105" t="s">
        <v>180</v>
      </c>
      <c r="ET27" s="105" t="s">
        <v>231</v>
      </c>
      <c r="EU27" s="105" t="s">
        <v>232</v>
      </c>
      <c r="EV27" s="105" t="s">
        <v>233</v>
      </c>
      <c r="EW27" s="105" t="s">
        <v>234</v>
      </c>
      <c r="EX27" s="105" t="s">
        <v>235</v>
      </c>
      <c r="EY27" s="105" t="s">
        <v>236</v>
      </c>
      <c r="EZ27" s="79"/>
      <c r="FA27" s="105" t="s">
        <v>237</v>
      </c>
      <c r="FB27" s="217" t="s">
        <v>114</v>
      </c>
      <c r="FC27" s="217" t="s">
        <v>114</v>
      </c>
      <c r="FD27" s="217" t="s">
        <v>114</v>
      </c>
      <c r="FE27" s="217" t="s">
        <v>114</v>
      </c>
      <c r="FF27" s="217" t="s">
        <v>114</v>
      </c>
      <c r="FG27" s="217" t="s">
        <v>115</v>
      </c>
      <c r="FH27" s="217" t="s">
        <v>115</v>
      </c>
      <c r="FI27" s="217" t="s">
        <v>115</v>
      </c>
      <c r="FJ27" s="217" t="s">
        <v>115</v>
      </c>
      <c r="FK27" s="217" t="s">
        <v>116</v>
      </c>
      <c r="FL27" s="217" t="s">
        <v>116</v>
      </c>
      <c r="FM27" s="105" t="s">
        <v>164</v>
      </c>
      <c r="FN27" s="105" t="s">
        <v>164</v>
      </c>
      <c r="FO27" s="105" t="s">
        <v>165</v>
      </c>
      <c r="FP27" s="105" t="s">
        <v>166</v>
      </c>
      <c r="FQ27" s="105" t="s">
        <v>180</v>
      </c>
      <c r="FR27" s="105" t="s">
        <v>180</v>
      </c>
      <c r="FS27" s="105" t="s">
        <v>238</v>
      </c>
      <c r="FT27" s="105" t="s">
        <v>239</v>
      </c>
      <c r="FU27" s="105" t="s">
        <v>239</v>
      </c>
      <c r="FV27" s="105" t="s">
        <v>240</v>
      </c>
      <c r="FW27" s="105" t="s">
        <v>241</v>
      </c>
      <c r="FX27" s="217" t="s">
        <v>114</v>
      </c>
      <c r="FY27" s="217" t="s">
        <v>114</v>
      </c>
      <c r="FZ27" s="217" t="s">
        <v>114</v>
      </c>
      <c r="GA27" s="217" t="s">
        <v>114</v>
      </c>
      <c r="GB27" s="217" t="s">
        <v>114</v>
      </c>
      <c r="GC27" s="217" t="s">
        <v>115</v>
      </c>
      <c r="GD27" s="217" t="s">
        <v>115</v>
      </c>
      <c r="GE27" s="217" t="s">
        <v>115</v>
      </c>
      <c r="GF27" s="217" t="s">
        <v>115</v>
      </c>
      <c r="GG27" s="217" t="s">
        <v>116</v>
      </c>
      <c r="GH27" s="217" t="s">
        <v>116</v>
      </c>
      <c r="GI27" s="105" t="s">
        <v>164</v>
      </c>
      <c r="GJ27" s="105" t="s">
        <v>164</v>
      </c>
      <c r="GK27" s="105" t="s">
        <v>165</v>
      </c>
      <c r="GL27" s="105" t="s">
        <v>166</v>
      </c>
      <c r="GM27" s="105" t="s">
        <v>180</v>
      </c>
      <c r="GN27" s="105" t="s">
        <v>180</v>
      </c>
      <c r="GO27" s="105" t="s">
        <v>242</v>
      </c>
      <c r="GP27" s="105" t="s">
        <v>243</v>
      </c>
      <c r="GQ27" s="105" t="s">
        <v>243</v>
      </c>
      <c r="GR27" s="105" t="s">
        <v>244</v>
      </c>
      <c r="GS27" s="105" t="s">
        <v>245</v>
      </c>
      <c r="GT27" s="217" t="s">
        <v>114</v>
      </c>
      <c r="GU27" s="217" t="s">
        <v>114</v>
      </c>
      <c r="GV27" s="217" t="s">
        <v>114</v>
      </c>
      <c r="GW27" s="217" t="s">
        <v>114</v>
      </c>
      <c r="GX27" s="217" t="s">
        <v>114</v>
      </c>
      <c r="GY27" s="217" t="s">
        <v>115</v>
      </c>
      <c r="GZ27" s="217" t="s">
        <v>115</v>
      </c>
      <c r="HA27" s="217" t="s">
        <v>115</v>
      </c>
      <c r="HB27" s="217" t="s">
        <v>115</v>
      </c>
      <c r="HC27" s="217" t="s">
        <v>116</v>
      </c>
      <c r="HD27" s="217" t="s">
        <v>116</v>
      </c>
      <c r="HE27" s="105" t="s">
        <v>164</v>
      </c>
      <c r="HF27" s="105" t="s">
        <v>164</v>
      </c>
      <c r="HG27" s="105" t="s">
        <v>165</v>
      </c>
      <c r="HH27" s="105" t="s">
        <v>166</v>
      </c>
      <c r="HI27" s="105" t="s">
        <v>180</v>
      </c>
      <c r="HJ27" s="105" t="s">
        <v>180</v>
      </c>
      <c r="HK27" s="105" t="s">
        <v>246</v>
      </c>
      <c r="HL27" s="105" t="s">
        <v>247</v>
      </c>
      <c r="HM27" s="105" t="s">
        <v>247</v>
      </c>
      <c r="HN27" s="105" t="s">
        <v>248</v>
      </c>
      <c r="HO27" s="105" t="s">
        <v>249</v>
      </c>
      <c r="HP27" s="217" t="s">
        <v>114</v>
      </c>
      <c r="HQ27" s="217" t="s">
        <v>114</v>
      </c>
      <c r="HR27" s="217" t="s">
        <v>114</v>
      </c>
      <c r="HS27" s="217" t="s">
        <v>114</v>
      </c>
      <c r="HT27" s="217" t="s">
        <v>114</v>
      </c>
      <c r="HU27" s="217" t="s">
        <v>115</v>
      </c>
      <c r="HV27" s="217" t="s">
        <v>115</v>
      </c>
      <c r="HW27" s="217" t="s">
        <v>115</v>
      </c>
      <c r="HX27" s="217" t="s">
        <v>115</v>
      </c>
      <c r="HY27" s="217" t="s">
        <v>116</v>
      </c>
      <c r="HZ27" s="217" t="s">
        <v>116</v>
      </c>
      <c r="IA27" s="105" t="s">
        <v>164</v>
      </c>
      <c r="IB27" s="105" t="s">
        <v>164</v>
      </c>
      <c r="IC27" s="105" t="s">
        <v>165</v>
      </c>
      <c r="ID27" s="105" t="s">
        <v>166</v>
      </c>
      <c r="IE27" s="105" t="s">
        <v>180</v>
      </c>
      <c r="IF27" s="105" t="s">
        <v>180</v>
      </c>
      <c r="IG27" s="105" t="s">
        <v>250</v>
      </c>
      <c r="IH27" s="105" t="s">
        <v>251</v>
      </c>
      <c r="II27" s="105" t="s">
        <v>251</v>
      </c>
      <c r="IJ27" s="105" t="s">
        <v>252</v>
      </c>
      <c r="IK27" s="105" t="s">
        <v>253</v>
      </c>
      <c r="IL27" s="217" t="s">
        <v>114</v>
      </c>
      <c r="IM27" s="217" t="s">
        <v>114</v>
      </c>
      <c r="IN27" s="217" t="s">
        <v>114</v>
      </c>
      <c r="IO27" s="217" t="s">
        <v>114</v>
      </c>
      <c r="IP27" s="217" t="s">
        <v>114</v>
      </c>
      <c r="IQ27" s="217" t="s">
        <v>115</v>
      </c>
      <c r="IR27" s="217" t="s">
        <v>115</v>
      </c>
      <c r="IS27" s="217" t="s">
        <v>115</v>
      </c>
      <c r="IT27" s="217" t="s">
        <v>115</v>
      </c>
      <c r="IU27" s="217" t="s">
        <v>116</v>
      </c>
      <c r="IV27" s="217" t="s">
        <v>116</v>
      </c>
      <c r="IW27" s="105" t="s">
        <v>164</v>
      </c>
      <c r="IX27" s="105" t="s">
        <v>164</v>
      </c>
      <c r="IY27" s="105" t="s">
        <v>165</v>
      </c>
      <c r="IZ27" s="105" t="s">
        <v>166</v>
      </c>
      <c r="JA27" s="105" t="s">
        <v>180</v>
      </c>
      <c r="JB27" s="105" t="s">
        <v>180</v>
      </c>
      <c r="JC27" s="105" t="s">
        <v>254</v>
      </c>
      <c r="JD27" s="105" t="s">
        <v>255</v>
      </c>
      <c r="JE27" s="105" t="s">
        <v>255</v>
      </c>
      <c r="JF27" s="105" t="s">
        <v>256</v>
      </c>
      <c r="JG27" s="105" t="s">
        <v>257</v>
      </c>
      <c r="JH27" s="79"/>
      <c r="JI27" s="105" t="s">
        <v>258</v>
      </c>
      <c r="JJ27" s="217" t="s">
        <v>114</v>
      </c>
      <c r="JK27" s="217" t="s">
        <v>114</v>
      </c>
      <c r="JL27" s="217" t="s">
        <v>114</v>
      </c>
      <c r="JM27" s="217" t="s">
        <v>114</v>
      </c>
      <c r="JN27" s="217" t="s">
        <v>114</v>
      </c>
      <c r="JO27" s="217" t="s">
        <v>115</v>
      </c>
      <c r="JP27" s="217" t="s">
        <v>115</v>
      </c>
      <c r="JQ27" s="217" t="s">
        <v>115</v>
      </c>
      <c r="JR27" s="217" t="s">
        <v>115</v>
      </c>
      <c r="JS27" s="217" t="s">
        <v>116</v>
      </c>
      <c r="JT27" s="217" t="s">
        <v>116</v>
      </c>
      <c r="JU27" s="105" t="s">
        <v>164</v>
      </c>
      <c r="JV27" s="105" t="s">
        <v>164</v>
      </c>
      <c r="JW27" s="105" t="s">
        <v>165</v>
      </c>
      <c r="JX27" s="105" t="s">
        <v>166</v>
      </c>
      <c r="JY27" s="105" t="s">
        <v>180</v>
      </c>
      <c r="JZ27" s="105" t="s">
        <v>180</v>
      </c>
      <c r="KA27" s="105" t="s">
        <v>259</v>
      </c>
      <c r="KB27" s="105" t="s">
        <v>260</v>
      </c>
      <c r="KC27" s="105" t="s">
        <v>260</v>
      </c>
      <c r="KD27" s="105" t="s">
        <v>261</v>
      </c>
      <c r="KE27" s="105" t="s">
        <v>262</v>
      </c>
      <c r="KF27" s="217" t="s">
        <v>114</v>
      </c>
      <c r="KG27" s="217" t="s">
        <v>114</v>
      </c>
      <c r="KH27" s="217" t="s">
        <v>114</v>
      </c>
      <c r="KI27" s="217" t="s">
        <v>114</v>
      </c>
      <c r="KJ27" s="217" t="s">
        <v>114</v>
      </c>
      <c r="KK27" s="217" t="s">
        <v>115</v>
      </c>
      <c r="KL27" s="217" t="s">
        <v>115</v>
      </c>
      <c r="KM27" s="217" t="s">
        <v>115</v>
      </c>
      <c r="KN27" s="217" t="s">
        <v>115</v>
      </c>
      <c r="KO27" s="217" t="s">
        <v>116</v>
      </c>
      <c r="KP27" s="217" t="s">
        <v>116</v>
      </c>
      <c r="KQ27" s="105" t="s">
        <v>164</v>
      </c>
      <c r="KR27" s="105" t="s">
        <v>164</v>
      </c>
      <c r="KS27" s="105" t="s">
        <v>165</v>
      </c>
      <c r="KT27" s="105" t="s">
        <v>166</v>
      </c>
      <c r="KU27" s="105" t="s">
        <v>180</v>
      </c>
      <c r="KV27" s="105" t="s">
        <v>180</v>
      </c>
      <c r="KW27" s="105" t="s">
        <v>263</v>
      </c>
      <c r="KX27" s="105" t="s">
        <v>264</v>
      </c>
      <c r="KY27" s="105" t="s">
        <v>264</v>
      </c>
      <c r="KZ27" s="105" t="s">
        <v>265</v>
      </c>
      <c r="LA27" s="105" t="s">
        <v>266</v>
      </c>
      <c r="LB27" s="217" t="s">
        <v>114</v>
      </c>
      <c r="LC27" s="217" t="s">
        <v>114</v>
      </c>
      <c r="LD27" s="217" t="s">
        <v>114</v>
      </c>
      <c r="LE27" s="217" t="s">
        <v>114</v>
      </c>
      <c r="LF27" s="217" t="s">
        <v>114</v>
      </c>
      <c r="LG27" s="217" t="s">
        <v>115</v>
      </c>
      <c r="LH27" s="217" t="s">
        <v>115</v>
      </c>
      <c r="LI27" s="217" t="s">
        <v>115</v>
      </c>
      <c r="LJ27" s="217" t="s">
        <v>115</v>
      </c>
      <c r="LK27" s="217" t="s">
        <v>116</v>
      </c>
      <c r="LL27" s="217" t="s">
        <v>116</v>
      </c>
      <c r="LM27" s="105" t="s">
        <v>164</v>
      </c>
      <c r="LN27" s="105" t="s">
        <v>164</v>
      </c>
      <c r="LO27" s="105" t="s">
        <v>165</v>
      </c>
      <c r="LP27" s="105" t="s">
        <v>166</v>
      </c>
      <c r="LQ27" s="105" t="s">
        <v>166</v>
      </c>
      <c r="LR27" s="105"/>
      <c r="LS27" s="105" t="s">
        <v>267</v>
      </c>
      <c r="LT27" s="105" t="s">
        <v>268</v>
      </c>
      <c r="LU27" s="105" t="s">
        <v>268</v>
      </c>
      <c r="LV27" s="105" t="s">
        <v>269</v>
      </c>
      <c r="LW27" s="105" t="s">
        <v>270</v>
      </c>
      <c r="LX27" s="105" t="s">
        <v>271</v>
      </c>
      <c r="LY27" s="79"/>
      <c r="LZ27" s="79"/>
      <c r="MA27" s="79"/>
      <c r="MB27" s="79"/>
      <c r="MC27" s="79"/>
      <c r="MD27" s="79"/>
      <c r="ME27" s="79"/>
      <c r="MF27" s="79"/>
      <c r="MG27" s="79"/>
      <c r="MH27" s="79"/>
      <c r="MI27" s="79"/>
      <c r="MJ27" s="79"/>
      <c r="MK27" s="79"/>
      <c r="ML27" s="79"/>
      <c r="MM27" s="79"/>
      <c r="MN27" s="79"/>
      <c r="MO27" s="79"/>
      <c r="MP27" s="79"/>
    </row>
    <row r="29" spans="1:354">
      <c r="A29" s="32"/>
      <c r="B29" s="32" t="s">
        <v>272</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c r="JK29" s="32"/>
      <c r="JL29" s="32"/>
      <c r="JM29" s="32"/>
      <c r="JN29" s="32"/>
      <c r="JO29" s="32"/>
      <c r="JP29" s="32"/>
      <c r="JQ29" s="35"/>
      <c r="JR29" s="35"/>
      <c r="JS29" s="32"/>
      <c r="JT29" s="32"/>
      <c r="JU29" s="32"/>
      <c r="JV29" s="32"/>
      <c r="JW29" s="32"/>
      <c r="JX29" s="32"/>
      <c r="JY29" s="32"/>
      <c r="JZ29" s="32"/>
      <c r="KA29" s="32"/>
      <c r="KB29" s="32"/>
      <c r="KC29" s="32"/>
      <c r="KD29" s="32"/>
      <c r="KE29" s="32"/>
      <c r="KF29" s="32"/>
      <c r="KG29" s="32"/>
      <c r="KH29" s="32"/>
      <c r="KI29" s="32"/>
      <c r="KJ29" s="32"/>
      <c r="KK29" s="32"/>
      <c r="KL29" s="32"/>
      <c r="KM29" s="35"/>
      <c r="KN29" s="35"/>
      <c r="KO29" s="32"/>
      <c r="KP29" s="32"/>
      <c r="KQ29" s="32"/>
      <c r="KR29" s="32"/>
      <c r="KS29" s="32"/>
      <c r="KT29" s="32"/>
      <c r="KU29" s="32"/>
      <c r="KV29" s="32"/>
      <c r="KW29" s="32"/>
      <c r="KX29" s="32"/>
      <c r="KY29" s="32"/>
      <c r="KZ29" s="32"/>
      <c r="LA29" s="32"/>
      <c r="LB29" s="32"/>
      <c r="LC29" s="32"/>
      <c r="LD29" s="32"/>
      <c r="LE29" s="32"/>
      <c r="LF29" s="32"/>
      <c r="LG29" s="32"/>
      <c r="LH29" s="32"/>
      <c r="LI29" s="35"/>
      <c r="LJ29" s="32"/>
      <c r="LK29" s="32"/>
      <c r="LL29" s="32"/>
      <c r="LM29" s="32"/>
      <c r="LN29" s="32"/>
      <c r="LO29" s="32"/>
      <c r="LP29" s="32"/>
      <c r="LQ29" s="32"/>
      <c r="LR29" s="32"/>
      <c r="LS29" s="32"/>
      <c r="LT29" s="32"/>
      <c r="LU29" s="32"/>
      <c r="LV29" s="32"/>
      <c r="LW29" s="32"/>
      <c r="LX29" s="32"/>
      <c r="LY29" s="32"/>
      <c r="LZ29" s="32"/>
      <c r="MA29" s="32"/>
      <c r="MB29" s="32"/>
      <c r="MC29" s="32"/>
      <c r="MD29" s="32"/>
      <c r="ME29" s="32"/>
      <c r="MF29" s="32"/>
      <c r="MG29" s="32"/>
      <c r="MH29" s="32"/>
      <c r="MI29" s="32"/>
      <c r="MJ29" s="32"/>
      <c r="MK29" s="32"/>
      <c r="ML29" s="32"/>
      <c r="MM29" s="32"/>
      <c r="MN29" s="32"/>
      <c r="MO29" s="32"/>
      <c r="MP29" s="32"/>
    </row>
  </sheetData>
  <phoneticPr fontId="3"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sheetPr>
  <dimension ref="A1:EK64"/>
  <sheetViews>
    <sheetView showGridLines="0" zoomScale="90" zoomScaleNormal="90" zoomScaleSheetLayoutView="100" workbookViewId="0">
      <pane xSplit="1" ySplit="4" topLeftCell="DY56" activePane="bottomRight" state="frozen"/>
      <selection pane="bottomRight" activeCell="EK63" sqref="EK63"/>
      <selection pane="bottomLeft" activeCell="A4" sqref="A4"/>
      <selection pane="topRight" activeCell="B1" sqref="B1"/>
    </sheetView>
  </sheetViews>
  <sheetFormatPr defaultColWidth="9.140625" defaultRowHeight="12.75"/>
  <cols>
    <col min="1" max="1" width="19.5703125" style="33" customWidth="1"/>
    <col min="2" max="2" width="9.5703125" style="32" bestFit="1" customWidth="1"/>
    <col min="3" max="15" width="8.85546875" style="32" customWidth="1"/>
    <col min="16" max="16" width="9.5703125" style="32" bestFit="1" customWidth="1"/>
    <col min="17" max="85" width="8.85546875" style="32" customWidth="1"/>
    <col min="86" max="86" width="9.5703125" style="32" bestFit="1" customWidth="1"/>
    <col min="87" max="99" width="8.85546875" style="32" customWidth="1"/>
    <col min="100" max="100" width="8.85546875" style="101" customWidth="1"/>
    <col min="101" max="113" width="8.85546875" style="32" customWidth="1"/>
    <col min="114" max="114" width="8.85546875" style="101" customWidth="1"/>
    <col min="115" max="127" width="8.85546875" style="32" customWidth="1"/>
    <col min="128" max="128" width="8.85546875" style="101" customWidth="1"/>
    <col min="129" max="140" width="8.85546875" style="32" customWidth="1"/>
    <col min="141" max="16384" width="9.140625" style="32"/>
  </cols>
  <sheetData>
    <row r="1" spans="1:141">
      <c r="A1" s="25" t="s">
        <v>273</v>
      </c>
      <c r="B1" s="25" t="s">
        <v>274</v>
      </c>
      <c r="C1" s="95"/>
      <c r="D1" s="95"/>
      <c r="E1" s="95"/>
      <c r="F1" s="95"/>
      <c r="G1" s="95"/>
      <c r="H1" s="95"/>
      <c r="I1" s="95"/>
      <c r="J1" s="95"/>
      <c r="K1" s="95"/>
      <c r="L1" s="95"/>
      <c r="M1" s="95"/>
      <c r="N1" s="95"/>
      <c r="O1" s="95"/>
      <c r="P1" s="25"/>
      <c r="Q1" s="95"/>
      <c r="R1" s="95"/>
      <c r="S1" s="95"/>
      <c r="T1" s="95"/>
      <c r="U1" s="95"/>
      <c r="V1" s="95"/>
      <c r="W1" s="95"/>
      <c r="X1" s="95"/>
      <c r="Y1" s="95"/>
      <c r="Z1" s="95"/>
      <c r="AA1" s="95"/>
      <c r="AB1" s="95"/>
      <c r="AC1" s="95"/>
      <c r="AD1" s="26"/>
      <c r="AE1" s="25"/>
      <c r="AF1" s="25"/>
      <c r="AG1" s="95"/>
      <c r="AH1" s="95"/>
      <c r="AI1" s="95"/>
      <c r="AJ1" s="95"/>
      <c r="AK1" s="95"/>
      <c r="AL1" s="95"/>
      <c r="AM1" s="95"/>
      <c r="AN1" s="95"/>
      <c r="AO1" s="95"/>
      <c r="AP1" s="95"/>
      <c r="AQ1" s="95"/>
      <c r="AR1" s="26"/>
      <c r="AS1" s="25"/>
      <c r="AT1" s="25"/>
      <c r="AU1" s="95"/>
      <c r="AV1" s="95"/>
      <c r="AW1" s="95"/>
      <c r="AX1" s="95"/>
      <c r="AY1" s="95"/>
      <c r="AZ1" s="95"/>
      <c r="BA1" s="95"/>
      <c r="BB1" s="95"/>
      <c r="BC1" s="95"/>
      <c r="BD1" s="95"/>
      <c r="BE1" s="95"/>
      <c r="BF1" s="26"/>
      <c r="BG1" s="25"/>
      <c r="BH1" s="25"/>
      <c r="BI1" s="95"/>
      <c r="BJ1" s="95"/>
      <c r="BK1" s="95"/>
      <c r="BL1" s="95"/>
      <c r="BM1" s="95"/>
      <c r="BN1" s="95"/>
      <c r="BO1" s="95"/>
      <c r="BP1" s="95"/>
      <c r="BQ1" s="95"/>
      <c r="BR1" s="95"/>
      <c r="BS1" s="95"/>
      <c r="BT1" s="326" t="s">
        <v>275</v>
      </c>
      <c r="BU1" s="327"/>
      <c r="BV1" s="327"/>
      <c r="BW1" s="328"/>
      <c r="BX1" s="329"/>
      <c r="BY1" s="329"/>
      <c r="BZ1" s="329"/>
      <c r="CA1" s="329"/>
      <c r="CB1" s="329"/>
      <c r="CC1" s="329"/>
      <c r="CD1" s="328"/>
      <c r="CE1" s="329"/>
      <c r="CF1" s="328"/>
      <c r="CG1" s="329"/>
      <c r="CH1" s="329"/>
      <c r="CI1" s="328"/>
      <c r="CJ1" s="328"/>
      <c r="CK1" s="328"/>
      <c r="CL1" s="328"/>
      <c r="CM1" s="328"/>
      <c r="CN1" s="328"/>
      <c r="CO1" s="328"/>
      <c r="CP1" s="328"/>
      <c r="CQ1" s="328"/>
      <c r="CR1" s="328"/>
      <c r="CS1" s="328"/>
      <c r="CT1" s="328"/>
      <c r="CU1" s="328"/>
      <c r="CV1" s="330"/>
      <c r="CW1" s="331"/>
      <c r="CX1" s="331"/>
      <c r="CY1" s="328"/>
      <c r="CZ1" s="328"/>
      <c r="DA1" s="328"/>
      <c r="DB1" s="328"/>
      <c r="DC1" s="328"/>
      <c r="DD1" s="328"/>
      <c r="DE1" s="328"/>
      <c r="DF1" s="328"/>
      <c r="DG1" s="328"/>
      <c r="DH1" s="328"/>
      <c r="DI1" s="328"/>
      <c r="DJ1" s="330"/>
      <c r="DK1" s="331"/>
      <c r="DL1" s="331"/>
      <c r="DM1" s="328"/>
      <c r="DN1" s="328"/>
      <c r="DO1" s="328"/>
      <c r="DP1" s="328"/>
      <c r="DQ1" s="328"/>
      <c r="DR1" s="328"/>
      <c r="DS1" s="328"/>
      <c r="DT1" s="328"/>
      <c r="DU1" s="328"/>
      <c r="DV1" s="328"/>
      <c r="DW1" s="328"/>
      <c r="DX1" s="330"/>
      <c r="DY1" s="331"/>
      <c r="DZ1" s="331"/>
      <c r="EA1" s="328"/>
      <c r="EB1" s="328"/>
      <c r="EC1" s="328"/>
      <c r="ED1" s="328"/>
      <c r="EE1" s="328"/>
      <c r="EF1" s="328"/>
      <c r="EG1" s="328"/>
      <c r="EH1" s="328"/>
      <c r="EI1" s="328"/>
      <c r="EJ1" s="328"/>
    </row>
    <row r="2" spans="1:141" ht="12" customHeight="1">
      <c r="B2" s="30" t="s">
        <v>51</v>
      </c>
      <c r="C2" s="29"/>
      <c r="D2" s="29"/>
      <c r="E2" s="29"/>
      <c r="F2" s="29"/>
      <c r="G2" s="29"/>
      <c r="H2" s="29"/>
      <c r="I2" s="29"/>
      <c r="J2" s="29"/>
      <c r="K2" s="29"/>
      <c r="L2" s="29"/>
      <c r="M2" s="29"/>
      <c r="N2" s="29"/>
      <c r="O2" s="29"/>
      <c r="P2" s="30" t="s">
        <v>52</v>
      </c>
      <c r="Q2" s="29"/>
      <c r="R2" s="29"/>
      <c r="S2" s="29"/>
      <c r="T2" s="29"/>
      <c r="U2" s="29"/>
      <c r="V2" s="29"/>
      <c r="W2" s="29"/>
      <c r="X2" s="29"/>
      <c r="Y2" s="29"/>
      <c r="Z2" s="29"/>
      <c r="AA2" s="29"/>
      <c r="AB2" s="29"/>
      <c r="AC2" s="29"/>
      <c r="AD2" s="30" t="s">
        <v>53</v>
      </c>
      <c r="AE2" s="29"/>
      <c r="AF2" s="29"/>
      <c r="AG2" s="29"/>
      <c r="AH2" s="29"/>
      <c r="AI2" s="29"/>
      <c r="AJ2" s="29"/>
      <c r="AK2" s="29"/>
      <c r="AL2" s="29"/>
      <c r="AM2" s="29"/>
      <c r="AN2" s="29"/>
      <c r="AO2" s="29"/>
      <c r="AP2" s="29"/>
      <c r="AQ2" s="29"/>
      <c r="AR2" s="30" t="s">
        <v>54</v>
      </c>
      <c r="AS2" s="29"/>
      <c r="AT2" s="29"/>
      <c r="AU2" s="29"/>
      <c r="AV2" s="29"/>
      <c r="AW2" s="29"/>
      <c r="AX2" s="29"/>
      <c r="AY2" s="29"/>
      <c r="AZ2" s="29"/>
      <c r="BA2" s="29"/>
      <c r="BB2" s="29"/>
      <c r="BC2" s="29"/>
      <c r="BD2" s="29"/>
      <c r="BE2" s="29"/>
      <c r="BF2" s="30" t="s">
        <v>55</v>
      </c>
      <c r="BG2" s="29"/>
      <c r="BH2" s="29"/>
      <c r="BI2" s="29"/>
      <c r="BJ2" s="29"/>
      <c r="BK2" s="29"/>
      <c r="BL2" s="29"/>
      <c r="BM2" s="29"/>
      <c r="BN2" s="29"/>
      <c r="BO2" s="29"/>
      <c r="BP2" s="29"/>
      <c r="BQ2" s="29"/>
      <c r="BR2" s="29"/>
      <c r="BS2" s="29"/>
      <c r="BT2" s="43" t="s">
        <v>51</v>
      </c>
      <c r="BU2" s="29"/>
      <c r="BV2" s="29"/>
      <c r="BW2" s="29"/>
      <c r="BX2" s="29"/>
      <c r="BY2" s="29"/>
      <c r="BZ2" s="29"/>
      <c r="CA2" s="29"/>
      <c r="CB2" s="29"/>
      <c r="CC2" s="29"/>
      <c r="CD2" s="29"/>
      <c r="CE2" s="29"/>
      <c r="CF2" s="29"/>
      <c r="CG2" s="29"/>
      <c r="CH2" s="30" t="s">
        <v>52</v>
      </c>
      <c r="CI2" s="29"/>
      <c r="CJ2" s="29"/>
      <c r="CK2" s="29"/>
      <c r="CL2" s="29"/>
      <c r="CM2" s="29"/>
      <c r="CN2" s="29"/>
      <c r="CO2" s="29"/>
      <c r="CP2" s="29"/>
      <c r="CQ2" s="29"/>
      <c r="CR2" s="29"/>
      <c r="CS2" s="29"/>
      <c r="CT2" s="29"/>
      <c r="CU2" s="29"/>
      <c r="CV2" s="30" t="s">
        <v>53</v>
      </c>
      <c r="CW2" s="29"/>
      <c r="CX2" s="29"/>
      <c r="CY2" s="29"/>
      <c r="CZ2" s="29"/>
      <c r="DA2" s="29"/>
      <c r="DB2" s="29"/>
      <c r="DC2" s="29"/>
      <c r="DD2" s="29"/>
      <c r="DE2" s="29"/>
      <c r="DF2" s="29"/>
      <c r="DG2" s="29"/>
      <c r="DH2" s="29"/>
      <c r="DI2" s="29"/>
      <c r="DJ2" s="30" t="s">
        <v>54</v>
      </c>
      <c r="DK2" s="29"/>
      <c r="DL2" s="29"/>
      <c r="DM2" s="29"/>
      <c r="DN2" s="29"/>
      <c r="DO2" s="29"/>
      <c r="DP2" s="29"/>
      <c r="DQ2" s="29"/>
      <c r="DR2" s="29"/>
      <c r="DS2" s="29"/>
      <c r="DT2" s="29"/>
      <c r="DU2" s="29"/>
      <c r="DV2" s="29"/>
      <c r="DW2" s="29"/>
      <c r="DX2" s="30" t="s">
        <v>55</v>
      </c>
      <c r="DY2" s="29"/>
      <c r="DZ2" s="29"/>
      <c r="EA2" s="29"/>
      <c r="EB2" s="29"/>
      <c r="EC2" s="29"/>
      <c r="ED2" s="29"/>
      <c r="EE2" s="26"/>
      <c r="EF2" s="26"/>
      <c r="EG2" s="26"/>
      <c r="EH2" s="29"/>
      <c r="EI2" s="29"/>
      <c r="EJ2" s="29"/>
    </row>
    <row r="3" spans="1:141" ht="12" customHeight="1">
      <c r="A3" s="35" t="s">
        <v>276</v>
      </c>
      <c r="B3" s="39">
        <v>2007</v>
      </c>
      <c r="C3" s="39">
        <v>2008</v>
      </c>
      <c r="D3" s="39">
        <v>2009</v>
      </c>
      <c r="E3" s="39">
        <v>2010</v>
      </c>
      <c r="F3" s="39">
        <v>2011</v>
      </c>
      <c r="G3" s="39">
        <v>2012</v>
      </c>
      <c r="H3" s="39">
        <v>2013</v>
      </c>
      <c r="I3" s="39">
        <v>2014</v>
      </c>
      <c r="J3" s="332">
        <v>2015</v>
      </c>
      <c r="K3" s="39">
        <v>2016</v>
      </c>
      <c r="L3" s="39">
        <v>2017</v>
      </c>
      <c r="M3" s="109">
        <v>2018</v>
      </c>
      <c r="N3" s="109">
        <v>2019</v>
      </c>
      <c r="O3" s="109">
        <v>2020</v>
      </c>
      <c r="P3" s="40">
        <v>2007</v>
      </c>
      <c r="Q3" s="39">
        <v>2008</v>
      </c>
      <c r="R3" s="39">
        <v>2009</v>
      </c>
      <c r="S3" s="39">
        <v>2010</v>
      </c>
      <c r="T3" s="39">
        <v>2011</v>
      </c>
      <c r="U3" s="39">
        <v>2012</v>
      </c>
      <c r="V3" s="39">
        <v>2013</v>
      </c>
      <c r="W3" s="39">
        <v>2014</v>
      </c>
      <c r="X3" s="332">
        <v>2015</v>
      </c>
      <c r="Y3" s="39">
        <v>2016</v>
      </c>
      <c r="Z3" s="39">
        <v>2017</v>
      </c>
      <c r="AA3" s="109">
        <v>2018</v>
      </c>
      <c r="AB3" s="109">
        <v>2019</v>
      </c>
      <c r="AC3" s="109">
        <v>2020</v>
      </c>
      <c r="AD3" s="40">
        <v>2007</v>
      </c>
      <c r="AE3" s="39">
        <v>2008</v>
      </c>
      <c r="AF3" s="39">
        <v>2009</v>
      </c>
      <c r="AG3" s="39">
        <v>2010</v>
      </c>
      <c r="AH3" s="39">
        <v>2011</v>
      </c>
      <c r="AI3" s="39">
        <v>2012</v>
      </c>
      <c r="AJ3" s="39">
        <v>2013</v>
      </c>
      <c r="AK3" s="39">
        <v>2014</v>
      </c>
      <c r="AL3" s="332">
        <v>2015</v>
      </c>
      <c r="AM3" s="39">
        <v>2016</v>
      </c>
      <c r="AN3" s="39">
        <v>2017</v>
      </c>
      <c r="AO3" s="109">
        <v>2018</v>
      </c>
      <c r="AP3" s="109">
        <v>2019</v>
      </c>
      <c r="AQ3" s="109">
        <v>2020</v>
      </c>
      <c r="AR3" s="40">
        <v>2007</v>
      </c>
      <c r="AS3" s="39">
        <v>2008</v>
      </c>
      <c r="AT3" s="39">
        <v>2009</v>
      </c>
      <c r="AU3" s="39">
        <v>2010</v>
      </c>
      <c r="AV3" s="39">
        <v>2011</v>
      </c>
      <c r="AW3" s="39">
        <v>2012</v>
      </c>
      <c r="AX3" s="39">
        <v>2013</v>
      </c>
      <c r="AY3" s="39">
        <v>2014</v>
      </c>
      <c r="AZ3" s="332">
        <v>2015</v>
      </c>
      <c r="BA3" s="39">
        <v>2016</v>
      </c>
      <c r="BB3" s="39">
        <v>2017</v>
      </c>
      <c r="BC3" s="109">
        <v>2018</v>
      </c>
      <c r="BD3" s="109">
        <v>2019</v>
      </c>
      <c r="BE3" s="109">
        <v>2020</v>
      </c>
      <c r="BF3" s="40">
        <v>2007</v>
      </c>
      <c r="BG3" s="39">
        <v>2008</v>
      </c>
      <c r="BH3" s="39">
        <v>2009</v>
      </c>
      <c r="BI3" s="39">
        <v>2010</v>
      </c>
      <c r="BJ3" s="39">
        <v>2011</v>
      </c>
      <c r="BK3" s="39">
        <v>2012</v>
      </c>
      <c r="BL3" s="39">
        <v>2013</v>
      </c>
      <c r="BM3" s="39">
        <v>2014</v>
      </c>
      <c r="BN3" s="332">
        <v>2015</v>
      </c>
      <c r="BO3" s="39">
        <v>2016</v>
      </c>
      <c r="BP3" s="39">
        <v>2017</v>
      </c>
      <c r="BQ3" s="109">
        <v>2018</v>
      </c>
      <c r="BR3" s="109">
        <v>2019</v>
      </c>
      <c r="BS3" s="109">
        <v>2020</v>
      </c>
      <c r="BT3" s="41">
        <v>2007</v>
      </c>
      <c r="BU3" s="39">
        <v>2008</v>
      </c>
      <c r="BV3" s="39">
        <v>2009</v>
      </c>
      <c r="BW3" s="39">
        <v>2010</v>
      </c>
      <c r="BX3" s="39">
        <v>2011</v>
      </c>
      <c r="BY3" s="39">
        <v>2012</v>
      </c>
      <c r="BZ3" s="39">
        <v>2013</v>
      </c>
      <c r="CA3" s="39">
        <v>2014</v>
      </c>
      <c r="CB3" s="332">
        <v>2015</v>
      </c>
      <c r="CC3" s="39">
        <v>2016</v>
      </c>
      <c r="CD3" s="39">
        <v>2017</v>
      </c>
      <c r="CE3" s="109">
        <v>2018</v>
      </c>
      <c r="CF3" s="109">
        <v>2019</v>
      </c>
      <c r="CG3" s="109">
        <v>2020</v>
      </c>
      <c r="CH3" s="40">
        <v>2007</v>
      </c>
      <c r="CI3" s="39">
        <v>2008</v>
      </c>
      <c r="CJ3" s="39">
        <v>2009</v>
      </c>
      <c r="CK3" s="39">
        <v>2010</v>
      </c>
      <c r="CL3" s="39">
        <v>2011</v>
      </c>
      <c r="CM3" s="39">
        <v>2012</v>
      </c>
      <c r="CN3" s="39">
        <v>2013</v>
      </c>
      <c r="CO3" s="39">
        <v>2014</v>
      </c>
      <c r="CP3" s="332">
        <v>2015</v>
      </c>
      <c r="CQ3" s="39">
        <v>2016</v>
      </c>
      <c r="CR3" s="39">
        <v>2017</v>
      </c>
      <c r="CS3" s="109">
        <v>2018</v>
      </c>
      <c r="CT3" s="109">
        <v>2019</v>
      </c>
      <c r="CU3" s="109">
        <v>2020</v>
      </c>
      <c r="CV3" s="40">
        <v>2007</v>
      </c>
      <c r="CW3" s="39">
        <v>2008</v>
      </c>
      <c r="CX3" s="39">
        <v>2009</v>
      </c>
      <c r="CY3" s="39">
        <v>2010</v>
      </c>
      <c r="CZ3" s="39">
        <v>2011</v>
      </c>
      <c r="DA3" s="39">
        <v>2012</v>
      </c>
      <c r="DB3" s="39">
        <v>2013</v>
      </c>
      <c r="DC3" s="39">
        <v>2014</v>
      </c>
      <c r="DD3" s="332">
        <v>2015</v>
      </c>
      <c r="DE3" s="39">
        <v>2016</v>
      </c>
      <c r="DF3" s="39">
        <v>2017</v>
      </c>
      <c r="DG3" s="109">
        <v>2018</v>
      </c>
      <c r="DH3" s="109">
        <v>2019</v>
      </c>
      <c r="DI3" s="109">
        <v>2020</v>
      </c>
      <c r="DJ3" s="40">
        <v>2007</v>
      </c>
      <c r="DK3" s="39">
        <v>2008</v>
      </c>
      <c r="DL3" s="39">
        <v>2009</v>
      </c>
      <c r="DM3" s="39">
        <v>2010</v>
      </c>
      <c r="DN3" s="39">
        <v>2011</v>
      </c>
      <c r="DO3" s="39">
        <v>2012</v>
      </c>
      <c r="DP3" s="39">
        <v>2013</v>
      </c>
      <c r="DQ3" s="39">
        <v>2014</v>
      </c>
      <c r="DR3" s="332">
        <v>2015</v>
      </c>
      <c r="DS3" s="39">
        <v>2016</v>
      </c>
      <c r="DT3" s="39">
        <v>2017</v>
      </c>
      <c r="DU3" s="109">
        <v>2018</v>
      </c>
      <c r="DV3" s="109">
        <v>2019</v>
      </c>
      <c r="DW3" s="109">
        <v>2020</v>
      </c>
      <c r="DX3" s="40">
        <v>2007</v>
      </c>
      <c r="DY3" s="39">
        <v>2008</v>
      </c>
      <c r="DZ3" s="39">
        <v>2009</v>
      </c>
      <c r="EA3" s="39">
        <v>2010</v>
      </c>
      <c r="EB3" s="39">
        <v>2011</v>
      </c>
      <c r="EC3" s="39">
        <v>2012</v>
      </c>
      <c r="ED3" s="39">
        <v>2013</v>
      </c>
      <c r="EE3" s="39">
        <v>2014</v>
      </c>
      <c r="EF3" s="332">
        <v>2015</v>
      </c>
      <c r="EG3" s="39">
        <v>2016</v>
      </c>
      <c r="EH3" s="39">
        <v>2017</v>
      </c>
      <c r="EI3" s="109">
        <v>2018</v>
      </c>
      <c r="EJ3" s="109">
        <v>2019</v>
      </c>
      <c r="EK3" s="32">
        <v>2020</v>
      </c>
    </row>
    <row r="4" spans="1:141" ht="12" customHeight="1">
      <c r="A4" s="38" t="s">
        <v>109</v>
      </c>
      <c r="B4" s="28">
        <v>2001</v>
      </c>
      <c r="C4" s="27">
        <v>2002</v>
      </c>
      <c r="D4" s="27">
        <v>2003</v>
      </c>
      <c r="E4" s="27">
        <v>2004</v>
      </c>
      <c r="F4" s="27">
        <v>2005</v>
      </c>
      <c r="G4" s="27">
        <v>2006</v>
      </c>
      <c r="H4" s="27">
        <v>2007</v>
      </c>
      <c r="I4" s="27">
        <v>2008</v>
      </c>
      <c r="J4" s="27">
        <v>2009</v>
      </c>
      <c r="K4" s="27">
        <v>2010</v>
      </c>
      <c r="L4" s="27">
        <v>2011</v>
      </c>
      <c r="M4" s="27">
        <v>2012</v>
      </c>
      <c r="N4" s="27">
        <v>2013</v>
      </c>
      <c r="O4" s="27">
        <v>2014</v>
      </c>
      <c r="P4" s="28">
        <v>2001</v>
      </c>
      <c r="Q4" s="27">
        <v>2002</v>
      </c>
      <c r="R4" s="27">
        <v>2003</v>
      </c>
      <c r="S4" s="27">
        <v>2004</v>
      </c>
      <c r="T4" s="27">
        <v>2005</v>
      </c>
      <c r="U4" s="27">
        <v>2006</v>
      </c>
      <c r="V4" s="27">
        <v>2007</v>
      </c>
      <c r="W4" s="27">
        <v>2008</v>
      </c>
      <c r="X4" s="27">
        <v>2009</v>
      </c>
      <c r="Y4" s="27">
        <v>2010</v>
      </c>
      <c r="Z4" s="27">
        <v>2011</v>
      </c>
      <c r="AA4" s="27">
        <v>2012</v>
      </c>
      <c r="AB4" s="27">
        <v>2013</v>
      </c>
      <c r="AC4" s="27">
        <v>2014</v>
      </c>
      <c r="AD4" s="28">
        <v>2001</v>
      </c>
      <c r="AE4" s="27">
        <v>2002</v>
      </c>
      <c r="AF4" s="27">
        <v>2003</v>
      </c>
      <c r="AG4" s="27">
        <v>2004</v>
      </c>
      <c r="AH4" s="27">
        <v>2005</v>
      </c>
      <c r="AI4" s="27">
        <v>2006</v>
      </c>
      <c r="AJ4" s="27">
        <v>2007</v>
      </c>
      <c r="AK4" s="27">
        <v>2008</v>
      </c>
      <c r="AL4" s="27">
        <v>2009</v>
      </c>
      <c r="AM4" s="27">
        <v>2010</v>
      </c>
      <c r="AN4" s="27">
        <v>2011</v>
      </c>
      <c r="AO4" s="27">
        <v>2012</v>
      </c>
      <c r="AP4" s="27">
        <v>2013</v>
      </c>
      <c r="AQ4" s="27">
        <v>2014</v>
      </c>
      <c r="AR4" s="28">
        <v>2001</v>
      </c>
      <c r="AS4" s="27">
        <v>2002</v>
      </c>
      <c r="AT4" s="27">
        <v>2003</v>
      </c>
      <c r="AU4" s="27">
        <v>2004</v>
      </c>
      <c r="AV4" s="27">
        <v>2005</v>
      </c>
      <c r="AW4" s="27">
        <v>2006</v>
      </c>
      <c r="AX4" s="27">
        <v>2007</v>
      </c>
      <c r="AY4" s="27">
        <v>2008</v>
      </c>
      <c r="AZ4" s="27">
        <v>2009</v>
      </c>
      <c r="BA4" s="27">
        <v>2010</v>
      </c>
      <c r="BB4" s="27">
        <v>2011</v>
      </c>
      <c r="BC4" s="27">
        <v>2012</v>
      </c>
      <c r="BD4" s="27">
        <v>2013</v>
      </c>
      <c r="BE4" s="27">
        <v>2014</v>
      </c>
      <c r="BF4" s="28">
        <v>2001</v>
      </c>
      <c r="BG4" s="27">
        <v>2002</v>
      </c>
      <c r="BH4" s="27">
        <v>2003</v>
      </c>
      <c r="BI4" s="27">
        <v>2004</v>
      </c>
      <c r="BJ4" s="27">
        <v>2005</v>
      </c>
      <c r="BK4" s="27">
        <v>2006</v>
      </c>
      <c r="BL4" s="27">
        <v>2007</v>
      </c>
      <c r="BM4" s="27">
        <v>2008</v>
      </c>
      <c r="BN4" s="27">
        <v>2009</v>
      </c>
      <c r="BO4" s="27">
        <v>2010</v>
      </c>
      <c r="BP4" s="27">
        <v>2011</v>
      </c>
      <c r="BQ4" s="27">
        <v>2012</v>
      </c>
      <c r="BR4" s="27">
        <v>2013</v>
      </c>
      <c r="BS4" s="27">
        <v>2014</v>
      </c>
      <c r="BT4" s="42">
        <v>2004</v>
      </c>
      <c r="BU4" s="27">
        <v>2005</v>
      </c>
      <c r="BV4" s="27">
        <v>2006</v>
      </c>
      <c r="BW4" s="27">
        <v>2007</v>
      </c>
      <c r="BX4" s="27">
        <v>2008</v>
      </c>
      <c r="BY4" s="27">
        <v>2009</v>
      </c>
      <c r="BZ4" s="27">
        <v>2010</v>
      </c>
      <c r="CA4" s="27">
        <v>2011</v>
      </c>
      <c r="CB4" s="27">
        <v>2012</v>
      </c>
      <c r="CC4" s="27">
        <v>2013</v>
      </c>
      <c r="CD4" s="27">
        <v>2014</v>
      </c>
      <c r="CE4" s="27">
        <v>2015</v>
      </c>
      <c r="CF4" s="27">
        <v>2016</v>
      </c>
      <c r="CG4" s="27">
        <v>2017</v>
      </c>
      <c r="CH4" s="28">
        <v>2004</v>
      </c>
      <c r="CI4" s="27">
        <v>2005</v>
      </c>
      <c r="CJ4" s="27">
        <v>2006</v>
      </c>
      <c r="CK4" s="27">
        <v>2007</v>
      </c>
      <c r="CL4" s="27">
        <v>2008</v>
      </c>
      <c r="CM4" s="27">
        <v>2009</v>
      </c>
      <c r="CN4" s="27">
        <v>2010</v>
      </c>
      <c r="CO4" s="27">
        <v>2011</v>
      </c>
      <c r="CP4" s="27">
        <v>2012</v>
      </c>
      <c r="CQ4" s="27">
        <v>2013</v>
      </c>
      <c r="CR4" s="27">
        <v>2014</v>
      </c>
      <c r="CS4" s="27">
        <v>2015</v>
      </c>
      <c r="CT4" s="27">
        <v>2016</v>
      </c>
      <c r="CU4" s="27"/>
      <c r="CV4" s="28">
        <v>2004</v>
      </c>
      <c r="CW4" s="27">
        <v>2005</v>
      </c>
      <c r="CX4" s="27">
        <v>2006</v>
      </c>
      <c r="CY4" s="27">
        <v>2007</v>
      </c>
      <c r="CZ4" s="27">
        <v>2008</v>
      </c>
      <c r="DA4" s="27">
        <v>2009</v>
      </c>
      <c r="DB4" s="27">
        <v>2010</v>
      </c>
      <c r="DC4" s="27">
        <v>2011</v>
      </c>
      <c r="DD4" s="27">
        <v>2012</v>
      </c>
      <c r="DE4" s="27">
        <v>2013</v>
      </c>
      <c r="DF4" s="27">
        <v>2014</v>
      </c>
      <c r="DG4" s="27">
        <v>2015</v>
      </c>
      <c r="DH4" s="27">
        <v>2016</v>
      </c>
      <c r="DI4" s="27"/>
      <c r="DJ4" s="28">
        <v>2004</v>
      </c>
      <c r="DK4" s="27">
        <v>2005</v>
      </c>
      <c r="DL4" s="27">
        <v>2006</v>
      </c>
      <c r="DM4" s="27">
        <v>2007</v>
      </c>
      <c r="DN4" s="27">
        <v>2008</v>
      </c>
      <c r="DO4" s="27">
        <v>2009</v>
      </c>
      <c r="DP4" s="27">
        <v>2010</v>
      </c>
      <c r="DQ4" s="27">
        <v>2011</v>
      </c>
      <c r="DR4" s="27">
        <v>2012</v>
      </c>
      <c r="DS4" s="27">
        <v>2013</v>
      </c>
      <c r="DT4" s="27">
        <v>2014</v>
      </c>
      <c r="DU4" s="27">
        <v>2015</v>
      </c>
      <c r="DV4" s="27">
        <v>2016</v>
      </c>
      <c r="DW4" s="27">
        <v>2017</v>
      </c>
      <c r="DX4" s="28">
        <v>2004</v>
      </c>
      <c r="DY4" s="27">
        <v>2005</v>
      </c>
      <c r="DZ4" s="27">
        <v>2006</v>
      </c>
      <c r="EA4" s="27">
        <v>2007</v>
      </c>
      <c r="EB4" s="27">
        <v>2008</v>
      </c>
      <c r="EC4" s="27">
        <v>2009</v>
      </c>
      <c r="ED4" s="27">
        <v>2010</v>
      </c>
      <c r="EE4" s="80">
        <v>2011</v>
      </c>
      <c r="EF4" s="80">
        <v>2012</v>
      </c>
      <c r="EG4" s="80">
        <v>2013</v>
      </c>
      <c r="EH4" s="27">
        <v>2014</v>
      </c>
      <c r="EI4" s="27">
        <v>2015</v>
      </c>
      <c r="EJ4" s="27">
        <v>2016</v>
      </c>
      <c r="EK4" s="80">
        <v>2017</v>
      </c>
    </row>
    <row r="5" spans="1:141" s="35" customFormat="1">
      <c r="A5" s="89" t="s">
        <v>56</v>
      </c>
      <c r="B5" s="68">
        <v>0.55005117734026854</v>
      </c>
      <c r="C5" s="82">
        <v>0.54903460312312879</v>
      </c>
      <c r="D5" s="82">
        <v>0.55796909525212846</v>
      </c>
      <c r="E5" s="82">
        <v>0.56232262193395932</v>
      </c>
      <c r="F5" s="82">
        <v>0.5653578003444385</v>
      </c>
      <c r="G5" s="82">
        <v>0.5722985336422014</v>
      </c>
      <c r="H5" s="82">
        <v>0.57756970265474727</v>
      </c>
      <c r="I5" s="82">
        <v>0.58541877717860125</v>
      </c>
      <c r="J5" s="82">
        <v>0.58746634762502881</v>
      </c>
      <c r="K5" s="82">
        <v>0.59044146784356588</v>
      </c>
      <c r="L5" s="82">
        <v>0.59776475682899344</v>
      </c>
      <c r="M5" s="82">
        <v>0.61264201830576148</v>
      </c>
      <c r="N5" s="82">
        <v>0.62533673303178761</v>
      </c>
      <c r="O5" s="268">
        <v>0.63290261478952614</v>
      </c>
      <c r="P5" s="68">
        <v>0.39940027791998828</v>
      </c>
      <c r="Q5" s="82">
        <v>0.39333325489180954</v>
      </c>
      <c r="R5" s="82">
        <v>0.38520787649722871</v>
      </c>
      <c r="S5" s="82">
        <v>0.38360135949529278</v>
      </c>
      <c r="T5" s="82">
        <v>0.38601275381775468</v>
      </c>
      <c r="U5" s="82">
        <v>0.39669967667812189</v>
      </c>
      <c r="V5" s="82">
        <v>0.40365641895891707</v>
      </c>
      <c r="W5" s="82">
        <v>0.41240624484528582</v>
      </c>
      <c r="X5" s="82">
        <v>0.40407063179197961</v>
      </c>
      <c r="Y5" s="82">
        <v>0.40325398871415885</v>
      </c>
      <c r="Z5" s="82">
        <v>0.40945298048246442</v>
      </c>
      <c r="AA5" s="82">
        <v>0.42866004962779158</v>
      </c>
      <c r="AB5" s="82">
        <v>0.44775300171526589</v>
      </c>
      <c r="AC5" s="82">
        <v>0.45820587746645425</v>
      </c>
      <c r="AD5" s="68">
        <v>0.45428593774440795</v>
      </c>
      <c r="AE5" s="82">
        <v>0.46198928644754278</v>
      </c>
      <c r="AF5" s="82">
        <v>0.46741518606300714</v>
      </c>
      <c r="AG5" s="82">
        <v>0.47816643804298126</v>
      </c>
      <c r="AH5" s="82">
        <v>0.48580047851867264</v>
      </c>
      <c r="AI5" s="82">
        <v>0.49386250924733538</v>
      </c>
      <c r="AJ5" s="82">
        <v>0.50597057824462388</v>
      </c>
      <c r="AK5" s="82">
        <v>0.52202346605116368</v>
      </c>
      <c r="AL5" s="82">
        <v>0.52760061334696329</v>
      </c>
      <c r="AM5" s="82">
        <v>0.53606319266201075</v>
      </c>
      <c r="AN5" s="82">
        <v>0.5415945240380734</v>
      </c>
      <c r="AO5" s="82">
        <v>0.55619892163179485</v>
      </c>
      <c r="AP5" s="82">
        <v>0.56760863435571285</v>
      </c>
      <c r="AQ5" s="82">
        <v>0.57586673669105193</v>
      </c>
      <c r="AR5" s="68">
        <v>0.57566291291431471</v>
      </c>
      <c r="AS5" s="82">
        <v>0.57423566884774135</v>
      </c>
      <c r="AT5" s="82">
        <v>0.58744738947753672</v>
      </c>
      <c r="AU5" s="82">
        <v>0.59228482698224594</v>
      </c>
      <c r="AV5" s="82">
        <v>0.59658290142155124</v>
      </c>
      <c r="AW5" s="82">
        <v>0.60292171346212475</v>
      </c>
      <c r="AX5" s="82">
        <v>0.60871509421583492</v>
      </c>
      <c r="AY5" s="82">
        <v>0.61590886215879181</v>
      </c>
      <c r="AZ5" s="82">
        <v>0.61853335203395199</v>
      </c>
      <c r="BA5" s="82">
        <v>0.62218028078687249</v>
      </c>
      <c r="BB5" s="82">
        <v>0.63111114215515929</v>
      </c>
      <c r="BC5" s="82">
        <v>0.6446318084185555</v>
      </c>
      <c r="BD5" s="82">
        <v>0.65570835634251923</v>
      </c>
      <c r="BE5" s="82">
        <v>0.66408261901866117</v>
      </c>
      <c r="BF5" s="68">
        <v>0.64486716830466828</v>
      </c>
      <c r="BG5" s="82">
        <v>0.64869302885074376</v>
      </c>
      <c r="BH5" s="82">
        <v>0.66009907259115796</v>
      </c>
      <c r="BI5" s="82">
        <v>0.66368560729995996</v>
      </c>
      <c r="BJ5" s="82">
        <v>0.67192162409231249</v>
      </c>
      <c r="BK5" s="82">
        <v>0.68510089757463877</v>
      </c>
      <c r="BL5" s="82">
        <v>0.68334659613974313</v>
      </c>
      <c r="BM5" s="82">
        <v>0.69416426512968299</v>
      </c>
      <c r="BN5" s="82">
        <v>0.71299807988320607</v>
      </c>
      <c r="BO5" s="82">
        <v>0.71683656799320394</v>
      </c>
      <c r="BP5" s="82">
        <v>0.72273724544976981</v>
      </c>
      <c r="BQ5" s="82">
        <v>0.73637487525507539</v>
      </c>
      <c r="BR5" s="82">
        <v>0.74527217784839761</v>
      </c>
      <c r="BS5" s="82">
        <v>0.75436472028530366</v>
      </c>
      <c r="BT5" s="96">
        <v>0.20492211608865299</v>
      </c>
      <c r="BU5" s="82">
        <v>0.20374550622857618</v>
      </c>
      <c r="BV5" s="82">
        <v>0.20073126944596301</v>
      </c>
      <c r="BW5" s="82">
        <v>0.1999639947062487</v>
      </c>
      <c r="BX5" s="82">
        <v>0.19822163122956921</v>
      </c>
      <c r="BY5" s="82">
        <v>0.19451754651919587</v>
      </c>
      <c r="BZ5" s="82">
        <v>0.18637323144552806</v>
      </c>
      <c r="CA5" s="82">
        <v>0.19101969786607825</v>
      </c>
      <c r="CB5" s="82">
        <v>0.20954049063206745</v>
      </c>
      <c r="CC5" s="82">
        <v>0.23632067124667031</v>
      </c>
      <c r="CD5" s="82">
        <v>0.24922915876813029</v>
      </c>
      <c r="CE5" s="82">
        <v>0.26719727412071753</v>
      </c>
      <c r="CF5" s="82">
        <v>0.28037861209781756</v>
      </c>
      <c r="CG5" s="82">
        <v>0.23672716324584392</v>
      </c>
      <c r="CH5" s="68">
        <v>0.10752391233399443</v>
      </c>
      <c r="CI5" s="82">
        <v>0.11271121351766512</v>
      </c>
      <c r="CJ5" s="82">
        <v>0.10911510312707917</v>
      </c>
      <c r="CK5" s="82">
        <v>0.10825225308606268</v>
      </c>
      <c r="CL5" s="82">
        <v>0.10751306433650304</v>
      </c>
      <c r="CM5" s="82">
        <v>0.10153538113193425</v>
      </c>
      <c r="CN5" s="82">
        <v>9.8118699695241077E-2</v>
      </c>
      <c r="CO5" s="82">
        <v>9.0586059661318899E-2</v>
      </c>
      <c r="CP5" s="82">
        <v>0.10884696106566154</v>
      </c>
      <c r="CQ5" s="82">
        <v>0.13297617713860851</v>
      </c>
      <c r="CR5" s="82">
        <v>0.13831122371183599</v>
      </c>
      <c r="CS5" s="82">
        <v>0.15432428989937588</v>
      </c>
      <c r="CT5" s="82">
        <v>0.17018095987411486</v>
      </c>
      <c r="CU5" s="82">
        <v>0.18460820103574158</v>
      </c>
      <c r="CV5" s="68">
        <v>0.15103557140135537</v>
      </c>
      <c r="CW5" s="82">
        <v>0.15356500827410502</v>
      </c>
      <c r="CX5" s="82">
        <v>0.15275725285836508</v>
      </c>
      <c r="CY5" s="82">
        <v>0.15811676538136105</v>
      </c>
      <c r="CZ5" s="82">
        <v>0.15625701630845223</v>
      </c>
      <c r="DA5" s="82">
        <v>0.15838190871215971</v>
      </c>
      <c r="DB5" s="82">
        <v>0.15995137024466846</v>
      </c>
      <c r="DC5" s="82">
        <v>0.17015582252884501</v>
      </c>
      <c r="DD5" s="82">
        <v>0.18236622503077235</v>
      </c>
      <c r="DE5" s="82">
        <v>0.20715869992867947</v>
      </c>
      <c r="DF5" s="82">
        <v>0.220296242270001</v>
      </c>
      <c r="DG5" s="82">
        <v>0.23924834147910953</v>
      </c>
      <c r="DH5" s="82">
        <v>0.24748615125240847</v>
      </c>
      <c r="DI5" s="82">
        <v>0.25614491941771828</v>
      </c>
      <c r="DJ5" s="68">
        <v>0.23270607791322137</v>
      </c>
      <c r="DK5" s="82">
        <v>0.2283967812225835</v>
      </c>
      <c r="DL5" s="82">
        <v>0.22771495821858612</v>
      </c>
      <c r="DM5" s="82">
        <v>0.22661953241803076</v>
      </c>
      <c r="DN5" s="82">
        <v>0.22437272789269097</v>
      </c>
      <c r="DO5" s="82">
        <v>0.22180069527720242</v>
      </c>
      <c r="DP5" s="82">
        <v>0.21418900162590573</v>
      </c>
      <c r="DQ5" s="82">
        <v>0.22459662003176686</v>
      </c>
      <c r="DR5" s="82">
        <v>0.24445915416888958</v>
      </c>
      <c r="DS5" s="82">
        <v>0.27393755889577187</v>
      </c>
      <c r="DT5" s="82">
        <v>0.2875416167491931</v>
      </c>
      <c r="DU5" s="82">
        <v>0.30505447845181077</v>
      </c>
      <c r="DV5" s="82">
        <v>0.32190263454706436</v>
      </c>
      <c r="DW5" s="82">
        <v>0.25614491941771828</v>
      </c>
      <c r="DX5" s="68">
        <v>0.24258875633973856</v>
      </c>
      <c r="DY5" s="82">
        <v>0.25721831508353366</v>
      </c>
      <c r="DZ5" s="82">
        <v>0.25240655911836951</v>
      </c>
      <c r="EA5" s="82">
        <v>0.25502577319587627</v>
      </c>
      <c r="EB5" s="82">
        <v>0.27202289094650206</v>
      </c>
      <c r="EC5" s="82">
        <v>0.2735407905803196</v>
      </c>
      <c r="ED5" s="82">
        <v>0.26619289340101521</v>
      </c>
      <c r="EE5" s="90">
        <v>0.27160757815506992</v>
      </c>
      <c r="EF5" s="90">
        <v>0.28904459149690759</v>
      </c>
      <c r="EG5" s="90">
        <v>0.31650520272694654</v>
      </c>
      <c r="EH5" s="82">
        <v>0.33117579745386927</v>
      </c>
      <c r="EI5" s="82">
        <v>0.35450286309213952</v>
      </c>
      <c r="EJ5" s="82">
        <v>0.36945496106864778</v>
      </c>
      <c r="EK5" s="268">
        <v>0.39200872049315894</v>
      </c>
    </row>
    <row r="6" spans="1:141" s="35" customFormat="1">
      <c r="A6" s="91" t="s">
        <v>14</v>
      </c>
      <c r="B6" s="92">
        <v>0.52081285051582082</v>
      </c>
      <c r="C6" s="53">
        <v>0.52141916005111466</v>
      </c>
      <c r="D6" s="53">
        <v>0.5252422395825046</v>
      </c>
      <c r="E6" s="53">
        <v>0.52771606082794642</v>
      </c>
      <c r="F6" s="53">
        <v>0.53716906477040549</v>
      </c>
      <c r="G6" s="53">
        <v>0.5424643230073094</v>
      </c>
      <c r="H6" s="53">
        <v>0.55063352754627926</v>
      </c>
      <c r="I6" s="53">
        <v>0.55884856434922026</v>
      </c>
      <c r="J6" s="53">
        <v>0.55859511870092426</v>
      </c>
      <c r="K6" s="53">
        <v>0.56261523628018695</v>
      </c>
      <c r="L6" s="53">
        <v>0.57042686033605716</v>
      </c>
      <c r="M6" s="53">
        <v>0.58664873670285456</v>
      </c>
      <c r="N6" s="53">
        <v>0.60048722729561632</v>
      </c>
      <c r="O6" s="82">
        <v>0.61251626264503622</v>
      </c>
      <c r="P6" s="92">
        <v>0.4003630307453358</v>
      </c>
      <c r="Q6" s="53">
        <v>0.39037788349340274</v>
      </c>
      <c r="R6" s="53">
        <v>0.37881900943790192</v>
      </c>
      <c r="S6" s="53">
        <v>0.37827276924091541</v>
      </c>
      <c r="T6" s="53">
        <v>0.38331749827998557</v>
      </c>
      <c r="U6" s="53">
        <v>0.39377157075206676</v>
      </c>
      <c r="V6" s="53">
        <v>0.4038127163646047</v>
      </c>
      <c r="W6" s="53">
        <v>0.41349239248921438</v>
      </c>
      <c r="X6" s="53">
        <v>0.40689801100296236</v>
      </c>
      <c r="Y6" s="53">
        <v>0.40461490396774624</v>
      </c>
      <c r="Z6" s="53">
        <v>0.41131527903223419</v>
      </c>
      <c r="AA6" s="53">
        <v>0.42783654212008221</v>
      </c>
      <c r="AB6" s="53">
        <v>0.4474852071005917</v>
      </c>
      <c r="AC6" s="53">
        <v>0.46224156010830608</v>
      </c>
      <c r="AD6" s="92">
        <v>0.43456461680139158</v>
      </c>
      <c r="AE6" s="53">
        <v>0.43723502304147466</v>
      </c>
      <c r="AF6" s="53">
        <v>0.44508573113704342</v>
      </c>
      <c r="AG6" s="53">
        <v>0.4571394221135735</v>
      </c>
      <c r="AH6" s="53">
        <v>0.47660173489575408</v>
      </c>
      <c r="AI6" s="53">
        <v>0.48506406172577332</v>
      </c>
      <c r="AJ6" s="53">
        <v>0.50334338079894669</v>
      </c>
      <c r="AK6" s="53">
        <v>0.51796132415601437</v>
      </c>
      <c r="AL6" s="53">
        <v>0.51441551114938089</v>
      </c>
      <c r="AM6" s="53">
        <v>0.5239400633433583</v>
      </c>
      <c r="AN6" s="53">
        <v>0.53414078015053812</v>
      </c>
      <c r="AO6" s="53">
        <v>0.54676489429852659</v>
      </c>
      <c r="AP6" s="53">
        <v>0.56004621408245792</v>
      </c>
      <c r="AQ6" s="53">
        <v>0.57305281271766295</v>
      </c>
      <c r="AR6" s="92">
        <v>0.5586200862574755</v>
      </c>
      <c r="AS6" s="53">
        <v>0.56219213346865027</v>
      </c>
      <c r="AT6" s="53">
        <v>0.5712233428136011</v>
      </c>
      <c r="AU6" s="53">
        <v>0.57304128462620674</v>
      </c>
      <c r="AV6" s="53">
        <v>0.58346791598162884</v>
      </c>
      <c r="AW6" s="53">
        <v>0.58758053396096332</v>
      </c>
      <c r="AX6" s="53">
        <v>0.59497315786749727</v>
      </c>
      <c r="AY6" s="53">
        <v>0.60332647768934988</v>
      </c>
      <c r="AZ6" s="53">
        <v>0.60577136514983354</v>
      </c>
      <c r="BA6" s="53">
        <v>0.61377107246404405</v>
      </c>
      <c r="BB6" s="53">
        <v>0.62253082781222735</v>
      </c>
      <c r="BC6" s="53">
        <v>0.63719314825753104</v>
      </c>
      <c r="BD6" s="53">
        <v>0.64824354857890354</v>
      </c>
      <c r="BE6" s="53">
        <v>0.65920630709874384</v>
      </c>
      <c r="BF6" s="92">
        <v>0.62394414756076544</v>
      </c>
      <c r="BG6" s="53">
        <v>0.61902797260500042</v>
      </c>
      <c r="BH6" s="53">
        <v>0.62070346927329545</v>
      </c>
      <c r="BI6" s="53">
        <v>0.63743290179981049</v>
      </c>
      <c r="BJ6" s="53">
        <v>0.6528031687995125</v>
      </c>
      <c r="BK6" s="53">
        <v>0.65410432107397565</v>
      </c>
      <c r="BL6" s="53">
        <v>0.66348846512868387</v>
      </c>
      <c r="BM6" s="53">
        <v>0.67347344692700395</v>
      </c>
      <c r="BN6" s="53">
        <v>0.68593912591050987</v>
      </c>
      <c r="BO6" s="53">
        <v>0.69623207735911974</v>
      </c>
      <c r="BP6" s="53">
        <v>0.69780042572405343</v>
      </c>
      <c r="BQ6" s="53">
        <v>0.72372502791909665</v>
      </c>
      <c r="BR6" s="53">
        <v>0.72924292603567487</v>
      </c>
      <c r="BS6" s="53">
        <v>0.74392982089708104</v>
      </c>
      <c r="BT6" s="97">
        <v>0.16682521547500107</v>
      </c>
      <c r="BU6" s="53">
        <v>0.17025133553558466</v>
      </c>
      <c r="BV6" s="53">
        <v>0.17325493996874813</v>
      </c>
      <c r="BW6" s="53">
        <v>0.17379433675372241</v>
      </c>
      <c r="BX6" s="53">
        <v>0.17019550319726801</v>
      </c>
      <c r="BY6" s="53">
        <v>0.1704108439228916</v>
      </c>
      <c r="BZ6" s="53">
        <v>0.16599548903014147</v>
      </c>
      <c r="CA6" s="53">
        <v>0.16474321503131523</v>
      </c>
      <c r="CB6" s="53">
        <v>0.18395105831919265</v>
      </c>
      <c r="CC6" s="53">
        <v>0.21028822038909969</v>
      </c>
      <c r="CD6" s="53">
        <v>0.22303338449731389</v>
      </c>
      <c r="CE6" s="53">
        <v>0.24206115593725111</v>
      </c>
      <c r="CF6" s="53">
        <v>0.26118391323994578</v>
      </c>
      <c r="CG6" s="53">
        <v>0.16354402758746095</v>
      </c>
      <c r="CH6" s="92">
        <v>0.11439538465074586</v>
      </c>
      <c r="CI6" s="53">
        <v>0.12666558147106016</v>
      </c>
      <c r="CJ6" s="53">
        <v>0.12357382750160779</v>
      </c>
      <c r="CK6" s="53">
        <v>0.12466760519318004</v>
      </c>
      <c r="CL6" s="53">
        <v>0.1220208928459726</v>
      </c>
      <c r="CM6" s="53">
        <v>0.11324887416986455</v>
      </c>
      <c r="CN6" s="53">
        <v>0.10604505523179961</v>
      </c>
      <c r="CO6" s="53">
        <v>9.3009617640159511E-2</v>
      </c>
      <c r="CP6" s="53">
        <v>0.1161343443627451</v>
      </c>
      <c r="CQ6" s="53">
        <v>0.14290263364927133</v>
      </c>
      <c r="CR6" s="53">
        <v>0.1443229979924158</v>
      </c>
      <c r="CS6" s="53">
        <v>0.15932944256310494</v>
      </c>
      <c r="CT6" s="53">
        <v>0.18047480005078076</v>
      </c>
      <c r="CU6" s="53">
        <v>0.21371717406460608</v>
      </c>
      <c r="CV6" s="92">
        <v>0.14606989793664119</v>
      </c>
      <c r="CW6" s="53">
        <v>0.14491647206754085</v>
      </c>
      <c r="CX6" s="53">
        <v>0.14979195561719832</v>
      </c>
      <c r="CY6" s="53">
        <v>0.151318730442557</v>
      </c>
      <c r="CZ6" s="53">
        <v>0.14726275043600323</v>
      </c>
      <c r="DA6" s="53">
        <v>0.15106382978723404</v>
      </c>
      <c r="DB6" s="53">
        <v>0.14774610260052079</v>
      </c>
      <c r="DC6" s="53">
        <v>0.15365577927831586</v>
      </c>
      <c r="DD6" s="53">
        <v>0.16075374029417336</v>
      </c>
      <c r="DE6" s="53">
        <v>0.18781667100958338</v>
      </c>
      <c r="DF6" s="53">
        <v>0.21469945032212306</v>
      </c>
      <c r="DG6" s="53">
        <v>0.23575121513265843</v>
      </c>
      <c r="DH6" s="53">
        <v>0.24532986163674347</v>
      </c>
      <c r="DI6" s="53">
        <v>0.264111768018018</v>
      </c>
      <c r="DJ6" s="92">
        <v>0.18855887645175612</v>
      </c>
      <c r="DK6" s="53">
        <v>0.1886206034859749</v>
      </c>
      <c r="DL6" s="53">
        <v>0.19370399398841315</v>
      </c>
      <c r="DM6" s="53">
        <v>0.19551292472768655</v>
      </c>
      <c r="DN6" s="53">
        <v>0.19389311782699514</v>
      </c>
      <c r="DO6" s="53">
        <v>0.19807599875597273</v>
      </c>
      <c r="DP6" s="53">
        <v>0.19634686013607081</v>
      </c>
      <c r="DQ6" s="53">
        <v>0.20163492140422301</v>
      </c>
      <c r="DR6" s="53">
        <v>0.22201684124050114</v>
      </c>
      <c r="DS6" s="53">
        <v>0.24844093068298506</v>
      </c>
      <c r="DT6" s="53">
        <v>0.26018922852983989</v>
      </c>
      <c r="DU6" s="53">
        <v>0.27824333450647287</v>
      </c>
      <c r="DV6" s="53">
        <v>0.30028359511343805</v>
      </c>
      <c r="DW6" s="53">
        <v>0.264111768018018</v>
      </c>
      <c r="DX6" s="92">
        <v>0.1634050880626223</v>
      </c>
      <c r="DY6" s="53">
        <v>0.16512841091492778</v>
      </c>
      <c r="DZ6" s="53">
        <v>0.16055746468117602</v>
      </c>
      <c r="EA6" s="53">
        <v>0.16439867598381758</v>
      </c>
      <c r="EB6" s="53">
        <v>0.17649333075584767</v>
      </c>
      <c r="EC6" s="53">
        <v>0.18397887323943662</v>
      </c>
      <c r="ED6" s="53">
        <v>0.18507839250315372</v>
      </c>
      <c r="EE6" s="53">
        <v>0.19596031183557761</v>
      </c>
      <c r="EF6" s="53">
        <v>0.19723001402524545</v>
      </c>
      <c r="EG6" s="53">
        <v>0.21759483454398709</v>
      </c>
      <c r="EH6" s="53">
        <v>0.24347397800032836</v>
      </c>
      <c r="EI6" s="53">
        <v>0.25902844359220201</v>
      </c>
      <c r="EJ6" s="53">
        <v>0.28868085106382979</v>
      </c>
      <c r="EK6" s="268">
        <v>0.33642641346568841</v>
      </c>
    </row>
    <row r="7" spans="1:141" s="35" customFormat="1">
      <c r="A7" s="91" t="s">
        <v>15</v>
      </c>
      <c r="B7" s="92">
        <v>0.47398389946986058</v>
      </c>
      <c r="C7" s="53">
        <v>0.47179362078428982</v>
      </c>
      <c r="D7" s="53">
        <v>0.47498390777693256</v>
      </c>
      <c r="E7" s="53">
        <v>0.47527761542957336</v>
      </c>
      <c r="F7" s="53">
        <v>0.48387807970015984</v>
      </c>
      <c r="G7" s="53">
        <v>0.48696639653125484</v>
      </c>
      <c r="H7" s="53">
        <v>0.49462694168576521</v>
      </c>
      <c r="I7" s="53">
        <v>0.50813653502679101</v>
      </c>
      <c r="J7" s="53">
        <v>0.50933190390331851</v>
      </c>
      <c r="K7" s="53">
        <v>0.53178108497359577</v>
      </c>
      <c r="L7" s="53">
        <v>0.54478108082438981</v>
      </c>
      <c r="M7" s="53">
        <v>0.57447299229669269</v>
      </c>
      <c r="N7" s="53">
        <v>0.58748503545446173</v>
      </c>
      <c r="O7" s="53">
        <v>0.60395388594222588</v>
      </c>
      <c r="P7" s="92">
        <v>0.33761173504469399</v>
      </c>
      <c r="Q7" s="53">
        <v>0.30576330840299165</v>
      </c>
      <c r="R7" s="53">
        <v>0.30314643001210168</v>
      </c>
      <c r="S7" s="53">
        <v>0.30699588477366258</v>
      </c>
      <c r="T7" s="53">
        <v>0.31827473426001635</v>
      </c>
      <c r="U7" s="53">
        <v>0.3097478359051562</v>
      </c>
      <c r="V7" s="53">
        <v>0.32253837514039685</v>
      </c>
      <c r="W7" s="53">
        <v>0.33383628819313466</v>
      </c>
      <c r="X7" s="53">
        <v>0.31565564838358157</v>
      </c>
      <c r="Y7" s="53">
        <v>0.32687290346626913</v>
      </c>
      <c r="Z7" s="53">
        <v>0.33314187248707638</v>
      </c>
      <c r="AA7" s="53">
        <v>0.36347724620770128</v>
      </c>
      <c r="AB7" s="53">
        <v>0.37862214546152367</v>
      </c>
      <c r="AC7" s="53">
        <v>0.40272413092091891</v>
      </c>
      <c r="AD7" s="92">
        <v>0.35099337748344372</v>
      </c>
      <c r="AE7" s="53">
        <v>0.42372881355932202</v>
      </c>
      <c r="AF7" s="53">
        <v>0.49789029535864981</v>
      </c>
      <c r="AG7" s="53">
        <v>0.47302904564315351</v>
      </c>
      <c r="AH7" s="53">
        <v>0.53767123287671237</v>
      </c>
      <c r="AI7" s="53">
        <v>0.57320099255583123</v>
      </c>
      <c r="AJ7" s="53">
        <v>0.53333333333333333</v>
      </c>
      <c r="AK7" s="53">
        <v>0.54376657824933683</v>
      </c>
      <c r="AL7" s="53">
        <v>0.52322738386308065</v>
      </c>
      <c r="AM7" s="53">
        <v>0.54740608228980325</v>
      </c>
      <c r="AN7" s="53">
        <v>0.55296229802513464</v>
      </c>
      <c r="AO7" s="53">
        <v>0.5741935483870968</v>
      </c>
      <c r="AP7" s="53">
        <v>0.57739130434782604</v>
      </c>
      <c r="AQ7" s="53">
        <v>0.60806916426512969</v>
      </c>
      <c r="AR7" s="92">
        <v>0.53959355290819899</v>
      </c>
      <c r="AS7" s="53">
        <v>0.54505169867060566</v>
      </c>
      <c r="AT7" s="53">
        <v>0.55358934598193921</v>
      </c>
      <c r="AU7" s="53">
        <v>0.55175517551755171</v>
      </c>
      <c r="AV7" s="53">
        <v>0.55761735299101844</v>
      </c>
      <c r="AW7" s="53">
        <v>0.5669125395152792</v>
      </c>
      <c r="AX7" s="53">
        <v>0.57326093799181621</v>
      </c>
      <c r="AY7" s="53">
        <v>0.58347132319735062</v>
      </c>
      <c r="AZ7" s="53">
        <v>0.59006211180124224</v>
      </c>
      <c r="BA7" s="53">
        <v>0.61741973840665876</v>
      </c>
      <c r="BB7" s="53">
        <v>0.62709017889740781</v>
      </c>
      <c r="BC7" s="53">
        <v>0.65144671841919544</v>
      </c>
      <c r="BD7" s="53">
        <v>0.66108256493277961</v>
      </c>
      <c r="BE7" s="53">
        <v>0.6728515625</v>
      </c>
      <c r="BF7" s="92">
        <v>0.50649350649350644</v>
      </c>
      <c r="BG7" s="53">
        <v>0.50207468879668049</v>
      </c>
      <c r="BH7" s="53">
        <v>0.51291512915129156</v>
      </c>
      <c r="BI7" s="53">
        <v>0.5617021276595745</v>
      </c>
      <c r="BJ7" s="53">
        <v>0.58518518518518514</v>
      </c>
      <c r="BK7" s="53">
        <v>0.6064516129032258</v>
      </c>
      <c r="BL7" s="53">
        <v>0.55555555555555558</v>
      </c>
      <c r="BM7" s="53">
        <v>0.58112094395280234</v>
      </c>
      <c r="BN7" s="53">
        <v>0.615979381443299</v>
      </c>
      <c r="BO7" s="53">
        <v>0.67924528301886788</v>
      </c>
      <c r="BP7" s="53">
        <v>0.60821917808219184</v>
      </c>
      <c r="BQ7" s="53">
        <v>0.67948717948717952</v>
      </c>
      <c r="BR7" s="53">
        <v>0.74423963133640558</v>
      </c>
      <c r="BS7" s="53">
        <v>0.70270270270270274</v>
      </c>
      <c r="BT7" s="97">
        <v>0.16997167138810199</v>
      </c>
      <c r="BU7" s="53">
        <v>0.17577142857142858</v>
      </c>
      <c r="BV7" s="53">
        <v>0.20471503413240197</v>
      </c>
      <c r="BW7" s="53">
        <v>0.18725589469116158</v>
      </c>
      <c r="BX7" s="53">
        <v>0.18253385816265261</v>
      </c>
      <c r="BY7" s="53">
        <v>0.1687294916815382</v>
      </c>
      <c r="BZ7" s="53">
        <v>0.15248206264947792</v>
      </c>
      <c r="CA7" s="53">
        <v>0.14918400398654541</v>
      </c>
      <c r="CB7" s="53">
        <v>0.18688085676037483</v>
      </c>
      <c r="CC7" s="53">
        <v>0.20549181384555884</v>
      </c>
      <c r="CD7" s="53">
        <v>0.22933351432061896</v>
      </c>
      <c r="CE7" s="53">
        <v>0.24755501222493886</v>
      </c>
      <c r="CF7" s="53">
        <v>0.26264784433422356</v>
      </c>
      <c r="CG7" s="53">
        <v>0.27868005315222205</v>
      </c>
      <c r="CH7" s="92">
        <v>0.14436049649217486</v>
      </c>
      <c r="CI7" s="53">
        <v>0.17729908864954433</v>
      </c>
      <c r="CJ7" s="53">
        <v>0.17088217149907464</v>
      </c>
      <c r="CK7" s="53">
        <v>0.16625310173697269</v>
      </c>
      <c r="CL7" s="53">
        <v>0.15736693237336077</v>
      </c>
      <c r="CM7" s="53">
        <v>0.14736178263611519</v>
      </c>
      <c r="CN7" s="53">
        <v>0.12354264675802823</v>
      </c>
      <c r="CO7" s="53">
        <v>9.8765432098765427E-2</v>
      </c>
      <c r="CP7" s="53">
        <v>0.1262158956109134</v>
      </c>
      <c r="CQ7" s="53">
        <v>0.15751412429378531</v>
      </c>
      <c r="CR7" s="53">
        <v>0.14941148210425173</v>
      </c>
      <c r="CS7" s="53">
        <v>0.16761202495745889</v>
      </c>
      <c r="CT7" s="53">
        <v>0.18936781609195402</v>
      </c>
      <c r="CU7" s="53">
        <v>0.20919477693144722</v>
      </c>
      <c r="CV7" s="92">
        <v>0.18354430379746836</v>
      </c>
      <c r="CW7" s="53">
        <v>0.12</v>
      </c>
      <c r="CX7" s="53">
        <v>0.21428571428571427</v>
      </c>
      <c r="CY7" s="53">
        <v>0.20833333333333334</v>
      </c>
      <c r="CZ7" s="53">
        <v>0.25093632958801498</v>
      </c>
      <c r="DA7" s="53">
        <v>0.17808219178082191</v>
      </c>
      <c r="DB7" s="53">
        <v>0.18032786885245902</v>
      </c>
      <c r="DC7" s="53">
        <v>0.15662650602409639</v>
      </c>
      <c r="DD7" s="53">
        <v>0.17728531855955679</v>
      </c>
      <c r="DE7" s="53">
        <v>0.26970954356846472</v>
      </c>
      <c r="DF7" s="53">
        <v>0.30386740331491713</v>
      </c>
      <c r="DG7" s="53">
        <v>0.23665480427046262</v>
      </c>
      <c r="DH7" s="53">
        <v>0.27586206896551724</v>
      </c>
      <c r="DI7" s="53">
        <v>0.35532994923857869</v>
      </c>
      <c r="DJ7" s="92">
        <v>0.18202554744525548</v>
      </c>
      <c r="DK7" s="53">
        <v>0.17776777677767777</v>
      </c>
      <c r="DL7" s="53">
        <v>0.21677448643740779</v>
      </c>
      <c r="DM7" s="53">
        <v>0.19696493982208269</v>
      </c>
      <c r="DN7" s="53">
        <v>0.19196119196119196</v>
      </c>
      <c r="DO7" s="53">
        <v>0.17751111111111112</v>
      </c>
      <c r="DP7" s="53">
        <v>0.16318892111911668</v>
      </c>
      <c r="DQ7" s="53">
        <v>0.1724208375893769</v>
      </c>
      <c r="DR7" s="53">
        <v>0.210979196165995</v>
      </c>
      <c r="DS7" s="53">
        <v>0.22527757600913148</v>
      </c>
      <c r="DT7" s="53">
        <v>0.26340172071475842</v>
      </c>
      <c r="DU7" s="53">
        <v>0.28676111382510994</v>
      </c>
      <c r="DV7" s="53">
        <v>0.2944021279168178</v>
      </c>
      <c r="DW7" s="53">
        <v>0.35532994923857869</v>
      </c>
      <c r="DX7" s="92">
        <v>0.20481927710843373</v>
      </c>
      <c r="DY7" s="53">
        <v>0.15384615384615385</v>
      </c>
      <c r="DZ7" s="53">
        <v>0.23376623376623376</v>
      </c>
      <c r="EA7" s="53">
        <v>0.11956521739130435</v>
      </c>
      <c r="EB7" s="53">
        <v>0.2857142857142857</v>
      </c>
      <c r="EC7" s="53">
        <v>0.15053763440860216</v>
      </c>
      <c r="ED7" s="53">
        <v>0.21212121212121213</v>
      </c>
      <c r="EE7" s="53">
        <v>0.18811881188118812</v>
      </c>
      <c r="EF7" s="53">
        <v>0.19327731092436976</v>
      </c>
      <c r="EG7" s="53">
        <v>0.29192546583850931</v>
      </c>
      <c r="EH7" s="53">
        <v>0.24175824175824176</v>
      </c>
      <c r="EI7" s="53">
        <v>0.26282051282051283</v>
      </c>
      <c r="EJ7" s="53">
        <v>0.26623376623376621</v>
      </c>
      <c r="EK7" s="268">
        <v>0.36206896551724138</v>
      </c>
    </row>
    <row r="8" spans="1:141" s="35" customFormat="1">
      <c r="A8" s="91" t="s">
        <v>16</v>
      </c>
      <c r="B8" s="92">
        <v>0.40390264372639528</v>
      </c>
      <c r="C8" s="53">
        <v>0.39058059277304102</v>
      </c>
      <c r="D8" s="53">
        <v>0.3938701694269941</v>
      </c>
      <c r="E8" s="53">
        <v>0.38715716559019003</v>
      </c>
      <c r="F8" s="53">
        <v>0.40063452895038337</v>
      </c>
      <c r="G8" s="53">
        <v>0.41169295111963056</v>
      </c>
      <c r="H8" s="53">
        <v>0.39690899671904678</v>
      </c>
      <c r="I8" s="53">
        <v>0.42074832741389279</v>
      </c>
      <c r="J8" s="53">
        <v>0.42624618514750762</v>
      </c>
      <c r="K8" s="53">
        <v>0.43412425850764907</v>
      </c>
      <c r="L8" s="53">
        <v>0.44467364078385146</v>
      </c>
      <c r="M8" s="53">
        <v>0.47159544366248279</v>
      </c>
      <c r="N8" s="53">
        <v>0.49127688374191608</v>
      </c>
      <c r="O8" s="53">
        <v>0.50341768470040726</v>
      </c>
      <c r="P8" s="92">
        <v>0.28841245533435428</v>
      </c>
      <c r="Q8" s="53">
        <v>0.24171539961013644</v>
      </c>
      <c r="R8" s="53">
        <v>0.23110720562390158</v>
      </c>
      <c r="S8" s="53">
        <v>0.21565217391304348</v>
      </c>
      <c r="T8" s="53">
        <v>0.22149570903146709</v>
      </c>
      <c r="U8" s="53">
        <v>0.24235993208828524</v>
      </c>
      <c r="V8" s="53">
        <v>0.23178016726403824</v>
      </c>
      <c r="W8" s="53">
        <v>0.25434195291393286</v>
      </c>
      <c r="X8" s="53">
        <v>0.24421795374362995</v>
      </c>
      <c r="Y8" s="53">
        <v>0.24248417721518986</v>
      </c>
      <c r="Z8" s="53">
        <v>0.27258064516129032</v>
      </c>
      <c r="AA8" s="53">
        <v>0.27550200803212849</v>
      </c>
      <c r="AB8" s="53">
        <v>0.28828058169375537</v>
      </c>
      <c r="AC8" s="53">
        <v>0.29682274247491641</v>
      </c>
      <c r="AD8" s="92">
        <v>0.37096774193548387</v>
      </c>
      <c r="AE8" s="53">
        <v>0.33333333333333331</v>
      </c>
      <c r="AF8" s="53">
        <v>0.41975308641975306</v>
      </c>
      <c r="AG8" s="53">
        <v>0.3</v>
      </c>
      <c r="AH8" s="53">
        <v>0.38636363636363635</v>
      </c>
      <c r="AI8" s="53">
        <v>0.40520446096654272</v>
      </c>
      <c r="AJ8" s="53">
        <v>0.4</v>
      </c>
      <c r="AK8" s="53">
        <v>0.41692789968652039</v>
      </c>
      <c r="AL8" s="53">
        <v>0.39420289855072466</v>
      </c>
      <c r="AM8" s="53">
        <v>0.44129554655870445</v>
      </c>
      <c r="AN8" s="53">
        <v>0.36482084690553745</v>
      </c>
      <c r="AO8" s="53">
        <v>0.45579268292682928</v>
      </c>
      <c r="AP8" s="53">
        <v>0.51101928374655647</v>
      </c>
      <c r="AQ8" s="53">
        <v>0.49676584734799484</v>
      </c>
      <c r="AR8" s="92">
        <v>0.43366110873592706</v>
      </c>
      <c r="AS8" s="53">
        <v>0.43374669081789047</v>
      </c>
      <c r="AT8" s="53">
        <v>0.43764956128689181</v>
      </c>
      <c r="AU8" s="53">
        <v>0.43983621714436666</v>
      </c>
      <c r="AV8" s="53">
        <v>0.45046419941498156</v>
      </c>
      <c r="AW8" s="53">
        <v>0.45582379293180686</v>
      </c>
      <c r="AX8" s="53">
        <v>0.44574888779041028</v>
      </c>
      <c r="AY8" s="53">
        <v>0.47632448305395814</v>
      </c>
      <c r="AZ8" s="53">
        <v>0.48956884561891517</v>
      </c>
      <c r="BA8" s="53">
        <v>0.48823596924136348</v>
      </c>
      <c r="BB8" s="53">
        <v>0.49664356864443482</v>
      </c>
      <c r="BC8" s="53">
        <v>0.52598158535294737</v>
      </c>
      <c r="BD8" s="53">
        <v>0.54280328232424035</v>
      </c>
      <c r="BE8" s="53">
        <v>0.55779914529914532</v>
      </c>
      <c r="BF8" s="92">
        <v>0.49514563106796117</v>
      </c>
      <c r="BG8" s="53">
        <v>0.45689655172413796</v>
      </c>
      <c r="BH8" s="53">
        <v>0.61392405063291144</v>
      </c>
      <c r="BI8" s="53">
        <v>0.4779874213836478</v>
      </c>
      <c r="BJ8" s="53">
        <v>0.4941860465116279</v>
      </c>
      <c r="BK8" s="53">
        <v>0.5</v>
      </c>
      <c r="BL8" s="53">
        <v>0.47596153846153844</v>
      </c>
      <c r="BM8" s="53">
        <v>0.50222222222222224</v>
      </c>
      <c r="BN8" s="53">
        <v>0.4972067039106145</v>
      </c>
      <c r="BO8" s="53">
        <v>0.48514851485148514</v>
      </c>
      <c r="BP8" s="53">
        <v>0.52674897119341568</v>
      </c>
      <c r="BQ8" s="53">
        <v>0.5714285714285714</v>
      </c>
      <c r="BR8" s="53">
        <v>0.57868020304568524</v>
      </c>
      <c r="BS8" s="53">
        <v>0.61776061776061775</v>
      </c>
      <c r="BT8" s="97">
        <v>0.23185143500281374</v>
      </c>
      <c r="BU8" s="53">
        <v>0.22645451623272259</v>
      </c>
      <c r="BV8" s="53">
        <v>0.20962732919254659</v>
      </c>
      <c r="BW8" s="53">
        <v>0.22213740458015266</v>
      </c>
      <c r="BX8" s="53">
        <v>0.22804932402317635</v>
      </c>
      <c r="BY8" s="53">
        <v>0.22915668423574509</v>
      </c>
      <c r="BZ8" s="53">
        <v>0.21445365672565275</v>
      </c>
      <c r="CA8" s="53">
        <v>0.22034758340733224</v>
      </c>
      <c r="CB8" s="53">
        <v>0.24035874439461882</v>
      </c>
      <c r="CC8" s="53">
        <v>0.26642046953310472</v>
      </c>
      <c r="CD8" s="53">
        <v>0.2804896253172115</v>
      </c>
      <c r="CE8" s="53">
        <v>0.29467419502517933</v>
      </c>
      <c r="CF8" s="53">
        <v>0.32511139401654998</v>
      </c>
      <c r="CG8" s="53">
        <v>0.32796462971735352</v>
      </c>
      <c r="CH8" s="92">
        <v>0.12442396313364056</v>
      </c>
      <c r="CI8" s="53">
        <v>0.1111111111111111</v>
      </c>
      <c r="CJ8" s="53">
        <v>0.12890995260663507</v>
      </c>
      <c r="CK8" s="53">
        <v>9.7053726169844021E-2</v>
      </c>
      <c r="CL8" s="53">
        <v>0.13484021823850351</v>
      </c>
      <c r="CM8" s="53">
        <v>0.12077596996245307</v>
      </c>
      <c r="CN8" s="53">
        <v>0.12031921424186617</v>
      </c>
      <c r="CO8" s="53">
        <v>0.11228070175438597</v>
      </c>
      <c r="CP8" s="53">
        <v>0.12072892938496584</v>
      </c>
      <c r="CQ8" s="53">
        <v>0.14990006662225183</v>
      </c>
      <c r="CR8" s="53">
        <v>0.14544025157232704</v>
      </c>
      <c r="CS8" s="53">
        <v>0.18165784832451498</v>
      </c>
      <c r="CT8" s="53">
        <v>0.25840336134453784</v>
      </c>
      <c r="CU8" s="53">
        <v>0.1970649895178197</v>
      </c>
      <c r="CV8" s="92">
        <v>0.22330097087378642</v>
      </c>
      <c r="CW8" s="53">
        <v>0.30769230769230771</v>
      </c>
      <c r="CX8" s="53">
        <v>0.25139664804469275</v>
      </c>
      <c r="CY8" s="53">
        <v>0.24880382775119617</v>
      </c>
      <c r="CZ8" s="53">
        <v>0.21888412017167383</v>
      </c>
      <c r="DA8" s="53">
        <v>0.25762711864406779</v>
      </c>
      <c r="DB8" s="53">
        <v>0.25144508670520233</v>
      </c>
      <c r="DC8" s="53">
        <v>0.2247191011235955</v>
      </c>
      <c r="DD8" s="53">
        <v>0.25476190476190474</v>
      </c>
      <c r="DE8" s="53">
        <v>0.25045372050816694</v>
      </c>
      <c r="DF8" s="53">
        <v>0.32838983050847459</v>
      </c>
      <c r="DG8" s="53">
        <v>0.32845188284518828</v>
      </c>
      <c r="DH8" s="53">
        <v>0.34439834024896265</v>
      </c>
      <c r="DI8" s="53">
        <v>0.3598233995584989</v>
      </c>
      <c r="DJ8" s="92">
        <v>0.25498575498575499</v>
      </c>
      <c r="DK8" s="53">
        <v>0.253686685189143</v>
      </c>
      <c r="DL8" s="53">
        <v>0.22871490527276878</v>
      </c>
      <c r="DM8" s="53">
        <v>0.25169796244506593</v>
      </c>
      <c r="DN8" s="53">
        <v>0.25486264287146582</v>
      </c>
      <c r="DO8" s="53">
        <v>0.25821138211382116</v>
      </c>
      <c r="DP8" s="53">
        <v>0.23966942148760331</v>
      </c>
      <c r="DQ8" s="53">
        <v>0.25418994413407819</v>
      </c>
      <c r="DR8" s="53">
        <v>0.28167115902964962</v>
      </c>
      <c r="DS8" s="53">
        <v>0.30572109654350416</v>
      </c>
      <c r="DT8" s="53">
        <v>0.3185626102292769</v>
      </c>
      <c r="DU8" s="53">
        <v>0.32712403452975919</v>
      </c>
      <c r="DV8" s="53">
        <v>0.34535494179411091</v>
      </c>
      <c r="DW8" s="53">
        <v>0.3598233995584989</v>
      </c>
      <c r="DX8" s="92">
        <v>0.19148936170212766</v>
      </c>
      <c r="DY8" s="53">
        <v>0.3125</v>
      </c>
      <c r="DZ8" s="53">
        <v>0.17741935483870969</v>
      </c>
      <c r="EA8" s="53">
        <v>0.24358974358974358</v>
      </c>
      <c r="EB8" s="53">
        <v>0.21875</v>
      </c>
      <c r="EC8" s="53">
        <v>0.18181818181818182</v>
      </c>
      <c r="ED8" s="53">
        <v>0.22368421052631579</v>
      </c>
      <c r="EE8" s="53">
        <v>0.21311475409836064</v>
      </c>
      <c r="EF8" s="53">
        <v>0.20895522388059701</v>
      </c>
      <c r="EG8" s="53">
        <v>0.22857142857142856</v>
      </c>
      <c r="EH8" s="53">
        <v>0.26865671641791045</v>
      </c>
      <c r="EI8" s="53">
        <v>0.32786885245901637</v>
      </c>
      <c r="EJ8" s="53">
        <v>0.27777777777777779</v>
      </c>
      <c r="EK8" s="268">
        <v>0.32653061224489793</v>
      </c>
    </row>
    <row r="9" spans="1:141" s="35" customFormat="1">
      <c r="A9" s="91" t="s">
        <v>17</v>
      </c>
      <c r="B9" s="92">
        <v>0.70701581027667981</v>
      </c>
      <c r="C9" s="53">
        <v>0.7153495075666586</v>
      </c>
      <c r="D9" s="53">
        <v>0.69209809264305178</v>
      </c>
      <c r="E9" s="53">
        <v>0.70810157194679568</v>
      </c>
      <c r="F9" s="53">
        <v>0.69568181818181818</v>
      </c>
      <c r="G9" s="53">
        <v>0.70466830466830466</v>
      </c>
      <c r="H9" s="53">
        <v>0.73575840768702816</v>
      </c>
      <c r="I9" s="53">
        <v>0.7459715639810427</v>
      </c>
      <c r="J9" s="53">
        <v>0.74653770059353708</v>
      </c>
      <c r="K9" s="53">
        <v>0.74506114769520226</v>
      </c>
      <c r="L9" s="53">
        <v>0.73248792270531404</v>
      </c>
      <c r="M9" s="53">
        <v>0.7404643449419569</v>
      </c>
      <c r="N9" s="53">
        <v>0.74324611784726657</v>
      </c>
      <c r="O9" s="53">
        <v>0.7781082688875669</v>
      </c>
      <c r="P9" s="92">
        <v>0.43391188251001334</v>
      </c>
      <c r="Q9" s="53">
        <v>0.41016109045848825</v>
      </c>
      <c r="R9" s="53">
        <v>0.42436974789915966</v>
      </c>
      <c r="S9" s="53">
        <v>0.43893129770992367</v>
      </c>
      <c r="T9" s="53">
        <v>0.40587595212187161</v>
      </c>
      <c r="U9" s="53">
        <v>0.40567200986436497</v>
      </c>
      <c r="V9" s="53">
        <v>0.426056338028169</v>
      </c>
      <c r="W9" s="53">
        <v>0.45855614973262032</v>
      </c>
      <c r="X9" s="53">
        <v>0.50771208226221076</v>
      </c>
      <c r="Y9" s="53">
        <v>0.47010550996483003</v>
      </c>
      <c r="Z9" s="53">
        <v>0.40451745379876797</v>
      </c>
      <c r="AA9" s="53">
        <v>0.45168067226890757</v>
      </c>
      <c r="AB9" s="53">
        <v>0.51363636363636367</v>
      </c>
      <c r="AC9" s="53">
        <v>0.54556074766355145</v>
      </c>
      <c r="AD9" s="92">
        <v>0.64912280701754388</v>
      </c>
      <c r="AE9" s="53">
        <v>0.68333333333333335</v>
      </c>
      <c r="AF9" s="53">
        <v>0.68421052631578949</v>
      </c>
      <c r="AG9" s="53">
        <v>0.6797752808988764</v>
      </c>
      <c r="AH9" s="53">
        <v>0.70142180094786732</v>
      </c>
      <c r="AI9" s="53">
        <v>0.68674698795180722</v>
      </c>
      <c r="AJ9" s="53">
        <v>0.73308270676691734</v>
      </c>
      <c r="AK9" s="53">
        <v>0.77642276422764223</v>
      </c>
      <c r="AL9" s="53">
        <v>0.71951219512195119</v>
      </c>
      <c r="AM9" s="53">
        <v>0.66094420600858372</v>
      </c>
      <c r="AN9" s="53">
        <v>0.70607028753993606</v>
      </c>
      <c r="AO9" s="53">
        <v>0.72672672672672678</v>
      </c>
      <c r="AP9" s="53">
        <v>0.67082294264339148</v>
      </c>
      <c r="AQ9" s="53">
        <v>0.72307692307692306</v>
      </c>
      <c r="AR9" s="92">
        <v>0.77955911823647295</v>
      </c>
      <c r="AS9" s="53">
        <v>0.79960835509138384</v>
      </c>
      <c r="AT9" s="53">
        <v>0.76025991792065661</v>
      </c>
      <c r="AU9" s="53">
        <v>0.78301886792452835</v>
      </c>
      <c r="AV9" s="53">
        <v>0.79088471849865949</v>
      </c>
      <c r="AW9" s="53">
        <v>0.80102601685599117</v>
      </c>
      <c r="AX9" s="53">
        <v>0.83227848101265822</v>
      </c>
      <c r="AY9" s="53">
        <v>0.82225382154283688</v>
      </c>
      <c r="AZ9" s="53">
        <v>0.8214640609473336</v>
      </c>
      <c r="BA9" s="53">
        <v>0.83301922352054281</v>
      </c>
      <c r="BB9" s="53">
        <v>0.83452343992548894</v>
      </c>
      <c r="BC9" s="53">
        <v>0.83173076923076927</v>
      </c>
      <c r="BD9" s="53">
        <v>0.82453092425295349</v>
      </c>
      <c r="BE9" s="53">
        <v>0.84565817735501692</v>
      </c>
      <c r="BF9" s="92">
        <v>0.70796460176991149</v>
      </c>
      <c r="BG9" s="53">
        <v>0.7767857142857143</v>
      </c>
      <c r="BH9" s="53">
        <v>0.71140939597315433</v>
      </c>
      <c r="BI9" s="53">
        <v>0.73228346456692917</v>
      </c>
      <c r="BJ9" s="53">
        <v>0.72857142857142854</v>
      </c>
      <c r="BK9" s="53">
        <v>0.74149659863945583</v>
      </c>
      <c r="BL9" s="53">
        <v>0.8125</v>
      </c>
      <c r="BM9" s="53">
        <v>0.7678571428571429</v>
      </c>
      <c r="BN9" s="53">
        <v>0.75155279503105588</v>
      </c>
      <c r="BO9" s="53">
        <v>0.86754966887417218</v>
      </c>
      <c r="BP9" s="53">
        <v>0.79577464788732399</v>
      </c>
      <c r="BQ9" s="53">
        <v>0.80281690140845074</v>
      </c>
      <c r="BR9" s="53">
        <v>0.84693877551020413</v>
      </c>
      <c r="BS9" s="53">
        <v>0.86729857819905209</v>
      </c>
      <c r="BT9" s="97">
        <v>9.171974522292993E-2</v>
      </c>
      <c r="BU9" s="53">
        <v>7.3960880195599016E-2</v>
      </c>
      <c r="BV9" s="53">
        <v>0.10726474890297416</v>
      </c>
      <c r="BW9" s="53">
        <v>0.125</v>
      </c>
      <c r="BX9" s="53">
        <v>0.13771186440677965</v>
      </c>
      <c r="BY9" s="53">
        <v>0.10791685095090668</v>
      </c>
      <c r="BZ9" s="53">
        <v>0.14399999999999999</v>
      </c>
      <c r="CA9" s="53">
        <v>0.14215080346106304</v>
      </c>
      <c r="CB9" s="53">
        <v>0.14178731902146779</v>
      </c>
      <c r="CC9" s="53" t="s">
        <v>111</v>
      </c>
      <c r="CD9" s="53" t="s">
        <v>111</v>
      </c>
      <c r="CE9" s="53" t="s">
        <v>111</v>
      </c>
      <c r="CF9" s="53" t="s">
        <v>111</v>
      </c>
      <c r="CG9" s="53" t="s">
        <v>111</v>
      </c>
      <c r="CH9" s="92">
        <v>2.1148036253776436E-2</v>
      </c>
      <c r="CI9" s="53">
        <v>2.2222222222222223E-2</v>
      </c>
      <c r="CJ9" s="53">
        <v>3.6496350364963501E-2</v>
      </c>
      <c r="CK9" s="53">
        <v>5.2023121387283239E-2</v>
      </c>
      <c r="CL9" s="53">
        <v>5.3061224489795916E-2</v>
      </c>
      <c r="CM9" s="53">
        <v>5.4263565891472867E-2</v>
      </c>
      <c r="CN9" s="53">
        <v>8.070866141732283E-2</v>
      </c>
      <c r="CO9" s="53">
        <v>6.6433566433566432E-2</v>
      </c>
      <c r="CP9" s="53">
        <v>7.5471698113207544E-2</v>
      </c>
      <c r="CQ9" s="53" t="s">
        <v>111</v>
      </c>
      <c r="CR9" s="53" t="s">
        <v>111</v>
      </c>
      <c r="CS9" s="53" t="s">
        <v>111</v>
      </c>
      <c r="CT9" s="53" t="s">
        <v>111</v>
      </c>
      <c r="CU9" s="53" t="s">
        <v>111</v>
      </c>
      <c r="CV9" s="92">
        <v>6.4935064935064929E-2</v>
      </c>
      <c r="CW9" s="53">
        <v>7.6923076923076927E-2</v>
      </c>
      <c r="CX9" s="53">
        <v>9.4339622641509441E-2</v>
      </c>
      <c r="CY9" s="53">
        <v>0.12328767123287671</v>
      </c>
      <c r="CZ9" s="53">
        <v>0.13698630136986301</v>
      </c>
      <c r="DA9" s="53">
        <v>0.10795454545454546</v>
      </c>
      <c r="DB9" s="53">
        <v>0.11242603550295859</v>
      </c>
      <c r="DC9" s="53">
        <v>0.13333333333333333</v>
      </c>
      <c r="DD9" s="53">
        <v>9.3922651933701654E-2</v>
      </c>
      <c r="DE9" s="53" t="s">
        <v>111</v>
      </c>
      <c r="DF9" s="53" t="s">
        <v>111</v>
      </c>
      <c r="DG9" s="53" t="s">
        <v>111</v>
      </c>
      <c r="DH9" s="53" t="s">
        <v>111</v>
      </c>
      <c r="DI9" s="53" t="s">
        <v>111</v>
      </c>
      <c r="DJ9" s="92">
        <v>0.10020449897750511</v>
      </c>
      <c r="DK9" s="53">
        <v>8.5205992509363296E-2</v>
      </c>
      <c r="DL9" s="53">
        <v>0.11465451784358391</v>
      </c>
      <c r="DM9" s="53">
        <v>0.14266842800528401</v>
      </c>
      <c r="DN9" s="53">
        <v>0.15709570957095709</v>
      </c>
      <c r="DO9" s="53">
        <v>0.12318840579710146</v>
      </c>
      <c r="DP9" s="53">
        <v>0.15938864628820962</v>
      </c>
      <c r="DQ9" s="53">
        <v>0.15980113636363635</v>
      </c>
      <c r="DR9" s="53">
        <v>0.16653061224489796</v>
      </c>
      <c r="DS9" s="53" t="s">
        <v>111</v>
      </c>
      <c r="DT9" s="53" t="s">
        <v>111</v>
      </c>
      <c r="DU9" s="53" t="s">
        <v>111</v>
      </c>
      <c r="DV9" s="53" t="s">
        <v>111</v>
      </c>
      <c r="DW9" s="53" t="s">
        <v>111</v>
      </c>
      <c r="DX9" s="92">
        <v>0.19444444444444445</v>
      </c>
      <c r="DY9" s="53">
        <v>5.5555555555555552E-2</v>
      </c>
      <c r="DZ9" s="53">
        <v>0.14583333333333334</v>
      </c>
      <c r="EA9" s="53">
        <v>0.18367346938775511</v>
      </c>
      <c r="EB9" s="53">
        <v>0.17808219178082191</v>
      </c>
      <c r="EC9" s="53">
        <v>9.6153846153846159E-2</v>
      </c>
      <c r="ED9" s="53">
        <v>0.11538461538461539</v>
      </c>
      <c r="EE9" s="53">
        <v>0.33823529411764708</v>
      </c>
      <c r="EF9" s="53">
        <v>0.2</v>
      </c>
      <c r="EG9" s="53" t="s">
        <v>111</v>
      </c>
      <c r="EH9" s="53" t="s">
        <v>111</v>
      </c>
      <c r="EI9" s="53" t="s">
        <v>111</v>
      </c>
      <c r="EJ9" s="53" t="s">
        <v>111</v>
      </c>
      <c r="EK9" s="53" t="s">
        <v>111</v>
      </c>
    </row>
    <row r="10" spans="1:141" s="35" customFormat="1">
      <c r="A10" s="91" t="s">
        <v>18</v>
      </c>
      <c r="B10" s="92">
        <v>0.59217469219792251</v>
      </c>
      <c r="C10" s="53">
        <v>0.59911664570745027</v>
      </c>
      <c r="D10" s="53">
        <v>0.59950132003520096</v>
      </c>
      <c r="E10" s="53">
        <v>0.61382736015248218</v>
      </c>
      <c r="F10" s="53">
        <v>0.61365612814542603</v>
      </c>
      <c r="G10" s="53">
        <v>0.62603340176441213</v>
      </c>
      <c r="H10" s="53">
        <v>0.64378798586572439</v>
      </c>
      <c r="I10" s="53">
        <v>0.66277546505196361</v>
      </c>
      <c r="J10" s="53">
        <v>0.66408499930099263</v>
      </c>
      <c r="K10" s="53">
        <v>0.67006144263950851</v>
      </c>
      <c r="L10" s="53">
        <v>0.67071975416567331</v>
      </c>
      <c r="M10" s="53">
        <v>0.68502297918356314</v>
      </c>
      <c r="N10" s="53">
        <v>0.69838144051793904</v>
      </c>
      <c r="O10" s="53">
        <v>0.71954486380394134</v>
      </c>
      <c r="P10" s="92">
        <v>0.48995580554439533</v>
      </c>
      <c r="Q10" s="53">
        <v>0.50867492850333651</v>
      </c>
      <c r="R10" s="53">
        <v>0.49242829146623907</v>
      </c>
      <c r="S10" s="53">
        <v>0.520351614752532</v>
      </c>
      <c r="T10" s="53">
        <v>0.52022172038595771</v>
      </c>
      <c r="U10" s="53">
        <v>0.53310246486046042</v>
      </c>
      <c r="V10" s="53">
        <v>0.54656340755082289</v>
      </c>
      <c r="W10" s="53">
        <v>0.54365079365079361</v>
      </c>
      <c r="X10" s="53">
        <v>0.53548024714472942</v>
      </c>
      <c r="Y10" s="53">
        <v>0.53846153846153844</v>
      </c>
      <c r="Z10" s="53">
        <v>0.57914375490966219</v>
      </c>
      <c r="AA10" s="53">
        <v>0.59054949754115882</v>
      </c>
      <c r="AB10" s="53">
        <v>0.6084310189359784</v>
      </c>
      <c r="AC10" s="53">
        <v>0.65571205007824729</v>
      </c>
      <c r="AD10" s="92">
        <v>0.57795572303344322</v>
      </c>
      <c r="AE10" s="53">
        <v>0.57133943427620637</v>
      </c>
      <c r="AF10" s="53">
        <v>0.5703125</v>
      </c>
      <c r="AG10" s="53">
        <v>0.5676100628930818</v>
      </c>
      <c r="AH10" s="53">
        <v>0.56305812313958958</v>
      </c>
      <c r="AI10" s="53">
        <v>0.59580333894930315</v>
      </c>
      <c r="AJ10" s="53">
        <v>0.62195502810743286</v>
      </c>
      <c r="AK10" s="53">
        <v>0.65131982811540823</v>
      </c>
      <c r="AL10" s="53">
        <v>0.67049808429118773</v>
      </c>
      <c r="AM10" s="53">
        <v>0.66324381253291209</v>
      </c>
      <c r="AN10" s="53">
        <v>0.66270028275212067</v>
      </c>
      <c r="AO10" s="53">
        <v>0.66981022237745957</v>
      </c>
      <c r="AP10" s="53">
        <v>0.68802624384909783</v>
      </c>
      <c r="AQ10" s="53">
        <v>0.70890562693841386</v>
      </c>
      <c r="AR10" s="92">
        <v>0.62136807119116544</v>
      </c>
      <c r="AS10" s="53">
        <v>0.62599245732433506</v>
      </c>
      <c r="AT10" s="53">
        <v>0.63200962695547536</v>
      </c>
      <c r="AU10" s="53">
        <v>0.64576271186440681</v>
      </c>
      <c r="AV10" s="53">
        <v>0.64426290382473084</v>
      </c>
      <c r="AW10" s="53">
        <v>0.64966286910020921</v>
      </c>
      <c r="AX10" s="53">
        <v>0.66774084940599299</v>
      </c>
      <c r="AY10" s="53">
        <v>0.68754720781509648</v>
      </c>
      <c r="AZ10" s="53">
        <v>0.68532837427816384</v>
      </c>
      <c r="BA10" s="53">
        <v>0.70594819315637991</v>
      </c>
      <c r="BB10" s="53">
        <v>0.69195230998509683</v>
      </c>
      <c r="BC10" s="53">
        <v>0.70808014864661273</v>
      </c>
      <c r="BD10" s="53">
        <v>0.71739242729479824</v>
      </c>
      <c r="BE10" s="53">
        <v>0.73406893759173963</v>
      </c>
      <c r="BF10" s="92">
        <v>0.63088642659279781</v>
      </c>
      <c r="BG10" s="53">
        <v>0.64996945632254122</v>
      </c>
      <c r="BH10" s="53">
        <v>0.65043156596794083</v>
      </c>
      <c r="BI10" s="53">
        <v>0.66788766788766785</v>
      </c>
      <c r="BJ10" s="53">
        <v>0.67637362637362641</v>
      </c>
      <c r="BK10" s="53">
        <v>0.68443271767810021</v>
      </c>
      <c r="BL10" s="53">
        <v>0.69885177453027136</v>
      </c>
      <c r="BM10" s="53">
        <v>0.72436974789915964</v>
      </c>
      <c r="BN10" s="53">
        <v>0.72443031266560676</v>
      </c>
      <c r="BO10" s="53">
        <v>0.73507246376811597</v>
      </c>
      <c r="BP10" s="53">
        <v>0.75995101041028779</v>
      </c>
      <c r="BQ10" s="53">
        <v>0.78302450687387926</v>
      </c>
      <c r="BR10" s="53">
        <v>0.78798185941043086</v>
      </c>
      <c r="BS10" s="53">
        <v>0.81025081788440567</v>
      </c>
      <c r="BT10" s="97">
        <v>0.32488498192573118</v>
      </c>
      <c r="BU10" s="53">
        <v>0.32887455884275196</v>
      </c>
      <c r="BV10" s="53">
        <v>0.36790618925189689</v>
      </c>
      <c r="BW10" s="53">
        <v>0.38157368126150643</v>
      </c>
      <c r="BX10" s="53">
        <v>0.36795025635431439</v>
      </c>
      <c r="BY10" s="53">
        <v>0.33500000000000002</v>
      </c>
      <c r="BZ10" s="53">
        <v>0.303749473388569</v>
      </c>
      <c r="CA10" s="53">
        <v>0.30833333333333335</v>
      </c>
      <c r="CB10" s="53">
        <v>0.32417962003454232</v>
      </c>
      <c r="CC10" s="53">
        <v>0.30969139144558744</v>
      </c>
      <c r="CD10" s="53">
        <v>0.29771689497716897</v>
      </c>
      <c r="CE10" s="53">
        <v>0.3401315789473684</v>
      </c>
      <c r="CF10" s="53">
        <v>0.33203476176206176</v>
      </c>
      <c r="CG10" s="53">
        <v>0.28695896571107365</v>
      </c>
      <c r="CH10" s="92">
        <v>0.21033210332103322</v>
      </c>
      <c r="CI10" s="53">
        <v>0.20081033172955179</v>
      </c>
      <c r="CJ10" s="53">
        <v>0.22838309422256689</v>
      </c>
      <c r="CK10" s="53">
        <v>0.23869801084990958</v>
      </c>
      <c r="CL10" s="53">
        <v>0.21851638872915469</v>
      </c>
      <c r="CM10" s="53">
        <v>0.18323293172690763</v>
      </c>
      <c r="CN10" s="53">
        <v>0.16257309941520467</v>
      </c>
      <c r="CO10" s="53">
        <v>0.15551537070524413</v>
      </c>
      <c r="CP10" s="53">
        <v>0.20798794272795779</v>
      </c>
      <c r="CQ10" s="53">
        <v>0.17062937062937064</v>
      </c>
      <c r="CR10" s="53">
        <v>0.16387959866220736</v>
      </c>
      <c r="CS10" s="53">
        <v>0.21981981981981982</v>
      </c>
      <c r="CT10" s="53">
        <v>0.22727272727272727</v>
      </c>
      <c r="CU10" s="53">
        <v>0.17964071856287425</v>
      </c>
      <c r="CV10" s="92">
        <v>0.29544108940201302</v>
      </c>
      <c r="CW10" s="53">
        <v>0.29803688280785245</v>
      </c>
      <c r="CX10" s="53">
        <v>0.35353946297803091</v>
      </c>
      <c r="CY10" s="53">
        <v>0.3607484769364665</v>
      </c>
      <c r="CZ10" s="53">
        <v>0.34984276729559749</v>
      </c>
      <c r="DA10" s="53">
        <v>0.30553261767134599</v>
      </c>
      <c r="DB10" s="53">
        <v>0.30755064456721914</v>
      </c>
      <c r="DC10" s="53">
        <v>0.3143585386576041</v>
      </c>
      <c r="DD10" s="53">
        <v>0.31321370309951058</v>
      </c>
      <c r="DE10" s="53">
        <v>0.26553106212424848</v>
      </c>
      <c r="DF10" s="53">
        <v>0.28586723768736616</v>
      </c>
      <c r="DG10" s="53">
        <v>0.32960893854748602</v>
      </c>
      <c r="DH10" s="53">
        <v>0.32789559543230018</v>
      </c>
      <c r="DI10" s="53">
        <v>0.28731343283582089</v>
      </c>
      <c r="DJ10" s="92">
        <v>0.36449948400412796</v>
      </c>
      <c r="DK10" s="53">
        <v>0.36924445762586194</v>
      </c>
      <c r="DL10" s="53">
        <v>0.40317426501917342</v>
      </c>
      <c r="DM10" s="53">
        <v>0.42593979332035348</v>
      </c>
      <c r="DN10" s="53">
        <v>0.41972776431101994</v>
      </c>
      <c r="DO10" s="53">
        <v>0.399067693554925</v>
      </c>
      <c r="DP10" s="53">
        <v>0.37639939485627838</v>
      </c>
      <c r="DQ10" s="53">
        <v>0.41160714285714284</v>
      </c>
      <c r="DR10" s="53">
        <v>0.39059032401242788</v>
      </c>
      <c r="DS10" s="53">
        <v>0.39308681672025725</v>
      </c>
      <c r="DT10" s="53">
        <v>0.34522439585730724</v>
      </c>
      <c r="DU10" s="53">
        <v>0.37643378519290926</v>
      </c>
      <c r="DV10" s="53">
        <v>0.36954503249767873</v>
      </c>
      <c r="DW10" s="53">
        <v>0.28731343283582089</v>
      </c>
      <c r="DX10" s="92">
        <v>0.39148936170212767</v>
      </c>
      <c r="DY10" s="53">
        <v>0.40952380952380951</v>
      </c>
      <c r="DZ10" s="53">
        <v>0.46201232032854211</v>
      </c>
      <c r="EA10" s="53">
        <v>0.4823529411764706</v>
      </c>
      <c r="EB10" s="53">
        <v>0.45689655172413796</v>
      </c>
      <c r="EC10" s="53">
        <v>0.48369565217391303</v>
      </c>
      <c r="ED10" s="53">
        <v>0.41739130434782606</v>
      </c>
      <c r="EE10" s="53">
        <v>0.38709677419354838</v>
      </c>
      <c r="EF10" s="53">
        <v>0.4329896907216495</v>
      </c>
      <c r="EG10" s="53">
        <v>0.55072463768115942</v>
      </c>
      <c r="EH10" s="53">
        <v>0.56756756756756754</v>
      </c>
      <c r="EI10" s="53">
        <v>0.55319148936170215</v>
      </c>
      <c r="EJ10" s="53">
        <v>0.5</v>
      </c>
      <c r="EK10" s="268">
        <v>0.48421052631578948</v>
      </c>
    </row>
    <row r="11" spans="1:141" s="35" customFormat="1">
      <c r="A11" s="91" t="s">
        <v>19</v>
      </c>
      <c r="B11" s="92">
        <v>0.51343184929889996</v>
      </c>
      <c r="C11" s="53">
        <v>0.49750223015165029</v>
      </c>
      <c r="D11" s="53">
        <v>0.52049829180901597</v>
      </c>
      <c r="E11" s="53">
        <v>0.52024662556240631</v>
      </c>
      <c r="F11" s="53">
        <v>0.51996534614475864</v>
      </c>
      <c r="G11" s="53">
        <v>0.53243152096526403</v>
      </c>
      <c r="H11" s="53">
        <v>0.53594099732139577</v>
      </c>
      <c r="I11" s="53">
        <v>0.52596760443307755</v>
      </c>
      <c r="J11" s="53">
        <v>0.51230908036347234</v>
      </c>
      <c r="K11" s="53">
        <v>0.5011224897745794</v>
      </c>
      <c r="L11" s="53">
        <v>0.50354821396624727</v>
      </c>
      <c r="M11" s="53">
        <v>0.52650218743489774</v>
      </c>
      <c r="N11" s="53">
        <v>0.54375986420892763</v>
      </c>
      <c r="O11" s="53">
        <v>0.54419745958429566</v>
      </c>
      <c r="P11" s="92">
        <v>0.42748815165876775</v>
      </c>
      <c r="Q11" s="53">
        <v>0.39587852494577008</v>
      </c>
      <c r="R11" s="53">
        <v>0.3950419832067173</v>
      </c>
      <c r="S11" s="53">
        <v>0.40645409143296196</v>
      </c>
      <c r="T11" s="53">
        <v>0.41668148675084477</v>
      </c>
      <c r="U11" s="53">
        <v>0.4078164825828377</v>
      </c>
      <c r="V11" s="53">
        <v>0.422634691195795</v>
      </c>
      <c r="W11" s="53">
        <v>0.40804034178456366</v>
      </c>
      <c r="X11" s="53">
        <v>0.39218207535039218</v>
      </c>
      <c r="Y11" s="53">
        <v>0.36674760087871427</v>
      </c>
      <c r="Z11" s="53">
        <v>0.37131895479054333</v>
      </c>
      <c r="AA11" s="53">
        <v>0.40636898580823816</v>
      </c>
      <c r="AB11" s="53">
        <v>0.43376652986776104</v>
      </c>
      <c r="AC11" s="53">
        <v>0.42269111034244206</v>
      </c>
      <c r="AD11" s="92">
        <v>0.48556430446194226</v>
      </c>
      <c r="AE11" s="53">
        <v>0.52821670428893908</v>
      </c>
      <c r="AF11" s="53">
        <v>0.49038461538461536</v>
      </c>
      <c r="AG11" s="53">
        <v>0.56655290102389078</v>
      </c>
      <c r="AH11" s="53">
        <v>0.48410404624277459</v>
      </c>
      <c r="AI11" s="53">
        <v>0.56016042780748665</v>
      </c>
      <c r="AJ11" s="53">
        <v>0.52675386444708683</v>
      </c>
      <c r="AK11" s="53">
        <v>0.53512993262752651</v>
      </c>
      <c r="AL11" s="53">
        <v>0.50341167551175137</v>
      </c>
      <c r="AM11" s="53">
        <v>0.47327790973871736</v>
      </c>
      <c r="AN11" s="53">
        <v>0.48281249999999998</v>
      </c>
      <c r="AO11" s="53">
        <v>0.50277777777777777</v>
      </c>
      <c r="AP11" s="53">
        <v>0.51234567901234573</v>
      </c>
      <c r="AQ11" s="53">
        <v>0.50518457071754463</v>
      </c>
      <c r="AR11" s="92">
        <v>0.5330510156818633</v>
      </c>
      <c r="AS11" s="53">
        <v>0.51797653588999626</v>
      </c>
      <c r="AT11" s="53">
        <v>0.55048360462373203</v>
      </c>
      <c r="AU11" s="53">
        <v>0.54465902232951113</v>
      </c>
      <c r="AV11" s="53">
        <v>0.54747836466726352</v>
      </c>
      <c r="AW11" s="53">
        <v>0.56374684705342815</v>
      </c>
      <c r="AX11" s="53">
        <v>0.57216714311781525</v>
      </c>
      <c r="AY11" s="53">
        <v>0.57004632615962003</v>
      </c>
      <c r="AZ11" s="53">
        <v>0.5541142631549264</v>
      </c>
      <c r="BA11" s="53">
        <v>0.55626720602281032</v>
      </c>
      <c r="BB11" s="53">
        <v>0.56410969572231184</v>
      </c>
      <c r="BC11" s="53">
        <v>0.5718654434250765</v>
      </c>
      <c r="BD11" s="53">
        <v>0.58524243772241991</v>
      </c>
      <c r="BE11" s="53">
        <v>0.58729391547177923</v>
      </c>
      <c r="BF11" s="92">
        <v>0.5802583025830258</v>
      </c>
      <c r="BG11" s="53">
        <v>0.59617058311575288</v>
      </c>
      <c r="BH11" s="53">
        <v>0.61496350364963503</v>
      </c>
      <c r="BI11" s="53">
        <v>0.61781376518218623</v>
      </c>
      <c r="BJ11" s="53">
        <v>0.65519937451133703</v>
      </c>
      <c r="BK11" s="53">
        <v>0.66266760762173604</v>
      </c>
      <c r="BL11" s="53">
        <v>0.66122715404699739</v>
      </c>
      <c r="BM11" s="53">
        <v>0.65630944831959415</v>
      </c>
      <c r="BN11" s="53">
        <v>0.69049061175045423</v>
      </c>
      <c r="BO11" s="53">
        <v>0.63859453430005575</v>
      </c>
      <c r="BP11" s="53">
        <v>0.64777105118326916</v>
      </c>
      <c r="BQ11" s="53">
        <v>0.66155276615527658</v>
      </c>
      <c r="BR11" s="53">
        <v>0.65396683101748099</v>
      </c>
      <c r="BS11" s="53">
        <v>0.66639377814162915</v>
      </c>
      <c r="BT11" s="97">
        <v>0.12299543916433721</v>
      </c>
      <c r="BU11" s="53">
        <v>9.7763178476458629E-2</v>
      </c>
      <c r="BV11" s="53">
        <v>9.3027098479841377E-2</v>
      </c>
      <c r="BW11" s="53">
        <v>9.8098737817542733E-2</v>
      </c>
      <c r="BX11" s="53">
        <v>0.11025078007627412</v>
      </c>
      <c r="BY11" s="53">
        <v>0.11683433936955064</v>
      </c>
      <c r="BZ11" s="53">
        <v>0.11745255894192064</v>
      </c>
      <c r="CA11" s="53">
        <v>0.12506948304613674</v>
      </c>
      <c r="CB11" s="53">
        <v>0.17248157248157248</v>
      </c>
      <c r="CC11" s="53">
        <v>0.26229208554194844</v>
      </c>
      <c r="CD11" s="53">
        <v>0.12775119617224881</v>
      </c>
      <c r="CE11" s="53">
        <v>0.14672279013830428</v>
      </c>
      <c r="CF11" s="53">
        <v>0.18250289687137891</v>
      </c>
      <c r="CG11" s="53">
        <v>0.22038567493112948</v>
      </c>
      <c r="CH11" s="92">
        <v>6.3819095477386928E-2</v>
      </c>
      <c r="CI11" s="53">
        <v>4.6802594995366077E-2</v>
      </c>
      <c r="CJ11" s="53">
        <v>4.4790652385589096E-2</v>
      </c>
      <c r="CK11" s="53">
        <v>5.0306211723534555E-2</v>
      </c>
      <c r="CL11" s="53">
        <v>6.3571205983172327E-2</v>
      </c>
      <c r="CM11" s="53">
        <v>7.5114075114075113E-2</v>
      </c>
      <c r="CN11" s="53">
        <v>7.8054298642533937E-2</v>
      </c>
      <c r="CO11" s="53">
        <v>7.4432296047098404E-2</v>
      </c>
      <c r="CP11" s="53">
        <v>0.11955168119551682</v>
      </c>
      <c r="CQ11" s="53">
        <v>0.24807107785831189</v>
      </c>
      <c r="CR11" s="53">
        <v>9.383033419023136E-2</v>
      </c>
      <c r="CS11" s="53">
        <v>0.1056</v>
      </c>
      <c r="CT11" s="53">
        <v>0.14788732394366197</v>
      </c>
      <c r="CU11" s="53">
        <v>0.20121334681496461</v>
      </c>
      <c r="CV11" s="92">
        <v>0.1404494382022472</v>
      </c>
      <c r="CW11" s="53">
        <v>0.10256410256410256</v>
      </c>
      <c r="CX11" s="53">
        <v>9.5238095238095233E-2</v>
      </c>
      <c r="CY11" s="53">
        <v>9.5238095238095233E-2</v>
      </c>
      <c r="CZ11" s="53">
        <v>0.11818181818181818</v>
      </c>
      <c r="DA11" s="53">
        <v>0.10584958217270195</v>
      </c>
      <c r="DB11" s="53">
        <v>0.10945273631840796</v>
      </c>
      <c r="DC11" s="53">
        <v>0.10169491525423729</v>
      </c>
      <c r="DD11" s="53">
        <v>0.18944099378881987</v>
      </c>
      <c r="DE11" s="53">
        <v>0.23481781376518218</v>
      </c>
      <c r="DF11" s="53">
        <v>0.11255411255411256</v>
      </c>
      <c r="DG11" s="53">
        <v>0.13294797687861271</v>
      </c>
      <c r="DH11" s="53">
        <v>0.2300469483568075</v>
      </c>
      <c r="DI11" s="53">
        <v>0.23846153846153847</v>
      </c>
      <c r="DJ11" s="92">
        <v>0.14935850883563301</v>
      </c>
      <c r="DK11" s="53">
        <v>0.1228220508426164</v>
      </c>
      <c r="DL11" s="53">
        <v>0.11955514365152919</v>
      </c>
      <c r="DM11" s="53">
        <v>0.1269340069466372</v>
      </c>
      <c r="DN11" s="53">
        <v>0.14244396240057844</v>
      </c>
      <c r="DO11" s="53">
        <v>0.15254237288135594</v>
      </c>
      <c r="DP11" s="53">
        <v>0.15189026430244229</v>
      </c>
      <c r="DQ11" s="53">
        <v>0.19640021175224986</v>
      </c>
      <c r="DR11" s="53">
        <v>0.24002704530087898</v>
      </c>
      <c r="DS11" s="53">
        <v>0.28948948948948949</v>
      </c>
      <c r="DT11" s="53">
        <v>0.15845070422535212</v>
      </c>
      <c r="DU11" s="53">
        <v>0.1547085201793722</v>
      </c>
      <c r="DV11" s="53">
        <v>0.19166666666666668</v>
      </c>
      <c r="DW11" s="53">
        <v>0.23846153846153847</v>
      </c>
      <c r="DX11" s="92">
        <v>9.9071207430340563E-2</v>
      </c>
      <c r="DY11" s="53">
        <v>0.10817941952506596</v>
      </c>
      <c r="DZ11" s="53">
        <v>7.3369565217391311E-2</v>
      </c>
      <c r="EA11" s="53">
        <v>0.11304347826086956</v>
      </c>
      <c r="EB11" s="53">
        <v>0.11377245508982035</v>
      </c>
      <c r="EC11" s="53">
        <v>0.1021671826625387</v>
      </c>
      <c r="ED11" s="53">
        <v>0.10227272727272728</v>
      </c>
      <c r="EE11" s="53">
        <v>0.1103202846975089</v>
      </c>
      <c r="EF11" s="53">
        <v>0.11969111969111969</v>
      </c>
      <c r="EG11" s="53">
        <v>0.14723926380368099</v>
      </c>
      <c r="EH11" s="53">
        <v>0.13445378151260504</v>
      </c>
      <c r="EI11" s="53">
        <v>0.21025641025641026</v>
      </c>
      <c r="EJ11" s="53">
        <v>0.22395833333333334</v>
      </c>
      <c r="EK11" s="268">
        <v>0.27093596059113301</v>
      </c>
    </row>
    <row r="12" spans="1:141" s="35" customFormat="1">
      <c r="A12" s="91" t="s">
        <v>20</v>
      </c>
      <c r="B12" s="92">
        <v>0.46334012219959264</v>
      </c>
      <c r="C12" s="53">
        <v>0.4547029043431921</v>
      </c>
      <c r="D12" s="53">
        <v>0.46368787020345092</v>
      </c>
      <c r="E12" s="53">
        <v>0.46607014564692051</v>
      </c>
      <c r="F12" s="53">
        <v>0.47847952452485143</v>
      </c>
      <c r="G12" s="53">
        <v>0.4749906681597611</v>
      </c>
      <c r="H12" s="53">
        <v>0.48872790857428339</v>
      </c>
      <c r="I12" s="53">
        <v>0.49286018107796076</v>
      </c>
      <c r="J12" s="53">
        <v>0.49769159741458913</v>
      </c>
      <c r="K12" s="53">
        <v>0.50635374232382802</v>
      </c>
      <c r="L12" s="53">
        <v>0.51315066821260757</v>
      </c>
      <c r="M12" s="53">
        <v>0.54627165750103479</v>
      </c>
      <c r="N12" s="53">
        <v>0.54970297029702975</v>
      </c>
      <c r="O12" s="53">
        <v>0.56433206533900204</v>
      </c>
      <c r="P12" s="92">
        <v>0.35936188077246012</v>
      </c>
      <c r="Q12" s="53">
        <v>0.32751784298176051</v>
      </c>
      <c r="R12" s="53">
        <v>0.33086419753086421</v>
      </c>
      <c r="S12" s="53">
        <v>0.3503184713375796</v>
      </c>
      <c r="T12" s="53">
        <v>0.34309623430962344</v>
      </c>
      <c r="U12" s="53">
        <v>0.31226053639846746</v>
      </c>
      <c r="V12" s="53">
        <v>0.32678454485920105</v>
      </c>
      <c r="W12" s="53">
        <v>0.34409937888198761</v>
      </c>
      <c r="X12" s="53">
        <v>0.33055733504163998</v>
      </c>
      <c r="Y12" s="53">
        <v>0.3525977816695855</v>
      </c>
      <c r="Z12" s="53">
        <v>0.35475740390674226</v>
      </c>
      <c r="AA12" s="53">
        <v>0.39025932953826692</v>
      </c>
      <c r="AB12" s="53">
        <v>0.40033222591362128</v>
      </c>
      <c r="AC12" s="53">
        <v>0.40188679245283021</v>
      </c>
      <c r="AD12" s="92">
        <v>0.41121495327102803</v>
      </c>
      <c r="AE12" s="53">
        <v>0.38333333333333336</v>
      </c>
      <c r="AF12" s="53">
        <v>0.39455782312925169</v>
      </c>
      <c r="AG12" s="53">
        <v>0.38345864661654133</v>
      </c>
      <c r="AH12" s="53">
        <v>0.46979865771812079</v>
      </c>
      <c r="AI12" s="53">
        <v>0.4660633484162896</v>
      </c>
      <c r="AJ12" s="53">
        <v>0.38043478260869568</v>
      </c>
      <c r="AK12" s="53">
        <v>0.44696969696969696</v>
      </c>
      <c r="AL12" s="53">
        <v>0.50184501845018448</v>
      </c>
      <c r="AM12" s="53">
        <v>0.50267379679144386</v>
      </c>
      <c r="AN12" s="53">
        <v>0.44610778443113774</v>
      </c>
      <c r="AO12" s="53">
        <v>0.52967032967032968</v>
      </c>
      <c r="AP12" s="53">
        <v>0.53079710144927539</v>
      </c>
      <c r="AQ12" s="53">
        <v>0.51307189542483655</v>
      </c>
      <c r="AR12" s="92">
        <v>0.47529178048174819</v>
      </c>
      <c r="AS12" s="53">
        <v>0.46748588001831781</v>
      </c>
      <c r="AT12" s="53">
        <v>0.47603645986474569</v>
      </c>
      <c r="AU12" s="53">
        <v>0.47739817991943906</v>
      </c>
      <c r="AV12" s="53">
        <v>0.49106408434906157</v>
      </c>
      <c r="AW12" s="53">
        <v>0.49317896910257358</v>
      </c>
      <c r="AX12" s="53">
        <v>0.50814671527416111</v>
      </c>
      <c r="AY12" s="53">
        <v>0.512280701754386</v>
      </c>
      <c r="AZ12" s="53">
        <v>0.51761376331272813</v>
      </c>
      <c r="BA12" s="53">
        <v>0.52620401971937814</v>
      </c>
      <c r="BB12" s="53">
        <v>0.53872385571385273</v>
      </c>
      <c r="BC12" s="53">
        <v>0.56512951040574932</v>
      </c>
      <c r="BD12" s="53">
        <v>0.57055348938963024</v>
      </c>
      <c r="BE12" s="53">
        <v>0.58724309000708719</v>
      </c>
      <c r="BF12" s="92">
        <v>0.55151515151515151</v>
      </c>
      <c r="BG12" s="53">
        <v>0.45893719806763283</v>
      </c>
      <c r="BH12" s="53">
        <v>0.49545454545454548</v>
      </c>
      <c r="BI12" s="53">
        <v>0.49748743718592964</v>
      </c>
      <c r="BJ12" s="53">
        <v>0.55707762557077622</v>
      </c>
      <c r="BK12" s="53">
        <v>0.5320754716981132</v>
      </c>
      <c r="BL12" s="53">
        <v>0.54065040650406504</v>
      </c>
      <c r="BM12" s="53">
        <v>0.59223300970873782</v>
      </c>
      <c r="BN12" s="53">
        <v>0.63813229571984431</v>
      </c>
      <c r="BO12" s="53">
        <v>0.7</v>
      </c>
      <c r="BP12" s="53">
        <v>0.62135922330097082</v>
      </c>
      <c r="BQ12" s="53">
        <v>0.67611336032388669</v>
      </c>
      <c r="BR12" s="53">
        <v>0.6819787985865724</v>
      </c>
      <c r="BS12" s="53">
        <v>0.73786407766990292</v>
      </c>
      <c r="BT12" s="97">
        <v>0.2128397917871602</v>
      </c>
      <c r="BU12" s="53">
        <v>0.21426670215597551</v>
      </c>
      <c r="BV12" s="53">
        <v>0.24384072446397656</v>
      </c>
      <c r="BW12" s="53">
        <v>0.22995022123893805</v>
      </c>
      <c r="BX12" s="53">
        <v>0.24142112283254516</v>
      </c>
      <c r="BY12" s="53">
        <v>0.24535202682109114</v>
      </c>
      <c r="BZ12" s="53">
        <v>0.22772793657417068</v>
      </c>
      <c r="CA12" s="53">
        <v>0.23217879461921406</v>
      </c>
      <c r="CB12" s="53">
        <v>0.25297285169396455</v>
      </c>
      <c r="CC12" s="53">
        <v>0.26814988290398128</v>
      </c>
      <c r="CD12" s="53">
        <v>0.26753731343283582</v>
      </c>
      <c r="CE12" s="53">
        <v>0.30661973737647219</v>
      </c>
      <c r="CF12" s="53">
        <v>0.33299957087684168</v>
      </c>
      <c r="CG12" s="53">
        <v>0.35700834005918752</v>
      </c>
      <c r="CH12" s="92">
        <v>0.14006514657980457</v>
      </c>
      <c r="CI12" s="53">
        <v>9.9609375E-2</v>
      </c>
      <c r="CJ12" s="53">
        <v>0.14095238095238094</v>
      </c>
      <c r="CK12" s="53">
        <v>0.13308687615526801</v>
      </c>
      <c r="CL12" s="53">
        <v>0.13692307692307693</v>
      </c>
      <c r="CM12" s="53">
        <v>0.12720403022670027</v>
      </c>
      <c r="CN12" s="53">
        <v>9.6503496503496503E-2</v>
      </c>
      <c r="CO12" s="53">
        <v>8.7201125175808719E-2</v>
      </c>
      <c r="CP12" s="53">
        <v>0.11382113821138211</v>
      </c>
      <c r="CQ12" s="53">
        <v>0.1271186440677966</v>
      </c>
      <c r="CR12" s="53">
        <v>0.1317365269461078</v>
      </c>
      <c r="CS12" s="53">
        <v>0.1673228346456693</v>
      </c>
      <c r="CT12" s="53">
        <v>0.15274949083503056</v>
      </c>
      <c r="CU12" s="53">
        <v>0.16835699797160245</v>
      </c>
      <c r="CV12" s="92">
        <v>0.2</v>
      </c>
      <c r="CW12" s="53">
        <v>0.13414634146341464</v>
      </c>
      <c r="CX12" s="53">
        <v>0.18367346938775511</v>
      </c>
      <c r="CY12" s="53">
        <v>0.14285714285714285</v>
      </c>
      <c r="CZ12" s="53">
        <v>0.28703703703703703</v>
      </c>
      <c r="DA12" s="53">
        <v>0.14393939393939395</v>
      </c>
      <c r="DB12" s="53">
        <v>0.19711538461538461</v>
      </c>
      <c r="DC12" s="53">
        <v>0.24817518248175183</v>
      </c>
      <c r="DD12" s="53">
        <v>0.17525773195876287</v>
      </c>
      <c r="DE12" s="53">
        <v>0.21804511278195488</v>
      </c>
      <c r="DF12" s="53">
        <v>0.2210144927536232</v>
      </c>
      <c r="DG12" s="53">
        <v>0.30420711974110032</v>
      </c>
      <c r="DH12" s="53">
        <v>0.26333333333333331</v>
      </c>
      <c r="DI12" s="53">
        <v>0.30399999999999999</v>
      </c>
      <c r="DJ12" s="92">
        <v>0.22364217252396165</v>
      </c>
      <c r="DK12" s="53">
        <v>0.22792777869802883</v>
      </c>
      <c r="DL12" s="53">
        <v>0.25569952435624077</v>
      </c>
      <c r="DM12" s="53">
        <v>0.23963903743315507</v>
      </c>
      <c r="DN12" s="53">
        <v>0.25133844595572274</v>
      </c>
      <c r="DO12" s="53">
        <v>0.25851227903665913</v>
      </c>
      <c r="DP12" s="53">
        <v>0.23855190601774154</v>
      </c>
      <c r="DQ12" s="53">
        <v>0.24631630648330058</v>
      </c>
      <c r="DR12" s="53">
        <v>0.27265490248109325</v>
      </c>
      <c r="DS12" s="53">
        <v>0.284958953666342</v>
      </c>
      <c r="DT12" s="53">
        <v>0.28646616541353381</v>
      </c>
      <c r="DU12" s="53">
        <v>0.32287068824587217</v>
      </c>
      <c r="DV12" s="53">
        <v>0.35406698564593303</v>
      </c>
      <c r="DW12" s="53">
        <v>0.30399999999999999</v>
      </c>
      <c r="DX12" s="92">
        <v>0.125</v>
      </c>
      <c r="DY12" s="53">
        <v>0.16981132075471697</v>
      </c>
      <c r="DZ12" s="53">
        <v>0.21126760563380281</v>
      </c>
      <c r="EA12" s="53">
        <v>0.19047619047619047</v>
      </c>
      <c r="EB12" s="53">
        <v>0.22388059701492538</v>
      </c>
      <c r="EC12" s="53">
        <v>0.29230769230769232</v>
      </c>
      <c r="ED12" s="53">
        <v>0.35294117647058826</v>
      </c>
      <c r="EE12" s="53">
        <v>0.18181818181818182</v>
      </c>
      <c r="EF12" s="53">
        <v>0.19672131147540983</v>
      </c>
      <c r="EG12" s="53">
        <v>0.29310344827586204</v>
      </c>
      <c r="EH12" s="53">
        <v>0.31746031746031744</v>
      </c>
      <c r="EI12" s="53">
        <v>0.25</v>
      </c>
      <c r="EJ12" s="53">
        <v>0.32857142857142857</v>
      </c>
      <c r="EK12" s="268">
        <v>0.43421052631578949</v>
      </c>
    </row>
    <row r="13" spans="1:141" s="35" customFormat="1">
      <c r="A13" s="91" t="s">
        <v>21</v>
      </c>
      <c r="B13" s="92">
        <v>0.39808501378209776</v>
      </c>
      <c r="C13" s="53">
        <v>0.39528971603990792</v>
      </c>
      <c r="D13" s="53">
        <v>0.39049448340554788</v>
      </c>
      <c r="E13" s="53">
        <v>0.38978023459619793</v>
      </c>
      <c r="F13" s="53">
        <v>0.41791121639715728</v>
      </c>
      <c r="G13" s="53">
        <v>0.43390589992531742</v>
      </c>
      <c r="H13" s="53">
        <v>0.44725008647526809</v>
      </c>
      <c r="I13" s="53">
        <v>0.45927877811935786</v>
      </c>
      <c r="J13" s="53">
        <v>0.45769250037573267</v>
      </c>
      <c r="K13" s="53">
        <v>0.47379539281762401</v>
      </c>
      <c r="L13" s="53">
        <v>0.47023445463812436</v>
      </c>
      <c r="M13" s="53">
        <v>0.48631076344796059</v>
      </c>
      <c r="N13" s="53">
        <v>0.50296270477518301</v>
      </c>
      <c r="O13" s="53">
        <v>0.51690294438386042</v>
      </c>
      <c r="P13" s="92">
        <v>0.27698916697796039</v>
      </c>
      <c r="Q13" s="53">
        <v>0.27584300718629079</v>
      </c>
      <c r="R13" s="53">
        <v>0.26042486231313927</v>
      </c>
      <c r="S13" s="53">
        <v>0.2421875</v>
      </c>
      <c r="T13" s="53">
        <v>0.27469528833909407</v>
      </c>
      <c r="U13" s="53">
        <v>0.30159897077743064</v>
      </c>
      <c r="V13" s="53">
        <v>0.32604373757455268</v>
      </c>
      <c r="W13" s="53">
        <v>0.3391909207395204</v>
      </c>
      <c r="X13" s="53">
        <v>0.33082706766917291</v>
      </c>
      <c r="Y13" s="53">
        <v>0.33347167462129074</v>
      </c>
      <c r="Z13" s="53">
        <v>0.34703773982711367</v>
      </c>
      <c r="AA13" s="53">
        <v>0.35745207173778604</v>
      </c>
      <c r="AB13" s="53">
        <v>0.36427754479603508</v>
      </c>
      <c r="AC13" s="53">
        <v>0.38121664887940238</v>
      </c>
      <c r="AD13" s="92">
        <v>0.36623376623376624</v>
      </c>
      <c r="AE13" s="53">
        <v>0.37265415549597858</v>
      </c>
      <c r="AF13" s="53">
        <v>0.36222222222222222</v>
      </c>
      <c r="AG13" s="53">
        <v>0.39194915254237289</v>
      </c>
      <c r="AH13" s="53">
        <v>0.41623036649214662</v>
      </c>
      <c r="AI13" s="53">
        <v>0.39726027397260272</v>
      </c>
      <c r="AJ13" s="53">
        <v>0.44</v>
      </c>
      <c r="AK13" s="53">
        <v>0.47199999999999998</v>
      </c>
      <c r="AL13" s="53">
        <v>0.44731610337972166</v>
      </c>
      <c r="AM13" s="53">
        <v>0.48043818466353677</v>
      </c>
      <c r="AN13" s="53">
        <v>0.414535666218035</v>
      </c>
      <c r="AO13" s="53">
        <v>0.51377952755905509</v>
      </c>
      <c r="AP13" s="53">
        <v>0.51578947368421058</v>
      </c>
      <c r="AQ13" s="53">
        <v>0.49805447470817121</v>
      </c>
      <c r="AR13" s="92">
        <v>0.44557403238690002</v>
      </c>
      <c r="AS13" s="53">
        <v>0.44413125180688062</v>
      </c>
      <c r="AT13" s="53">
        <v>0.448047419804742</v>
      </c>
      <c r="AU13" s="53">
        <v>0.45090805902383657</v>
      </c>
      <c r="AV13" s="53">
        <v>0.47541630494830717</v>
      </c>
      <c r="AW13" s="53">
        <v>0.48340248962655602</v>
      </c>
      <c r="AX13" s="53">
        <v>0.49420643390760788</v>
      </c>
      <c r="AY13" s="53">
        <v>0.50893610493211627</v>
      </c>
      <c r="AZ13" s="53">
        <v>0.50763358778625955</v>
      </c>
      <c r="BA13" s="53">
        <v>0.52458378714796949</v>
      </c>
      <c r="BB13" s="53">
        <v>0.52012458073790124</v>
      </c>
      <c r="BC13" s="53">
        <v>0.53731218697829719</v>
      </c>
      <c r="BD13" s="53">
        <v>0.55967622036838194</v>
      </c>
      <c r="BE13" s="53">
        <v>0.56423334395919666</v>
      </c>
      <c r="BF13" s="92">
        <v>0.3880952380952381</v>
      </c>
      <c r="BG13" s="53">
        <v>0.38046272493573263</v>
      </c>
      <c r="BH13" s="53">
        <v>0.4020356234096692</v>
      </c>
      <c r="BI13" s="53">
        <v>0.41176470588235292</v>
      </c>
      <c r="BJ13" s="53">
        <v>0.54966887417218546</v>
      </c>
      <c r="BK13" s="53">
        <v>0.52009456264775411</v>
      </c>
      <c r="BL13" s="53">
        <v>0.51587301587301593</v>
      </c>
      <c r="BM13" s="53">
        <v>0.52196382428940569</v>
      </c>
      <c r="BN13" s="53">
        <v>0.48285714285714287</v>
      </c>
      <c r="BO13" s="53">
        <v>0.5442359249329759</v>
      </c>
      <c r="BP13" s="53">
        <v>0.50684931506849318</v>
      </c>
      <c r="BQ13" s="53">
        <v>0.55198019801980203</v>
      </c>
      <c r="BR13" s="53">
        <v>0.62469733656174331</v>
      </c>
      <c r="BS13" s="53">
        <v>0.66188524590163933</v>
      </c>
      <c r="BT13" s="97">
        <v>4.2016806722689079E-2</v>
      </c>
      <c r="BU13" s="53">
        <v>7.1111111111111111E-2</v>
      </c>
      <c r="BV13" s="53">
        <v>6.2034739454094295E-2</v>
      </c>
      <c r="BW13" s="53">
        <v>6.1619718309859156E-2</v>
      </c>
      <c r="BX13" s="53">
        <v>6.4610866372980913E-2</v>
      </c>
      <c r="BY13" s="53">
        <v>8.790056903264451E-2</v>
      </c>
      <c r="BZ13" s="53">
        <v>8.9311287592761357E-2</v>
      </c>
      <c r="CA13" s="53">
        <v>0.12066399542072123</v>
      </c>
      <c r="CB13" s="53">
        <v>0.14223314223314223</v>
      </c>
      <c r="CC13" s="53">
        <v>0.19621971595655807</v>
      </c>
      <c r="CD13" s="53">
        <v>0.13613694568001078</v>
      </c>
      <c r="CE13" s="53">
        <v>0.1487603305785124</v>
      </c>
      <c r="CF13" s="53">
        <v>0.16352386564525634</v>
      </c>
      <c r="CG13" s="53">
        <v>0.18685071865661021</v>
      </c>
      <c r="CH13" s="92">
        <v>3.8521603331598125E-2</v>
      </c>
      <c r="CI13" s="53">
        <v>7.3684210526315783E-2</v>
      </c>
      <c r="CJ13" s="53">
        <v>4.3795620437956206E-2</v>
      </c>
      <c r="CK13" s="53">
        <v>3.6780383795309166E-2</v>
      </c>
      <c r="CL13" s="53">
        <v>4.653371320037987E-2</v>
      </c>
      <c r="CM13" s="53">
        <v>5.8048433048433046E-2</v>
      </c>
      <c r="CN13" s="53">
        <v>6.3464837049742706E-2</v>
      </c>
      <c r="CO13" s="53">
        <v>8.082087661515075E-2</v>
      </c>
      <c r="CP13" s="53">
        <v>9.384711000621504E-2</v>
      </c>
      <c r="CQ13" s="53">
        <v>0.14561918746940775</v>
      </c>
      <c r="CR13" s="53">
        <v>9.5141111434390455E-2</v>
      </c>
      <c r="CS13" s="53">
        <v>0.10536980749746708</v>
      </c>
      <c r="CT13" s="53">
        <v>0.11842105263157894</v>
      </c>
      <c r="CU13" s="53">
        <v>0.1215698787492023</v>
      </c>
      <c r="CV13" s="92">
        <v>4.3859649122807015E-2</v>
      </c>
      <c r="CW13" s="53">
        <v>8.1632653061224483E-2</v>
      </c>
      <c r="CX13" s="53">
        <v>6.0869565217391307E-2</v>
      </c>
      <c r="CY13" s="53">
        <v>0.06</v>
      </c>
      <c r="CZ13" s="53">
        <v>4.1095890410958902E-2</v>
      </c>
      <c r="DA13" s="53">
        <v>0.12690355329949238</v>
      </c>
      <c r="DB13" s="53">
        <v>9.2664092664092659E-2</v>
      </c>
      <c r="DC13" s="53">
        <v>0.1023391812865497</v>
      </c>
      <c r="DD13" s="53">
        <v>0.13245033112582782</v>
      </c>
      <c r="DE13" s="53">
        <v>0.1856763925729443</v>
      </c>
      <c r="DF13" s="53">
        <v>0.13874345549738221</v>
      </c>
      <c r="DG13" s="53">
        <v>0.11695906432748537</v>
      </c>
      <c r="DH13" s="53">
        <v>0.15714285714285714</v>
      </c>
      <c r="DI13" s="53">
        <v>0.17891373801916932</v>
      </c>
      <c r="DJ13" s="92">
        <v>4.936367142306209E-2</v>
      </c>
      <c r="DK13" s="53">
        <v>6.9878242456326095E-2</v>
      </c>
      <c r="DL13" s="53">
        <v>7.4727120067170444E-2</v>
      </c>
      <c r="DM13" s="53">
        <v>7.8966789667896678E-2</v>
      </c>
      <c r="DN13" s="53">
        <v>8.1315504156125762E-2</v>
      </c>
      <c r="DO13" s="53">
        <v>0.11202365308804205</v>
      </c>
      <c r="DP13" s="53">
        <v>0.11730769230769231</v>
      </c>
      <c r="DQ13" s="53">
        <v>0.16871604232199028</v>
      </c>
      <c r="DR13" s="53">
        <v>0.19064516129032258</v>
      </c>
      <c r="DS13" s="53">
        <v>0.24877135501989234</v>
      </c>
      <c r="DT13" s="53">
        <v>0.18938605619146723</v>
      </c>
      <c r="DU13" s="53">
        <v>0.19922562478000705</v>
      </c>
      <c r="DV13" s="53">
        <v>0.2059126847713991</v>
      </c>
      <c r="DW13" s="53">
        <v>0.17891373801916932</v>
      </c>
      <c r="DX13" s="92">
        <v>5.6338028169014086E-2</v>
      </c>
      <c r="DY13" s="53">
        <v>3.4482758620689655E-2</v>
      </c>
      <c r="DZ13" s="53">
        <v>0.11627906976744186</v>
      </c>
      <c r="EA13" s="53">
        <v>8.2352941176470587E-2</v>
      </c>
      <c r="EB13" s="53">
        <v>8.7499999999999994E-2</v>
      </c>
      <c r="EC13" s="53">
        <v>0.14141414141414141</v>
      </c>
      <c r="ED13" s="53">
        <v>0.11607142857142858</v>
      </c>
      <c r="EE13" s="53">
        <v>0.16049382716049382</v>
      </c>
      <c r="EF13" s="53">
        <v>0.21782178217821782</v>
      </c>
      <c r="EG13" s="53">
        <v>0.21212121212121213</v>
      </c>
      <c r="EH13" s="53">
        <v>0.13</v>
      </c>
      <c r="EI13" s="53">
        <v>0.19318181818181818</v>
      </c>
      <c r="EJ13" s="53">
        <v>0.18681318681318682</v>
      </c>
      <c r="EK13" s="268">
        <v>0.2818181818181818</v>
      </c>
    </row>
    <row r="14" spans="1:141" s="35" customFormat="1">
      <c r="A14" s="91" t="s">
        <v>22</v>
      </c>
      <c r="B14" s="92">
        <v>0.61529825611855404</v>
      </c>
      <c r="C14" s="53">
        <v>0.60714012690161301</v>
      </c>
      <c r="D14" s="53">
        <v>0.60693641618497107</v>
      </c>
      <c r="E14" s="53">
        <v>0.60275494334592317</v>
      </c>
      <c r="F14" s="53">
        <v>0.59463791344892902</v>
      </c>
      <c r="G14" s="53">
        <v>0.5844110934366139</v>
      </c>
      <c r="H14" s="53">
        <v>0.60841533763148969</v>
      </c>
      <c r="I14" s="53">
        <v>0.60760680326771122</v>
      </c>
      <c r="J14" s="53">
        <v>0.62853797947799739</v>
      </c>
      <c r="K14" s="53">
        <v>0.62650517070406575</v>
      </c>
      <c r="L14" s="53">
        <v>0.64967732472865947</v>
      </c>
      <c r="M14" s="53">
        <v>0.66001920378166778</v>
      </c>
      <c r="N14" s="53">
        <v>0.67795373275924975</v>
      </c>
      <c r="O14" s="53">
        <v>0.67678571428571432</v>
      </c>
      <c r="P14" s="92">
        <v>0.41660507514166051</v>
      </c>
      <c r="Q14" s="53">
        <v>0.39974619289340102</v>
      </c>
      <c r="R14" s="53">
        <v>0.40013999066728884</v>
      </c>
      <c r="S14" s="53">
        <v>0.38106508875739648</v>
      </c>
      <c r="T14" s="53">
        <v>0.39273474982864975</v>
      </c>
      <c r="U14" s="53">
        <v>0.38436937837297619</v>
      </c>
      <c r="V14" s="53">
        <v>0.40460314046031404</v>
      </c>
      <c r="W14" s="53">
        <v>0.40555666600039975</v>
      </c>
      <c r="X14" s="53">
        <v>0.4102230885856617</v>
      </c>
      <c r="Y14" s="53">
        <v>0.42016806722689076</v>
      </c>
      <c r="Z14" s="53">
        <v>0.46545365134005412</v>
      </c>
      <c r="AA14" s="53">
        <v>0.47809178117708062</v>
      </c>
      <c r="AB14" s="53">
        <v>0.52321570708410714</v>
      </c>
      <c r="AC14" s="53">
        <v>0.52926525529265256</v>
      </c>
      <c r="AD14" s="92">
        <v>0.6507042253521127</v>
      </c>
      <c r="AE14" s="53">
        <v>0.68376068376068377</v>
      </c>
      <c r="AF14" s="53">
        <v>0.63432835820895528</v>
      </c>
      <c r="AG14" s="53">
        <v>0.6542553191489362</v>
      </c>
      <c r="AH14" s="53">
        <v>0.62017167381974247</v>
      </c>
      <c r="AI14" s="53">
        <v>0.63701067615658358</v>
      </c>
      <c r="AJ14" s="53">
        <v>0.6654478976234004</v>
      </c>
      <c r="AK14" s="53">
        <v>0.64358108108108103</v>
      </c>
      <c r="AL14" s="53">
        <v>0.66781411359724607</v>
      </c>
      <c r="AM14" s="53">
        <v>0.6586059743954481</v>
      </c>
      <c r="AN14" s="53">
        <v>0.70041608876560335</v>
      </c>
      <c r="AO14" s="53">
        <v>0.66709511568123392</v>
      </c>
      <c r="AP14" s="53">
        <v>0.68119266055045868</v>
      </c>
      <c r="AQ14" s="53">
        <v>0.65962180200222464</v>
      </c>
      <c r="AR14" s="92">
        <v>0.71777399204997161</v>
      </c>
      <c r="AS14" s="53">
        <v>0.71323425336164192</v>
      </c>
      <c r="AT14" s="53">
        <v>0.72016651248843666</v>
      </c>
      <c r="AU14" s="53">
        <v>0.71079881656804733</v>
      </c>
      <c r="AV14" s="53">
        <v>0.70040959625512</v>
      </c>
      <c r="AW14" s="53">
        <v>0.70472556501320816</v>
      </c>
      <c r="AX14" s="53">
        <v>0.72277628032345009</v>
      </c>
      <c r="AY14" s="53">
        <v>0.72325741890959283</v>
      </c>
      <c r="AZ14" s="53">
        <v>0.74122505161734342</v>
      </c>
      <c r="BA14" s="53">
        <v>0.73369725582767775</v>
      </c>
      <c r="BB14" s="53">
        <v>0.74146341463414633</v>
      </c>
      <c r="BC14" s="53">
        <v>0.75332602911253721</v>
      </c>
      <c r="BD14" s="53">
        <v>0.75181445250867784</v>
      </c>
      <c r="BE14" s="53">
        <v>0.75811534825086668</v>
      </c>
      <c r="BF14" s="92">
        <v>0.72623966942148765</v>
      </c>
      <c r="BG14" s="53">
        <v>0.68305439330543938</v>
      </c>
      <c r="BH14" s="53">
        <v>0.69471624266144816</v>
      </c>
      <c r="BI14" s="53">
        <v>0.69201520912547532</v>
      </c>
      <c r="BJ14" s="53">
        <v>0.67909090909090908</v>
      </c>
      <c r="BK14" s="53">
        <v>0.68802698145025298</v>
      </c>
      <c r="BL14" s="53">
        <v>0.71808054841473867</v>
      </c>
      <c r="BM14" s="53">
        <v>0.73467741935483866</v>
      </c>
      <c r="BN14" s="53">
        <v>0.77786952931461606</v>
      </c>
      <c r="BO14" s="53">
        <v>0.75868055555555558</v>
      </c>
      <c r="BP14" s="53">
        <v>0.7789084181313598</v>
      </c>
      <c r="BQ14" s="53">
        <v>0.81092436974789917</v>
      </c>
      <c r="BR14" s="53">
        <v>0.79633867276887871</v>
      </c>
      <c r="BS14" s="53">
        <v>0.78172588832487311</v>
      </c>
      <c r="BT14" s="97">
        <v>0.13049064482454026</v>
      </c>
      <c r="BU14" s="53">
        <v>0.1282979407979408</v>
      </c>
      <c r="BV14" s="53">
        <v>0.13489023132459113</v>
      </c>
      <c r="BW14" s="53">
        <v>0.13839949055402251</v>
      </c>
      <c r="BX14" s="53">
        <v>0.13964329144710175</v>
      </c>
      <c r="BY14" s="53">
        <v>0.14775147568916205</v>
      </c>
      <c r="BZ14" s="53">
        <v>0.14503575270518257</v>
      </c>
      <c r="CA14" s="53">
        <v>0.14560970731382092</v>
      </c>
      <c r="CB14" s="53">
        <v>0.16992706700293095</v>
      </c>
      <c r="CC14" s="53">
        <v>0.1848425062929451</v>
      </c>
      <c r="CD14" s="53">
        <v>0.21057347670250895</v>
      </c>
      <c r="CE14" s="53">
        <v>0.21399050971988368</v>
      </c>
      <c r="CF14" s="53">
        <v>0.2271243070848204</v>
      </c>
      <c r="CG14" s="53">
        <v>0.25384803322746152</v>
      </c>
      <c r="CH14" s="92">
        <v>4.9129989764585463E-2</v>
      </c>
      <c r="CI14" s="53">
        <v>4.8838797814207649E-2</v>
      </c>
      <c r="CJ14" s="53">
        <v>5.3267265407246828E-2</v>
      </c>
      <c r="CK14" s="53">
        <v>6.0979184989739081E-2</v>
      </c>
      <c r="CL14" s="53">
        <v>5.5052790346907993E-2</v>
      </c>
      <c r="CM14" s="53">
        <v>5.9819897084048029E-2</v>
      </c>
      <c r="CN14" s="53">
        <v>5.8457434985552344E-2</v>
      </c>
      <c r="CO14" s="53">
        <v>5.7299346955972191E-2</v>
      </c>
      <c r="CP14" s="53">
        <v>7.3661771672193274E-2</v>
      </c>
      <c r="CQ14" s="53">
        <v>8.3887832699619774E-2</v>
      </c>
      <c r="CR14" s="53">
        <v>0.10159151193633953</v>
      </c>
      <c r="CS14" s="53">
        <v>0.10224719101123596</v>
      </c>
      <c r="CT14" s="53">
        <v>0.11096639749934879</v>
      </c>
      <c r="CU14" s="53">
        <v>0.13294460641399417</v>
      </c>
      <c r="CV14" s="92">
        <v>8.0305927342256209E-2</v>
      </c>
      <c r="CW14" s="53">
        <v>9.1954022988505746E-2</v>
      </c>
      <c r="CX14" s="53">
        <v>0.12296296296296297</v>
      </c>
      <c r="CY14" s="53">
        <v>0.12335526315789473</v>
      </c>
      <c r="CZ14" s="53">
        <v>0.13414634146341464</v>
      </c>
      <c r="DA14" s="53">
        <v>0.13369565217391305</v>
      </c>
      <c r="DB14" s="53">
        <v>0.1423324150596878</v>
      </c>
      <c r="DC14" s="53">
        <v>0.11996251171508904</v>
      </c>
      <c r="DD14" s="53">
        <v>0.15066225165562913</v>
      </c>
      <c r="DE14" s="53">
        <v>0.16300940438871472</v>
      </c>
      <c r="DF14" s="53">
        <v>0.16839762611275966</v>
      </c>
      <c r="DG14" s="53">
        <v>0.1899696048632219</v>
      </c>
      <c r="DH14" s="53">
        <v>0.1893491124260355</v>
      </c>
      <c r="DI14" s="53">
        <v>0.25604838709677419</v>
      </c>
      <c r="DJ14" s="92">
        <v>0.16725884984866429</v>
      </c>
      <c r="DK14" s="53">
        <v>0.16277206569635466</v>
      </c>
      <c r="DL14" s="53">
        <v>0.16788134509653496</v>
      </c>
      <c r="DM14" s="53">
        <v>0.17279366258200271</v>
      </c>
      <c r="DN14" s="53">
        <v>0.1812213551343986</v>
      </c>
      <c r="DO14" s="53">
        <v>0.19419720263553347</v>
      </c>
      <c r="DP14" s="53">
        <v>0.18817530654364453</v>
      </c>
      <c r="DQ14" s="53">
        <v>0.20502207505518763</v>
      </c>
      <c r="DR14" s="53">
        <v>0.22277159730806209</v>
      </c>
      <c r="DS14" s="53">
        <v>0.25082037380510774</v>
      </c>
      <c r="DT14" s="53">
        <v>0.28090614886731391</v>
      </c>
      <c r="DU14" s="53">
        <v>0.28027507547802749</v>
      </c>
      <c r="DV14" s="53">
        <v>0.3057199211045365</v>
      </c>
      <c r="DW14" s="53">
        <v>0.25604838709677419</v>
      </c>
      <c r="DX14" s="92">
        <v>9.4903339191564143E-2</v>
      </c>
      <c r="DY14" s="53">
        <v>0.12627986348122866</v>
      </c>
      <c r="DZ14" s="53">
        <v>0.12209302325581395</v>
      </c>
      <c r="EA14" s="53">
        <v>0.1220159151193634</v>
      </c>
      <c r="EB14" s="53">
        <v>0.1553956834532374</v>
      </c>
      <c r="EC14" s="53">
        <v>0.17232021709633649</v>
      </c>
      <c r="ED14" s="53">
        <v>0.15203145478374835</v>
      </c>
      <c r="EE14" s="53">
        <v>0.17073170731707318</v>
      </c>
      <c r="EF14" s="53">
        <v>0.21024258760107817</v>
      </c>
      <c r="EG14" s="53">
        <v>0.20102432778489115</v>
      </c>
      <c r="EH14" s="53">
        <v>0.24367509986684421</v>
      </c>
      <c r="EI14" s="53">
        <v>0.23874999999999999</v>
      </c>
      <c r="EJ14" s="53">
        <v>0.28325123152709358</v>
      </c>
      <c r="EK14" s="268">
        <v>0.31317204301075269</v>
      </c>
    </row>
    <row r="15" spans="1:141" s="35" customFormat="1">
      <c r="A15" s="91" t="s">
        <v>23</v>
      </c>
      <c r="B15" s="92">
        <v>0.49262575717671847</v>
      </c>
      <c r="C15" s="53">
        <v>0.49608422133778407</v>
      </c>
      <c r="D15" s="53">
        <v>0.52532881885662197</v>
      </c>
      <c r="E15" s="53">
        <v>0.49924830869456277</v>
      </c>
      <c r="F15" s="53">
        <v>0.49739905870696061</v>
      </c>
      <c r="G15" s="53">
        <v>0.5004109428202419</v>
      </c>
      <c r="H15" s="53">
        <v>0.49792531120331951</v>
      </c>
      <c r="I15" s="53">
        <v>0.52377142857142855</v>
      </c>
      <c r="J15" s="53">
        <v>0.5212442240504902</v>
      </c>
      <c r="K15" s="53">
        <v>0.51264391447368418</v>
      </c>
      <c r="L15" s="53">
        <v>0.51443445338381444</v>
      </c>
      <c r="M15" s="53">
        <v>0.54159527888825432</v>
      </c>
      <c r="N15" s="53">
        <v>0.55229407514450868</v>
      </c>
      <c r="O15" s="53">
        <v>0.57332847513208229</v>
      </c>
      <c r="P15" s="92">
        <v>0.39665388637155802</v>
      </c>
      <c r="Q15" s="53">
        <v>0.40148198046480299</v>
      </c>
      <c r="R15" s="53">
        <v>0.41972789115646258</v>
      </c>
      <c r="S15" s="53">
        <v>0.38350125944584385</v>
      </c>
      <c r="T15" s="53">
        <v>0.36093943139678614</v>
      </c>
      <c r="U15" s="53">
        <v>0.38494231936854889</v>
      </c>
      <c r="V15" s="53">
        <v>0.36504622725917091</v>
      </c>
      <c r="W15" s="53">
        <v>0.41104294478527609</v>
      </c>
      <c r="X15" s="53">
        <v>0.37771820077450102</v>
      </c>
      <c r="Y15" s="53">
        <v>0.35434601499583451</v>
      </c>
      <c r="Z15" s="53">
        <v>0.34970580711179328</v>
      </c>
      <c r="AA15" s="53">
        <v>0.38309352517985612</v>
      </c>
      <c r="AB15" s="53">
        <v>0.38132295719844356</v>
      </c>
      <c r="AC15" s="53">
        <v>0.41348195329087051</v>
      </c>
      <c r="AD15" s="92">
        <v>0.45945945945945948</v>
      </c>
      <c r="AE15" s="53">
        <v>0.37777777777777777</v>
      </c>
      <c r="AF15" s="53">
        <v>0.546875</v>
      </c>
      <c r="AG15" s="53">
        <v>0.4861111111111111</v>
      </c>
      <c r="AH15" s="53">
        <v>0.50704225352112675</v>
      </c>
      <c r="AI15" s="53">
        <v>0.37234042553191488</v>
      </c>
      <c r="AJ15" s="53">
        <v>0.55555555555555558</v>
      </c>
      <c r="AK15" s="53">
        <v>0.51282051282051277</v>
      </c>
      <c r="AL15" s="53">
        <v>0.53543307086614178</v>
      </c>
      <c r="AM15" s="53">
        <v>0.49758454106280192</v>
      </c>
      <c r="AN15" s="53">
        <v>0.47940074906367042</v>
      </c>
      <c r="AO15" s="53">
        <v>0.54042553191489362</v>
      </c>
      <c r="AP15" s="53">
        <v>0.56569343065693434</v>
      </c>
      <c r="AQ15" s="53">
        <v>0.55639097744360899</v>
      </c>
      <c r="AR15" s="92">
        <v>0.55064415815193246</v>
      </c>
      <c r="AS15" s="53">
        <v>0.56118421052631584</v>
      </c>
      <c r="AT15" s="53">
        <v>0.59409924005364323</v>
      </c>
      <c r="AU15" s="53">
        <v>0.58439526045159851</v>
      </c>
      <c r="AV15" s="53">
        <v>0.59168704156479213</v>
      </c>
      <c r="AW15" s="53">
        <v>0.57906735751295335</v>
      </c>
      <c r="AX15" s="53">
        <v>0.58757178014766198</v>
      </c>
      <c r="AY15" s="53">
        <v>0.60751910762239203</v>
      </c>
      <c r="AZ15" s="53">
        <v>0.61900910010111221</v>
      </c>
      <c r="BA15" s="53">
        <v>0.62968689601855432</v>
      </c>
      <c r="BB15" s="53">
        <v>0.6297703332757727</v>
      </c>
      <c r="BC15" s="53">
        <v>0.64624002716007467</v>
      </c>
      <c r="BD15" s="53">
        <v>0.66921699495360576</v>
      </c>
      <c r="BE15" s="53">
        <v>0.67401922167953365</v>
      </c>
      <c r="BF15" s="92">
        <v>0.62686567164179108</v>
      </c>
      <c r="BG15" s="53">
        <v>0.4861111111111111</v>
      </c>
      <c r="BH15" s="53">
        <v>0.52777777777777779</v>
      </c>
      <c r="BI15" s="53">
        <v>0.49473684210526314</v>
      </c>
      <c r="BJ15" s="53">
        <v>0.60256410256410253</v>
      </c>
      <c r="BK15" s="53">
        <v>0.5</v>
      </c>
      <c r="BL15" s="53">
        <v>0.60493827160493829</v>
      </c>
      <c r="BM15" s="53">
        <v>0.63095238095238093</v>
      </c>
      <c r="BN15" s="53">
        <v>0.61538461538461542</v>
      </c>
      <c r="BO15" s="53">
        <v>0.65217391304347827</v>
      </c>
      <c r="BP15" s="53">
        <v>0.70588235294117652</v>
      </c>
      <c r="BQ15" s="53">
        <v>0.71568627450980393</v>
      </c>
      <c r="BR15" s="53">
        <v>0.71568627450980393</v>
      </c>
      <c r="BS15" s="53">
        <v>0.6717557251908397</v>
      </c>
      <c r="BT15" s="97">
        <v>0.1964889770208795</v>
      </c>
      <c r="BU15" s="53">
        <v>0.24197049819092681</v>
      </c>
      <c r="BV15" s="53">
        <v>0.25319110684964341</v>
      </c>
      <c r="BW15" s="53">
        <v>0.25221905878412326</v>
      </c>
      <c r="BX15" s="53">
        <v>0.26142544720462063</v>
      </c>
      <c r="BY15" s="53">
        <v>0.25694698833010621</v>
      </c>
      <c r="BZ15" s="53">
        <v>0.24229224142103481</v>
      </c>
      <c r="CA15" s="53">
        <v>0.23816552451238798</v>
      </c>
      <c r="CB15" s="53">
        <v>0.28366609396291248</v>
      </c>
      <c r="CC15" s="53">
        <v>0.30513342108412111</v>
      </c>
      <c r="CD15" s="53">
        <v>0.34429235706333094</v>
      </c>
      <c r="CE15" s="53">
        <v>0.34930448222565685</v>
      </c>
      <c r="CF15" s="53">
        <v>0.36463242945461222</v>
      </c>
      <c r="CG15" s="53">
        <v>0.3909415971394517</v>
      </c>
      <c r="CH15" s="92">
        <v>0.15984205908160282</v>
      </c>
      <c r="CI15" s="53">
        <v>0.22430680093806044</v>
      </c>
      <c r="CJ15" s="53">
        <v>0.22996265440965241</v>
      </c>
      <c r="CK15" s="53">
        <v>0.22129065040650406</v>
      </c>
      <c r="CL15" s="53">
        <v>0.23530948028205798</v>
      </c>
      <c r="CM15" s="53">
        <v>0.21379310344827587</v>
      </c>
      <c r="CN15" s="53">
        <v>0.18875847959513298</v>
      </c>
      <c r="CO15" s="53">
        <v>0.18019443816414199</v>
      </c>
      <c r="CP15" s="53">
        <v>0.22419639224196392</v>
      </c>
      <c r="CQ15" s="53">
        <v>0.23859601201857417</v>
      </c>
      <c r="CR15" s="53">
        <v>0.29259973305650305</v>
      </c>
      <c r="CS15" s="53">
        <v>0.28939745075318657</v>
      </c>
      <c r="CT15" s="53">
        <v>0.31042962534355562</v>
      </c>
      <c r="CU15" s="53">
        <v>0.33981440565620857</v>
      </c>
      <c r="CV15" s="92">
        <v>0.14583333333333334</v>
      </c>
      <c r="CW15" s="53">
        <v>0.16393442622950818</v>
      </c>
      <c r="CX15" s="53">
        <v>0.23622047244094488</v>
      </c>
      <c r="CY15" s="53">
        <v>0.22222222222222221</v>
      </c>
      <c r="CZ15" s="53">
        <v>0.18461538461538463</v>
      </c>
      <c r="DA15" s="53">
        <v>0.19387755102040816</v>
      </c>
      <c r="DB15" s="53">
        <v>0.29012345679012347</v>
      </c>
      <c r="DC15" s="53">
        <v>0.2391304347826087</v>
      </c>
      <c r="DD15" s="53">
        <v>0.31140350877192985</v>
      </c>
      <c r="DE15" s="53">
        <v>0.30769230769230771</v>
      </c>
      <c r="DF15" s="53">
        <v>0.38175675675675674</v>
      </c>
      <c r="DG15" s="53">
        <v>0.37184115523465705</v>
      </c>
      <c r="DH15" s="53">
        <v>0.33798882681564246</v>
      </c>
      <c r="DI15" s="53">
        <v>0.43703703703703706</v>
      </c>
      <c r="DJ15" s="92">
        <v>0.22478325227320786</v>
      </c>
      <c r="DK15" s="53">
        <v>0.2538359922772076</v>
      </c>
      <c r="DL15" s="53">
        <v>0.27320954907161804</v>
      </c>
      <c r="DM15" s="53">
        <v>0.281829814459373</v>
      </c>
      <c r="DN15" s="53">
        <v>0.2861426429642322</v>
      </c>
      <c r="DO15" s="53">
        <v>0.29525222551928781</v>
      </c>
      <c r="DP15" s="53">
        <v>0.28879351454458752</v>
      </c>
      <c r="DQ15" s="53">
        <v>0.29109846451197252</v>
      </c>
      <c r="DR15" s="53">
        <v>0.33379485404407522</v>
      </c>
      <c r="DS15" s="53">
        <v>0.36390995545925126</v>
      </c>
      <c r="DT15" s="53">
        <v>0.39087037529944102</v>
      </c>
      <c r="DU15" s="53">
        <v>0.40525477707006369</v>
      </c>
      <c r="DV15" s="53">
        <v>0.41164490236012941</v>
      </c>
      <c r="DW15" s="53">
        <v>0.43703703703703706</v>
      </c>
      <c r="DX15" s="92">
        <v>0.18367346938775511</v>
      </c>
      <c r="DY15" s="53">
        <v>0.26436781609195403</v>
      </c>
      <c r="DZ15" s="53">
        <v>0.16867469879518071</v>
      </c>
      <c r="EA15" s="53">
        <v>0.19587628865979381</v>
      </c>
      <c r="EB15" s="53">
        <v>0.26470588235294118</v>
      </c>
      <c r="EC15" s="53">
        <v>0.30769230769230771</v>
      </c>
      <c r="ED15" s="53">
        <v>0.22429906542056074</v>
      </c>
      <c r="EE15" s="53">
        <v>0.32692307692307693</v>
      </c>
      <c r="EF15" s="53">
        <v>0.37815126050420167</v>
      </c>
      <c r="EG15" s="53">
        <v>0.41346153846153844</v>
      </c>
      <c r="EH15" s="53">
        <v>0.46464646464646464</v>
      </c>
      <c r="EI15" s="53">
        <v>0.3247863247863248</v>
      </c>
      <c r="EJ15" s="53">
        <v>0.43689320388349512</v>
      </c>
      <c r="EK15" s="268">
        <v>0.52252252252252251</v>
      </c>
    </row>
    <row r="16" spans="1:141" s="35" customFormat="1">
      <c r="A16" s="91" t="s">
        <v>24</v>
      </c>
      <c r="B16" s="92">
        <v>0.58816899218780361</v>
      </c>
      <c r="C16" s="53">
        <v>0.58828023531209417</v>
      </c>
      <c r="D16" s="53">
        <v>0.58854860186418112</v>
      </c>
      <c r="E16" s="53">
        <v>0.59157887368310524</v>
      </c>
      <c r="F16" s="53">
        <v>0.59474352123964735</v>
      </c>
      <c r="G16" s="53">
        <v>0.60266352540820001</v>
      </c>
      <c r="H16" s="53">
        <v>0.61225664141171954</v>
      </c>
      <c r="I16" s="53">
        <v>0.63124584665042249</v>
      </c>
      <c r="J16" s="53">
        <v>0.62890231621349446</v>
      </c>
      <c r="K16" s="53">
        <v>0.63841934759598418</v>
      </c>
      <c r="L16" s="53">
        <v>0.64696619102712427</v>
      </c>
      <c r="M16" s="53">
        <v>0.65978333386282051</v>
      </c>
      <c r="N16" s="53">
        <v>0.67805813877869547</v>
      </c>
      <c r="O16" s="53">
        <v>0.6894725085362351</v>
      </c>
      <c r="P16" s="92">
        <v>0.48752368919772582</v>
      </c>
      <c r="Q16" s="53">
        <v>0.47291010055530541</v>
      </c>
      <c r="R16" s="53">
        <v>0.44955631399317408</v>
      </c>
      <c r="S16" s="53">
        <v>0.44690090801421239</v>
      </c>
      <c r="T16" s="53">
        <v>0.45870646766169154</v>
      </c>
      <c r="U16" s="53">
        <v>0.4846539103634262</v>
      </c>
      <c r="V16" s="53">
        <v>0.47887869784265596</v>
      </c>
      <c r="W16" s="53">
        <v>0.51000259807742265</v>
      </c>
      <c r="X16" s="53">
        <v>0.49967952826560696</v>
      </c>
      <c r="Y16" s="53">
        <v>0.50652948159873368</v>
      </c>
      <c r="Z16" s="53">
        <v>0.51047409040793823</v>
      </c>
      <c r="AA16" s="53">
        <v>0.53289117487818083</v>
      </c>
      <c r="AB16" s="53">
        <v>0.55366646954464815</v>
      </c>
      <c r="AC16" s="53">
        <v>0.57300150829562591</v>
      </c>
      <c r="AD16" s="92">
        <v>0.5875576036866359</v>
      </c>
      <c r="AE16" s="53">
        <v>0.5399568034557235</v>
      </c>
      <c r="AF16" s="53">
        <v>0.58800773694390718</v>
      </c>
      <c r="AG16" s="53">
        <v>0.5714285714285714</v>
      </c>
      <c r="AH16" s="53">
        <v>0.60541310541310545</v>
      </c>
      <c r="AI16" s="53">
        <v>0.60024154589371981</v>
      </c>
      <c r="AJ16" s="53">
        <v>0.60602798708288486</v>
      </c>
      <c r="AK16" s="53">
        <v>0.64550264550264547</v>
      </c>
      <c r="AL16" s="53">
        <v>0.63461538461538458</v>
      </c>
      <c r="AM16" s="53">
        <v>0.65184155663655319</v>
      </c>
      <c r="AN16" s="53">
        <v>0.6449864498644986</v>
      </c>
      <c r="AO16" s="53">
        <v>0.64960629921259838</v>
      </c>
      <c r="AP16" s="53">
        <v>0.67053364269141535</v>
      </c>
      <c r="AQ16" s="53">
        <v>0.67197452229299359</v>
      </c>
      <c r="AR16" s="92">
        <v>0.62641102728458786</v>
      </c>
      <c r="AS16" s="53">
        <v>0.6320572532091332</v>
      </c>
      <c r="AT16" s="53">
        <v>0.64392324093816633</v>
      </c>
      <c r="AU16" s="53">
        <v>0.64757019438444929</v>
      </c>
      <c r="AV16" s="53">
        <v>0.6541734091976823</v>
      </c>
      <c r="AW16" s="53">
        <v>0.64937609569970089</v>
      </c>
      <c r="AX16" s="53">
        <v>0.66614109150094092</v>
      </c>
      <c r="AY16" s="53">
        <v>0.67390327893397217</v>
      </c>
      <c r="AZ16" s="53">
        <v>0.68061424301762341</v>
      </c>
      <c r="BA16" s="53">
        <v>0.68984321745057942</v>
      </c>
      <c r="BB16" s="53">
        <v>0.70353609766364977</v>
      </c>
      <c r="BC16" s="53">
        <v>0.71208404436860073</v>
      </c>
      <c r="BD16" s="53">
        <v>0.71938226431338781</v>
      </c>
      <c r="BE16" s="53">
        <v>0.73409669211195927</v>
      </c>
      <c r="BF16" s="92">
        <v>0.63338088445078455</v>
      </c>
      <c r="BG16" s="53">
        <v>0.6777456647398844</v>
      </c>
      <c r="BH16" s="53">
        <v>0.64093137254901966</v>
      </c>
      <c r="BI16" s="53">
        <v>0.69105691056910568</v>
      </c>
      <c r="BJ16" s="53">
        <v>0.68050749711649361</v>
      </c>
      <c r="BK16" s="53">
        <v>0.70456960680127523</v>
      </c>
      <c r="BL16" s="53">
        <v>0.69867211440245147</v>
      </c>
      <c r="BM16" s="53">
        <v>0.75754716981132075</v>
      </c>
      <c r="BN16" s="53">
        <v>0.72216441207075965</v>
      </c>
      <c r="BO16" s="53">
        <v>0.75230202578268879</v>
      </c>
      <c r="BP16" s="53">
        <v>0.7407749077490775</v>
      </c>
      <c r="BQ16" s="53">
        <v>0.76419965576592086</v>
      </c>
      <c r="BR16" s="53">
        <v>0.79242032730404821</v>
      </c>
      <c r="BS16" s="53">
        <v>0.8098859315589354</v>
      </c>
      <c r="BT16" s="97">
        <v>0.20564188640424494</v>
      </c>
      <c r="BU16" s="53">
        <v>0.19863974954118535</v>
      </c>
      <c r="BV16" s="53">
        <v>0.19534934737303938</v>
      </c>
      <c r="BW16" s="53">
        <v>0.20307291666666666</v>
      </c>
      <c r="BX16" s="53">
        <v>0.20359771054783321</v>
      </c>
      <c r="BY16" s="53">
        <v>0.1965201609721455</v>
      </c>
      <c r="BZ16" s="53">
        <v>0.17593436645396535</v>
      </c>
      <c r="CA16" s="53">
        <v>0.14844421523121884</v>
      </c>
      <c r="CB16" s="53">
        <v>0.17752780479553432</v>
      </c>
      <c r="CC16" s="53">
        <v>0.20720530472610552</v>
      </c>
      <c r="CD16" s="53">
        <v>0.22496489877258935</v>
      </c>
      <c r="CE16" s="53">
        <v>0.24817009410944579</v>
      </c>
      <c r="CF16" s="53">
        <v>0.2930576824910669</v>
      </c>
      <c r="CG16" s="53">
        <v>0.31357221551859821</v>
      </c>
      <c r="CH16" s="92">
        <v>0.14454976303317535</v>
      </c>
      <c r="CI16" s="53">
        <v>0.15607606679035249</v>
      </c>
      <c r="CJ16" s="53">
        <v>0.1414021790620559</v>
      </c>
      <c r="CK16" s="53">
        <v>0.16158031700969955</v>
      </c>
      <c r="CL16" s="53">
        <v>0.15383018476230018</v>
      </c>
      <c r="CM16" s="53">
        <v>0.12461585740626921</v>
      </c>
      <c r="CN16" s="53">
        <v>0.1028208980136872</v>
      </c>
      <c r="CO16" s="53">
        <v>6.6313874648586082E-2</v>
      </c>
      <c r="CP16" s="53">
        <v>9.4995759117896525E-2</v>
      </c>
      <c r="CQ16" s="53">
        <v>0.110734845919404</v>
      </c>
      <c r="CR16" s="53">
        <v>0.11422497100889061</v>
      </c>
      <c r="CS16" s="53">
        <v>0.14237370074933528</v>
      </c>
      <c r="CT16" s="53">
        <v>0.17467700258397933</v>
      </c>
      <c r="CU16" s="53">
        <v>0.19429198682766191</v>
      </c>
      <c r="CV16" s="92">
        <v>0.21234119782214156</v>
      </c>
      <c r="CW16" s="53">
        <v>0.21663778162911612</v>
      </c>
      <c r="CX16" s="53">
        <v>0.18867924528301888</v>
      </c>
      <c r="CY16" s="53">
        <v>0.19195046439628483</v>
      </c>
      <c r="CZ16" s="53">
        <v>0.20642768850432633</v>
      </c>
      <c r="DA16" s="53">
        <v>0.18830525272547077</v>
      </c>
      <c r="DB16" s="53">
        <v>0.17160826594788858</v>
      </c>
      <c r="DC16" s="53">
        <v>0.16452830188679246</v>
      </c>
      <c r="DD16" s="53">
        <v>0.18066666666666667</v>
      </c>
      <c r="DE16" s="53">
        <v>0.22026180990324418</v>
      </c>
      <c r="DF16" s="53">
        <v>0.23768736616702354</v>
      </c>
      <c r="DG16" s="53">
        <v>0.26938986556359878</v>
      </c>
      <c r="DH16" s="53">
        <v>0.30258973194002725</v>
      </c>
      <c r="DI16" s="53">
        <v>0.29330453563714903</v>
      </c>
      <c r="DJ16" s="92">
        <v>0.23204874835309619</v>
      </c>
      <c r="DK16" s="53">
        <v>0.21873491067117334</v>
      </c>
      <c r="DL16" s="53">
        <v>0.22035887975851082</v>
      </c>
      <c r="DM16" s="53">
        <v>0.2232492297443584</v>
      </c>
      <c r="DN16" s="53">
        <v>0.22289156626506024</v>
      </c>
      <c r="DO16" s="53">
        <v>0.23039123039123038</v>
      </c>
      <c r="DP16" s="53">
        <v>0.21216904642319007</v>
      </c>
      <c r="DQ16" s="53">
        <v>0.18606527319398605</v>
      </c>
      <c r="DR16" s="53">
        <v>0.22414433142772291</v>
      </c>
      <c r="DS16" s="53">
        <v>0.25042276303213001</v>
      </c>
      <c r="DT16" s="53">
        <v>0.2692639335266912</v>
      </c>
      <c r="DU16" s="53">
        <v>0.2838914104650167</v>
      </c>
      <c r="DV16" s="53">
        <v>0.33459874635825904</v>
      </c>
      <c r="DW16" s="53">
        <v>0.29330453563714903</v>
      </c>
      <c r="DX16" s="92">
        <v>0.20496894409937888</v>
      </c>
      <c r="DY16" s="53">
        <v>0.17821782178217821</v>
      </c>
      <c r="DZ16" s="53">
        <v>0.13559322033898305</v>
      </c>
      <c r="EA16" s="53">
        <v>0.16981132075471697</v>
      </c>
      <c r="EB16" s="53">
        <v>0.14792899408284024</v>
      </c>
      <c r="EC16" s="53">
        <v>0.18028169014084508</v>
      </c>
      <c r="ED16" s="53">
        <v>0.15846994535519127</v>
      </c>
      <c r="EE16" s="53">
        <v>0.21293800539083557</v>
      </c>
      <c r="EF16" s="53">
        <v>0.16290726817042606</v>
      </c>
      <c r="EG16" s="53">
        <v>0.2299349240780911</v>
      </c>
      <c r="EH16" s="53">
        <v>0.25386313465783666</v>
      </c>
      <c r="EI16" s="53">
        <v>0.28697571743929362</v>
      </c>
      <c r="EJ16" s="53">
        <v>0.32</v>
      </c>
      <c r="EK16" s="268">
        <v>0.41928721174004191</v>
      </c>
    </row>
    <row r="17" spans="1:141" s="35" customFormat="1">
      <c r="A17" s="91" t="s">
        <v>25</v>
      </c>
      <c r="B17" s="92">
        <v>0.46042713567839194</v>
      </c>
      <c r="C17" s="53">
        <v>0.469435618096535</v>
      </c>
      <c r="D17" s="53">
        <v>0.46895042631856937</v>
      </c>
      <c r="E17" s="53">
        <v>0.45355393975367264</v>
      </c>
      <c r="F17" s="53">
        <v>0.47423723536737233</v>
      </c>
      <c r="G17" s="53">
        <v>0.47233017254780041</v>
      </c>
      <c r="H17" s="53">
        <v>0.47371942606497658</v>
      </c>
      <c r="I17" s="53">
        <v>0.48441578381698142</v>
      </c>
      <c r="J17" s="53">
        <v>0.47701017519700101</v>
      </c>
      <c r="K17" s="53">
        <v>0.48813133180507284</v>
      </c>
      <c r="L17" s="53">
        <v>0.49420382618590425</v>
      </c>
      <c r="M17" s="53">
        <v>0.51695150757259967</v>
      </c>
      <c r="N17" s="53">
        <v>0.52257684953669659</v>
      </c>
      <c r="O17" s="53">
        <v>0.53721588846125912</v>
      </c>
      <c r="P17" s="92">
        <v>0.39973439575033198</v>
      </c>
      <c r="Q17" s="53">
        <v>0.35101010101010099</v>
      </c>
      <c r="R17" s="53">
        <v>0.35443037974683544</v>
      </c>
      <c r="S17" s="53">
        <v>0.33995815899581588</v>
      </c>
      <c r="T17" s="53">
        <v>0.29764065335753176</v>
      </c>
      <c r="U17" s="53">
        <v>0.33589990375360923</v>
      </c>
      <c r="V17" s="53">
        <v>0.33001988071570576</v>
      </c>
      <c r="W17" s="53">
        <v>0.2938295788442703</v>
      </c>
      <c r="X17" s="53">
        <v>0.29549902152641877</v>
      </c>
      <c r="Y17" s="53">
        <v>0.30694143167028198</v>
      </c>
      <c r="Z17" s="53">
        <v>0.29460580912863071</v>
      </c>
      <c r="AA17" s="53">
        <v>0.32538167938931295</v>
      </c>
      <c r="AB17" s="53">
        <v>0.32992849846782429</v>
      </c>
      <c r="AC17" s="53">
        <v>0.35714285714285715</v>
      </c>
      <c r="AD17" s="92">
        <v>0.43072289156626509</v>
      </c>
      <c r="AE17" s="53">
        <v>0.44764397905759162</v>
      </c>
      <c r="AF17" s="53">
        <v>0.3645320197044335</v>
      </c>
      <c r="AG17" s="53">
        <v>0.38461538461538464</v>
      </c>
      <c r="AH17" s="53">
        <v>0.35697940503432496</v>
      </c>
      <c r="AI17" s="53">
        <v>0.42733188720173537</v>
      </c>
      <c r="AJ17" s="53">
        <v>0.4375</v>
      </c>
      <c r="AK17" s="53">
        <v>0.447265625</v>
      </c>
      <c r="AL17" s="53">
        <v>0.45217391304347826</v>
      </c>
      <c r="AM17" s="53">
        <v>0.48851774530271397</v>
      </c>
      <c r="AN17" s="53">
        <v>0.44457142857142856</v>
      </c>
      <c r="AO17" s="53">
        <v>0.48701973001038423</v>
      </c>
      <c r="AP17" s="53">
        <v>0.48624667258207632</v>
      </c>
      <c r="AQ17" s="53">
        <v>0.50747663551401867</v>
      </c>
      <c r="AR17" s="92">
        <v>0.48308567815365161</v>
      </c>
      <c r="AS17" s="53">
        <v>0.49209726443768997</v>
      </c>
      <c r="AT17" s="53">
        <v>0.49874869655891552</v>
      </c>
      <c r="AU17" s="53">
        <v>0.48081841432225064</v>
      </c>
      <c r="AV17" s="53">
        <v>0.51535911602209949</v>
      </c>
      <c r="AW17" s="53">
        <v>0.51312147049053258</v>
      </c>
      <c r="AX17" s="53">
        <v>0.51086722616741986</v>
      </c>
      <c r="AY17" s="53">
        <v>0.53306205493387593</v>
      </c>
      <c r="AZ17" s="53">
        <v>0.51857853918277574</v>
      </c>
      <c r="BA17" s="53">
        <v>0.52254641909814326</v>
      </c>
      <c r="BB17" s="53">
        <v>0.53677433435181143</v>
      </c>
      <c r="BC17" s="53">
        <v>0.56081452944413868</v>
      </c>
      <c r="BD17" s="53">
        <v>0.56806661839246919</v>
      </c>
      <c r="BE17" s="53">
        <v>0.58115058007415377</v>
      </c>
      <c r="BF17" s="92">
        <v>0.51479289940828399</v>
      </c>
      <c r="BG17" s="53">
        <v>0.57098765432098764</v>
      </c>
      <c r="BH17" s="53">
        <v>0.56146179401993357</v>
      </c>
      <c r="BI17" s="53">
        <v>0.57611940298507458</v>
      </c>
      <c r="BJ17" s="53">
        <v>0.65527950310559002</v>
      </c>
      <c r="BK17" s="53">
        <v>0.56716417910447758</v>
      </c>
      <c r="BL17" s="53">
        <v>0.59536082474226804</v>
      </c>
      <c r="BM17" s="53">
        <v>0.66369047619047616</v>
      </c>
      <c r="BN17" s="53">
        <v>0.64533333333333331</v>
      </c>
      <c r="BO17" s="53">
        <v>0.62146892655367236</v>
      </c>
      <c r="BP17" s="53">
        <v>0.58591549295774648</v>
      </c>
      <c r="BQ17" s="53">
        <v>0.68814432989690721</v>
      </c>
      <c r="BR17" s="53">
        <v>0.6563380281690141</v>
      </c>
      <c r="BS17" s="53">
        <v>0.68446601941747576</v>
      </c>
      <c r="BT17" s="97">
        <v>0.16253928346951602</v>
      </c>
      <c r="BU17" s="53">
        <v>0.16894921827657253</v>
      </c>
      <c r="BV17" s="53">
        <v>0.17228029423151375</v>
      </c>
      <c r="BW17" s="53">
        <v>0.17285413375460768</v>
      </c>
      <c r="BX17" s="53">
        <v>0.17422096317280453</v>
      </c>
      <c r="BY17" s="53">
        <v>0.16214568729046022</v>
      </c>
      <c r="BZ17" s="53">
        <v>0.16483281700673005</v>
      </c>
      <c r="CA17" s="53">
        <v>0.16697467115990869</v>
      </c>
      <c r="CB17" s="53">
        <v>0.20186806771745475</v>
      </c>
      <c r="CC17" s="53">
        <v>0.2264808362369338</v>
      </c>
      <c r="CD17" s="53">
        <v>0.21963644784068542</v>
      </c>
      <c r="CE17" s="53">
        <v>0.23345588235294118</v>
      </c>
      <c r="CF17" s="53">
        <v>0.23041033616461298</v>
      </c>
      <c r="CG17" s="53">
        <v>0.24132533263762065</v>
      </c>
      <c r="CH17" s="92">
        <v>0.10063694267515924</v>
      </c>
      <c r="CI17" s="53">
        <v>0.10332950631458095</v>
      </c>
      <c r="CJ17" s="53">
        <v>8.4682440846824414E-2</v>
      </c>
      <c r="CK17" s="53">
        <v>0.10617283950617284</v>
      </c>
      <c r="CL17" s="53">
        <v>8.0872913992297818E-2</v>
      </c>
      <c r="CM17" s="53">
        <v>9.0476190476190474E-2</v>
      </c>
      <c r="CN17" s="53">
        <v>7.9772079772079771E-2</v>
      </c>
      <c r="CO17" s="53">
        <v>7.1501532175689483E-2</v>
      </c>
      <c r="CP17" s="53">
        <v>9.9879663056558363E-2</v>
      </c>
      <c r="CQ17" s="53">
        <v>0.11159420289855072</v>
      </c>
      <c r="CR17" s="53">
        <v>0.11823899371069183</v>
      </c>
      <c r="CS17" s="53">
        <v>0.13385826771653545</v>
      </c>
      <c r="CT17" s="53">
        <v>0.10955056179775281</v>
      </c>
      <c r="CU17" s="53">
        <v>0.11680911680911681</v>
      </c>
      <c r="CV17" s="92">
        <v>0.13084112149532709</v>
      </c>
      <c r="CW17" s="53">
        <v>0.12044817927170869</v>
      </c>
      <c r="CX17" s="53">
        <v>0.18852459016393441</v>
      </c>
      <c r="CY17" s="53">
        <v>0.14555256064690028</v>
      </c>
      <c r="CZ17" s="53">
        <v>0.125</v>
      </c>
      <c r="DA17" s="53">
        <v>0.16066481994459833</v>
      </c>
      <c r="DB17" s="53">
        <v>0.14694656488549618</v>
      </c>
      <c r="DC17" s="53">
        <v>0.13834586466165413</v>
      </c>
      <c r="DD17" s="53">
        <v>0.18923327895595432</v>
      </c>
      <c r="DE17" s="53">
        <v>0.17567567567567569</v>
      </c>
      <c r="DF17" s="53">
        <v>0.1870026525198939</v>
      </c>
      <c r="DG17" s="53">
        <v>0.19926199261992619</v>
      </c>
      <c r="DH17" s="53">
        <v>0.2</v>
      </c>
      <c r="DI17" s="53">
        <v>0.22685788787483702</v>
      </c>
      <c r="DJ17" s="92">
        <v>0.17561521252796419</v>
      </c>
      <c r="DK17" s="53">
        <v>0.17984832069339113</v>
      </c>
      <c r="DL17" s="53">
        <v>0.18157233919258259</v>
      </c>
      <c r="DM17" s="53">
        <v>0.18506559031281533</v>
      </c>
      <c r="DN17" s="53">
        <v>0.19282421326919222</v>
      </c>
      <c r="DO17" s="53">
        <v>0.18978873239436619</v>
      </c>
      <c r="DP17" s="53">
        <v>0.18367716250452407</v>
      </c>
      <c r="DQ17" s="53">
        <v>0.19098960338852522</v>
      </c>
      <c r="DR17" s="53">
        <v>0.23167092924126173</v>
      </c>
      <c r="DS17" s="53">
        <v>0.25793382849426061</v>
      </c>
      <c r="DT17" s="53">
        <v>0.25222101841820149</v>
      </c>
      <c r="DU17" s="53">
        <v>0.26175548589341691</v>
      </c>
      <c r="DV17" s="53">
        <v>0.26045627376425856</v>
      </c>
      <c r="DW17" s="53">
        <v>0.22685788787483702</v>
      </c>
      <c r="DX17" s="92">
        <v>0.12244897959183673</v>
      </c>
      <c r="DY17" s="53">
        <v>0.24666666666666667</v>
      </c>
      <c r="DZ17" s="53">
        <v>0.19463087248322147</v>
      </c>
      <c r="EA17" s="53">
        <v>0.24161073825503357</v>
      </c>
      <c r="EB17" s="53">
        <v>0.1984126984126984</v>
      </c>
      <c r="EC17" s="53">
        <v>0.23134328358208955</v>
      </c>
      <c r="ED17" s="53">
        <v>0.22748815165876776</v>
      </c>
      <c r="EE17" s="53">
        <v>0.23728813559322035</v>
      </c>
      <c r="EF17" s="53">
        <v>0.17816091954022989</v>
      </c>
      <c r="EG17" s="53">
        <v>0.25786163522012578</v>
      </c>
      <c r="EH17" s="53">
        <v>0.17714285714285713</v>
      </c>
      <c r="EI17" s="53">
        <v>0.17901234567901234</v>
      </c>
      <c r="EJ17" s="53">
        <v>0.30136986301369861</v>
      </c>
      <c r="EK17" s="268">
        <v>0.35199999999999998</v>
      </c>
    </row>
    <row r="18" spans="1:141" s="35" customFormat="1">
      <c r="A18" s="91" t="s">
        <v>26</v>
      </c>
      <c r="B18" s="92">
        <v>0.59507916796026084</v>
      </c>
      <c r="C18" s="53">
        <v>0.60556082609647521</v>
      </c>
      <c r="D18" s="53">
        <v>0.60365981911238875</v>
      </c>
      <c r="E18" s="53">
        <v>0.59109912339851656</v>
      </c>
      <c r="F18" s="53">
        <v>0.60011633919338159</v>
      </c>
      <c r="G18" s="53">
        <v>0.60980366662332597</v>
      </c>
      <c r="H18" s="53">
        <v>0.60597314594051954</v>
      </c>
      <c r="I18" s="53">
        <v>0.61287229962929823</v>
      </c>
      <c r="J18" s="53">
        <v>0.61472355769230769</v>
      </c>
      <c r="K18" s="53">
        <v>0.61387127084801507</v>
      </c>
      <c r="L18" s="53">
        <v>0.61935446752200674</v>
      </c>
      <c r="M18" s="53">
        <v>0.63788269597398228</v>
      </c>
      <c r="N18" s="53">
        <v>0.65186020293122882</v>
      </c>
      <c r="O18" s="53">
        <v>0.65114495453051391</v>
      </c>
      <c r="P18" s="92">
        <v>0.52505091649694502</v>
      </c>
      <c r="Q18" s="53">
        <v>0.53043127771060061</v>
      </c>
      <c r="R18" s="53">
        <v>0.48893974065598778</v>
      </c>
      <c r="S18" s="53">
        <v>0.48117154811715479</v>
      </c>
      <c r="T18" s="53">
        <v>0.45657894736842103</v>
      </c>
      <c r="U18" s="53">
        <v>0.47824609109449356</v>
      </c>
      <c r="V18" s="53">
        <v>0.4654049022649705</v>
      </c>
      <c r="W18" s="53">
        <v>0.47317410868812737</v>
      </c>
      <c r="X18" s="53">
        <v>0.4673180592991914</v>
      </c>
      <c r="Y18" s="53">
        <v>0.46445497630331756</v>
      </c>
      <c r="Z18" s="53">
        <v>0.45748148148148149</v>
      </c>
      <c r="AA18" s="53">
        <v>0.45937596540006176</v>
      </c>
      <c r="AB18" s="53">
        <v>0.48150616461179607</v>
      </c>
      <c r="AC18" s="53">
        <v>0.46699507389162559</v>
      </c>
      <c r="AD18" s="92">
        <v>0.53892215568862278</v>
      </c>
      <c r="AE18" s="53">
        <v>0.60795454545454541</v>
      </c>
      <c r="AF18" s="53">
        <v>0.53475935828877008</v>
      </c>
      <c r="AG18" s="53">
        <v>0.50769230769230766</v>
      </c>
      <c r="AH18" s="53">
        <v>0.57471264367816088</v>
      </c>
      <c r="AI18" s="53">
        <v>0.58943089430894313</v>
      </c>
      <c r="AJ18" s="53">
        <v>0.5331125827814569</v>
      </c>
      <c r="AK18" s="53">
        <v>0.5356037151702786</v>
      </c>
      <c r="AL18" s="53">
        <v>0.60270880361173818</v>
      </c>
      <c r="AM18" s="53">
        <v>0.56972111553784865</v>
      </c>
      <c r="AN18" s="53">
        <v>0.62350936967632031</v>
      </c>
      <c r="AO18" s="53">
        <v>0.61466458658346335</v>
      </c>
      <c r="AP18" s="53">
        <v>0.62985074626865667</v>
      </c>
      <c r="AQ18" s="53">
        <v>0.63098591549295779</v>
      </c>
      <c r="AR18" s="92">
        <v>0.61256819135543428</v>
      </c>
      <c r="AS18" s="53">
        <v>0.625271256658118</v>
      </c>
      <c r="AT18" s="53">
        <v>0.62973676598206541</v>
      </c>
      <c r="AU18" s="53">
        <v>0.61761598309480359</v>
      </c>
      <c r="AV18" s="53">
        <v>0.64022559810788682</v>
      </c>
      <c r="AW18" s="53">
        <v>0.6428244344720212</v>
      </c>
      <c r="AX18" s="53">
        <v>0.64904228087209814</v>
      </c>
      <c r="AY18" s="53">
        <v>0.65009904556095799</v>
      </c>
      <c r="AZ18" s="53">
        <v>0.65115327989530514</v>
      </c>
      <c r="BA18" s="53">
        <v>0.65515556279524356</v>
      </c>
      <c r="BB18" s="53">
        <v>0.66231042271700546</v>
      </c>
      <c r="BC18" s="53">
        <v>0.68259412269077868</v>
      </c>
      <c r="BD18" s="53">
        <v>0.69725348233257256</v>
      </c>
      <c r="BE18" s="53">
        <v>0.6992761904761905</v>
      </c>
      <c r="BF18" s="92">
        <v>0.58995815899581594</v>
      </c>
      <c r="BG18" s="53">
        <v>0.6506550218340611</v>
      </c>
      <c r="BH18" s="53">
        <v>0.65106382978723409</v>
      </c>
      <c r="BI18" s="53">
        <v>0.60074626865671643</v>
      </c>
      <c r="BJ18" s="53">
        <v>0.65338645418326691</v>
      </c>
      <c r="BK18" s="53">
        <v>0.66445182724252494</v>
      </c>
      <c r="BL18" s="53">
        <v>0.65034965034965031</v>
      </c>
      <c r="BM18" s="53">
        <v>0.59546925566343045</v>
      </c>
      <c r="BN18" s="53">
        <v>0.68013468013468015</v>
      </c>
      <c r="BO18" s="53">
        <v>0.68</v>
      </c>
      <c r="BP18" s="53">
        <v>0.69064748201438853</v>
      </c>
      <c r="BQ18" s="53">
        <v>0.72049689440993792</v>
      </c>
      <c r="BR18" s="53">
        <v>0.74223602484472051</v>
      </c>
      <c r="BS18" s="53">
        <v>0.75072463768115938</v>
      </c>
      <c r="BT18" s="97">
        <v>0.11122047244094488</v>
      </c>
      <c r="BU18" s="53">
        <v>0.11494553376906318</v>
      </c>
      <c r="BV18" s="53">
        <v>0.11078423131881987</v>
      </c>
      <c r="BW18" s="53">
        <v>0.11462450592885376</v>
      </c>
      <c r="BX18" s="53">
        <v>0.11181335830212234</v>
      </c>
      <c r="BY18" s="53">
        <v>0.11720078482668411</v>
      </c>
      <c r="BZ18" s="53">
        <v>0.11891854323046984</v>
      </c>
      <c r="CA18" s="53">
        <v>0.12117241379310345</v>
      </c>
      <c r="CB18" s="53">
        <v>0.13381874734907395</v>
      </c>
      <c r="CC18" s="53">
        <v>0.14756752778391108</v>
      </c>
      <c r="CD18" s="53">
        <v>0.14791618340678883</v>
      </c>
      <c r="CE18" s="53">
        <v>0.17175479795934895</v>
      </c>
      <c r="CF18" s="53">
        <v>0.20250861738797396</v>
      </c>
      <c r="CG18" s="53">
        <v>0.22466960352422907</v>
      </c>
      <c r="CH18" s="92">
        <v>8.6064405813622111E-2</v>
      </c>
      <c r="CI18" s="53">
        <v>8.8932806324110672E-2</v>
      </c>
      <c r="CJ18" s="53">
        <v>7.8590785907859076E-2</v>
      </c>
      <c r="CK18" s="53">
        <v>8.3846153846153848E-2</v>
      </c>
      <c r="CL18" s="53">
        <v>8.8749999999999996E-2</v>
      </c>
      <c r="CM18" s="53">
        <v>8.2272926722246606E-2</v>
      </c>
      <c r="CN18" s="53">
        <v>7.8354779411764705E-2</v>
      </c>
      <c r="CO18" s="53">
        <v>6.3495434274792956E-2</v>
      </c>
      <c r="CP18" s="53">
        <v>7.5377969762419006E-2</v>
      </c>
      <c r="CQ18" s="53">
        <v>8.1340892284939612E-2</v>
      </c>
      <c r="CR18" s="53">
        <v>8.9058524173027995E-2</v>
      </c>
      <c r="CS18" s="53">
        <v>9.3938432243732148E-2</v>
      </c>
      <c r="CT18" s="53">
        <v>0.12401493156366653</v>
      </c>
      <c r="CU18" s="53">
        <v>0.13529645841623558</v>
      </c>
      <c r="CV18" s="92">
        <v>0.12903225806451613</v>
      </c>
      <c r="CW18" s="53">
        <v>0.11702127659574468</v>
      </c>
      <c r="CX18" s="53">
        <v>0.11792452830188679</v>
      </c>
      <c r="CY18" s="53">
        <v>0.14336917562724014</v>
      </c>
      <c r="CZ18" s="53">
        <v>0.10679611650485436</v>
      </c>
      <c r="DA18" s="53">
        <v>0.10882352941176471</v>
      </c>
      <c r="DB18" s="53">
        <v>0.1111111111111111</v>
      </c>
      <c r="DC18" s="53">
        <v>0.13402061855670103</v>
      </c>
      <c r="DD18" s="53">
        <v>0.15277777777777779</v>
      </c>
      <c r="DE18" s="53">
        <v>0.16772151898734178</v>
      </c>
      <c r="DF18" s="53">
        <v>0.13826366559485531</v>
      </c>
      <c r="DG18" s="53">
        <v>0.18666666666666668</v>
      </c>
      <c r="DH18" s="53">
        <v>0.181651376146789</v>
      </c>
      <c r="DI18" s="53">
        <v>0.21637426900584794</v>
      </c>
      <c r="DJ18" s="92">
        <v>0.12415576950711309</v>
      </c>
      <c r="DK18" s="53">
        <v>0.12893783105659326</v>
      </c>
      <c r="DL18" s="53">
        <v>0.12688577586206898</v>
      </c>
      <c r="DM18" s="53">
        <v>0.13089937666963491</v>
      </c>
      <c r="DN18" s="53">
        <v>0.12436354378818737</v>
      </c>
      <c r="DO18" s="53">
        <v>0.13248478140564471</v>
      </c>
      <c r="DP18" s="53">
        <v>0.139122527847238</v>
      </c>
      <c r="DQ18" s="53">
        <v>0.15410305343511452</v>
      </c>
      <c r="DR18" s="53">
        <v>0.16777204618029967</v>
      </c>
      <c r="DS18" s="53">
        <v>0.18085106382978725</v>
      </c>
      <c r="DT18" s="53">
        <v>0.17531053912152644</v>
      </c>
      <c r="DU18" s="53">
        <v>0.20728328275498087</v>
      </c>
      <c r="DV18" s="53">
        <v>0.24555837563451777</v>
      </c>
      <c r="DW18" s="53">
        <v>0.21637426900584794</v>
      </c>
      <c r="DX18" s="92">
        <v>0.1111111111111111</v>
      </c>
      <c r="DY18" s="53">
        <v>7.3529411764705885E-2</v>
      </c>
      <c r="DZ18" s="53">
        <v>0.11267605633802817</v>
      </c>
      <c r="EA18" s="53">
        <v>7.7380952380952384E-2</v>
      </c>
      <c r="EB18" s="53">
        <v>0.12962962962962962</v>
      </c>
      <c r="EC18" s="53">
        <v>0.14207650273224043</v>
      </c>
      <c r="ED18" s="53">
        <v>0.17261904761904762</v>
      </c>
      <c r="EE18" s="53">
        <v>0.14685314685314685</v>
      </c>
      <c r="EF18" s="53">
        <v>0.14285714285714285</v>
      </c>
      <c r="EG18" s="53">
        <v>0.21341463414634146</v>
      </c>
      <c r="EH18" s="53">
        <v>0.1744186046511628</v>
      </c>
      <c r="EI18" s="53">
        <v>0.13186813186813187</v>
      </c>
      <c r="EJ18" s="53">
        <v>0.23404255319148937</v>
      </c>
      <c r="EK18" s="268">
        <v>0.28205128205128205</v>
      </c>
    </row>
    <row r="19" spans="1:141" s="35" customFormat="1">
      <c r="A19" s="91" t="s">
        <v>27</v>
      </c>
      <c r="B19" s="92">
        <v>0.44175472302273455</v>
      </c>
      <c r="C19" s="53">
        <v>0.45817213166740667</v>
      </c>
      <c r="D19" s="53">
        <v>0.46760081156479838</v>
      </c>
      <c r="E19" s="53">
        <v>0.45479999999999998</v>
      </c>
      <c r="F19" s="53">
        <v>0.47272310950827179</v>
      </c>
      <c r="G19" s="53">
        <v>0.47834949316879682</v>
      </c>
      <c r="H19" s="53">
        <v>0.47898322851153041</v>
      </c>
      <c r="I19" s="53">
        <v>0.49487748204478244</v>
      </c>
      <c r="J19" s="53">
        <v>0.49037921706731996</v>
      </c>
      <c r="K19" s="53">
        <v>0.48690130986901309</v>
      </c>
      <c r="L19" s="53">
        <v>0.48778298593796748</v>
      </c>
      <c r="M19" s="53">
        <v>0.51806602547439562</v>
      </c>
      <c r="N19" s="53">
        <v>0.53065270435136236</v>
      </c>
      <c r="O19" s="53">
        <v>0.54780572243152426</v>
      </c>
      <c r="P19" s="92">
        <v>0.36476345840130503</v>
      </c>
      <c r="Q19" s="53">
        <v>0.37987421383647801</v>
      </c>
      <c r="R19" s="53">
        <v>0.37832061068702288</v>
      </c>
      <c r="S19" s="53">
        <v>0.33408514237383702</v>
      </c>
      <c r="T19" s="53">
        <v>0.36062265782646297</v>
      </c>
      <c r="U19" s="53">
        <v>0.35031498219665846</v>
      </c>
      <c r="V19" s="53">
        <v>0.35604044704630122</v>
      </c>
      <c r="W19" s="53">
        <v>0.39262411347517728</v>
      </c>
      <c r="X19" s="53">
        <v>0.39278017241379309</v>
      </c>
      <c r="Y19" s="53">
        <v>0.38172588832487309</v>
      </c>
      <c r="Z19" s="53">
        <v>0.3477608206154616</v>
      </c>
      <c r="AA19" s="53">
        <v>0.38559436772271866</v>
      </c>
      <c r="AB19" s="53">
        <v>0.39511941848390447</v>
      </c>
      <c r="AC19" s="53">
        <v>0.40820734341252701</v>
      </c>
      <c r="AD19" s="92">
        <v>0.40782122905027934</v>
      </c>
      <c r="AE19" s="53">
        <v>0.36651583710407237</v>
      </c>
      <c r="AF19" s="53">
        <v>0.46039603960396042</v>
      </c>
      <c r="AG19" s="53">
        <v>0.3843137254901961</v>
      </c>
      <c r="AH19" s="53">
        <v>0.42307692307692307</v>
      </c>
      <c r="AI19" s="53">
        <v>0.42028985507246375</v>
      </c>
      <c r="AJ19" s="53">
        <v>0.43323442136498519</v>
      </c>
      <c r="AK19" s="53">
        <v>0.48514851485148514</v>
      </c>
      <c r="AL19" s="53">
        <v>0.46728971962616822</v>
      </c>
      <c r="AM19" s="53">
        <v>0.46704331450094161</v>
      </c>
      <c r="AN19" s="53">
        <v>0.51515151515151514</v>
      </c>
      <c r="AO19" s="53">
        <v>0.50394944707740918</v>
      </c>
      <c r="AP19" s="53">
        <v>0.49128367670364503</v>
      </c>
      <c r="AQ19" s="53">
        <v>0.52248677248677244</v>
      </c>
      <c r="AR19" s="92">
        <v>0.46599217820098621</v>
      </c>
      <c r="AS19" s="53">
        <v>0.48296473401075912</v>
      </c>
      <c r="AT19" s="53">
        <v>0.49497465853449019</v>
      </c>
      <c r="AU19" s="53">
        <v>0.4933944668946223</v>
      </c>
      <c r="AV19" s="53">
        <v>0.5048211508553655</v>
      </c>
      <c r="AW19" s="53">
        <v>0.51551672190418796</v>
      </c>
      <c r="AX19" s="53">
        <v>0.51485932215586094</v>
      </c>
      <c r="AY19" s="53">
        <v>0.52245455198677881</v>
      </c>
      <c r="AZ19" s="53">
        <v>0.51762052438680572</v>
      </c>
      <c r="BA19" s="53">
        <v>0.52038092489719356</v>
      </c>
      <c r="BB19" s="53">
        <v>0.53302611367127495</v>
      </c>
      <c r="BC19" s="53">
        <v>0.55295184821226095</v>
      </c>
      <c r="BD19" s="53">
        <v>0.56851355376824542</v>
      </c>
      <c r="BE19" s="53">
        <v>0.58725534140146418</v>
      </c>
      <c r="BF19" s="92">
        <v>0.44648318042813456</v>
      </c>
      <c r="BG19" s="53">
        <v>0.4633431085043988</v>
      </c>
      <c r="BH19" s="53">
        <v>0.5092592592592593</v>
      </c>
      <c r="BI19" s="53">
        <v>0.47988505747126436</v>
      </c>
      <c r="BJ19" s="53">
        <v>0.53276353276353272</v>
      </c>
      <c r="BK19" s="53">
        <v>0.60273972602739723</v>
      </c>
      <c r="BL19" s="53">
        <v>0.54651162790697672</v>
      </c>
      <c r="BM19" s="53">
        <v>0.55555555555555558</v>
      </c>
      <c r="BN19" s="53">
        <v>0.56424581005586594</v>
      </c>
      <c r="BO19" s="53">
        <v>0.64373464373464373</v>
      </c>
      <c r="BP19" s="53">
        <v>0.60597826086956519</v>
      </c>
      <c r="BQ19" s="53">
        <v>0.65738161559888575</v>
      </c>
      <c r="BR19" s="53">
        <v>0.65174129353233834</v>
      </c>
      <c r="BS19" s="53">
        <v>0.64748201438848918</v>
      </c>
      <c r="BT19" s="97">
        <v>0.11986001749781278</v>
      </c>
      <c r="BU19" s="53">
        <v>0.11140053833463576</v>
      </c>
      <c r="BV19" s="53">
        <v>0.10831545949513281</v>
      </c>
      <c r="BW19" s="53">
        <v>0.11338305539260873</v>
      </c>
      <c r="BX19" s="53">
        <v>0.12063872255489022</v>
      </c>
      <c r="BY19" s="53">
        <v>0.11836554807026381</v>
      </c>
      <c r="BZ19" s="53">
        <v>0.13522074836666007</v>
      </c>
      <c r="CA19" s="53">
        <v>0.14268818700431335</v>
      </c>
      <c r="CB19" s="53">
        <v>0.15564171546130717</v>
      </c>
      <c r="CC19" s="53">
        <v>0.19419411436318687</v>
      </c>
      <c r="CD19" s="53">
        <v>0.22378320282511899</v>
      </c>
      <c r="CE19" s="53">
        <v>0.23737399580412424</v>
      </c>
      <c r="CF19" s="53">
        <v>0.25285909712722299</v>
      </c>
      <c r="CG19" s="53">
        <v>0.24744225292690644</v>
      </c>
      <c r="CH19" s="92">
        <v>3.6585365853658534E-2</v>
      </c>
      <c r="CI19" s="53">
        <v>3.2946635730858466E-2</v>
      </c>
      <c r="CJ19" s="53">
        <v>2.7522935779816515E-2</v>
      </c>
      <c r="CK19" s="53">
        <v>4.2677012609117361E-2</v>
      </c>
      <c r="CL19" s="53">
        <v>3.0357142857142857E-2</v>
      </c>
      <c r="CM19" s="53">
        <v>3.7410540013012361E-2</v>
      </c>
      <c r="CN19" s="53">
        <v>4.9910873440285206E-2</v>
      </c>
      <c r="CO19" s="53">
        <v>3.5105657805044307E-2</v>
      </c>
      <c r="CP19" s="53">
        <v>4.7711781888997079E-2</v>
      </c>
      <c r="CQ19" s="53">
        <v>6.5770523283725402E-2</v>
      </c>
      <c r="CR19" s="53">
        <v>8.8631984585741813E-2</v>
      </c>
      <c r="CS19" s="53">
        <v>0.10898021308980213</v>
      </c>
      <c r="CT19" s="53">
        <v>0.12090848363393454</v>
      </c>
      <c r="CU19" s="53">
        <v>0.10407101316192226</v>
      </c>
      <c r="CV19" s="92">
        <v>7.1428571428571425E-2</v>
      </c>
      <c r="CW19" s="53">
        <v>9.2896174863387984E-2</v>
      </c>
      <c r="CX19" s="53">
        <v>0.1152073732718894</v>
      </c>
      <c r="CY19" s="53">
        <v>0.10891089108910891</v>
      </c>
      <c r="CZ19" s="53">
        <v>0.1078838174273859</v>
      </c>
      <c r="DA19" s="53">
        <v>7.3964497041420121E-2</v>
      </c>
      <c r="DB19" s="53">
        <v>0.12759643916913946</v>
      </c>
      <c r="DC19" s="53">
        <v>0.12090680100755667</v>
      </c>
      <c r="DD19" s="53">
        <v>0.12949640287769784</v>
      </c>
      <c r="DE19" s="53">
        <v>0.19910514541387025</v>
      </c>
      <c r="DF19" s="53">
        <v>0.23851590106007067</v>
      </c>
      <c r="DG19" s="53">
        <v>0.22795698924731184</v>
      </c>
      <c r="DH19" s="53">
        <v>0.23894736842105263</v>
      </c>
      <c r="DI19" s="53">
        <v>0.22595281306715065</v>
      </c>
      <c r="DJ19" s="92">
        <v>0.14100394811054709</v>
      </c>
      <c r="DK19" s="53">
        <v>0.13088825214899713</v>
      </c>
      <c r="DL19" s="53">
        <v>0.12853888708102831</v>
      </c>
      <c r="DM19" s="53">
        <v>0.1295170737098022</v>
      </c>
      <c r="DN19" s="53">
        <v>0.14367938605840971</v>
      </c>
      <c r="DO19" s="53">
        <v>0.14099597154367019</v>
      </c>
      <c r="DP19" s="53">
        <v>0.16111788427271875</v>
      </c>
      <c r="DQ19" s="53">
        <v>0.17520321222211341</v>
      </c>
      <c r="DR19" s="53">
        <v>0.18290968090859924</v>
      </c>
      <c r="DS19" s="53">
        <v>0.22528537583458971</v>
      </c>
      <c r="DT19" s="53">
        <v>0.25420541218263504</v>
      </c>
      <c r="DU19" s="53">
        <v>0.26842661034846887</v>
      </c>
      <c r="DV19" s="53">
        <v>0.28655722823209018</v>
      </c>
      <c r="DW19" s="53">
        <v>0.22595281306715065</v>
      </c>
      <c r="DX19" s="92">
        <v>8.9552238805970144E-2</v>
      </c>
      <c r="DY19" s="53">
        <v>6.1538461538461542E-2</v>
      </c>
      <c r="DZ19" s="53">
        <v>8.9552238805970144E-2</v>
      </c>
      <c r="EA19" s="53">
        <v>7.874015748031496E-2</v>
      </c>
      <c r="EB19" s="53">
        <v>0.10135135135135136</v>
      </c>
      <c r="EC19" s="53">
        <v>0.15079365079365079</v>
      </c>
      <c r="ED19" s="53">
        <v>0.16153846153846155</v>
      </c>
      <c r="EE19" s="53">
        <v>0.2153846153846154</v>
      </c>
      <c r="EF19" s="53">
        <v>0.12318840579710146</v>
      </c>
      <c r="EG19" s="53">
        <v>0.13043478260869565</v>
      </c>
      <c r="EH19" s="53">
        <v>0.31210191082802546</v>
      </c>
      <c r="EI19" s="53">
        <v>0.25600000000000001</v>
      </c>
      <c r="EJ19" s="53">
        <v>0.3</v>
      </c>
      <c r="EK19" s="268">
        <v>0.38983050847457629</v>
      </c>
    </row>
    <row r="20" spans="1:141" s="35" customFormat="1">
      <c r="A20" s="91" t="s">
        <v>28</v>
      </c>
      <c r="B20" s="92">
        <v>0.46996153846153849</v>
      </c>
      <c r="C20" s="53">
        <v>0.47270151020554579</v>
      </c>
      <c r="D20" s="53">
        <v>0.47502879639658224</v>
      </c>
      <c r="E20" s="53">
        <v>0.48997238522609599</v>
      </c>
      <c r="F20" s="53">
        <v>0.49886237276537509</v>
      </c>
      <c r="G20" s="53">
        <v>0.50196799167263029</v>
      </c>
      <c r="H20" s="53">
        <v>0.51651371723373141</v>
      </c>
      <c r="I20" s="53">
        <v>0.51991118405174497</v>
      </c>
      <c r="J20" s="53">
        <v>0.51446277766503801</v>
      </c>
      <c r="K20" s="53">
        <v>0.52297044066976972</v>
      </c>
      <c r="L20" s="53">
        <v>0.53753576590661045</v>
      </c>
      <c r="M20" s="53">
        <v>0.54485571795093546</v>
      </c>
      <c r="N20" s="53">
        <v>0.56471452175509451</v>
      </c>
      <c r="O20" s="53">
        <v>0.57777128281432666</v>
      </c>
      <c r="P20" s="92">
        <v>0.31995627732667081</v>
      </c>
      <c r="Q20" s="53">
        <v>0.30322767404834272</v>
      </c>
      <c r="R20" s="53">
        <v>0.28593409411463006</v>
      </c>
      <c r="S20" s="53">
        <v>0.31878557874762808</v>
      </c>
      <c r="T20" s="53">
        <v>0.31687035403804964</v>
      </c>
      <c r="U20" s="53">
        <v>0.32837871596302776</v>
      </c>
      <c r="V20" s="53">
        <v>0.36038244667810737</v>
      </c>
      <c r="W20" s="53">
        <v>0.36209181829136039</v>
      </c>
      <c r="X20" s="53">
        <v>0.35349630471859012</v>
      </c>
      <c r="Y20" s="53">
        <v>0.35312640575798471</v>
      </c>
      <c r="Z20" s="53">
        <v>0.36862130707251567</v>
      </c>
      <c r="AA20" s="53">
        <v>0.37015025790535994</v>
      </c>
      <c r="AB20" s="53">
        <v>0.40114544803722707</v>
      </c>
      <c r="AC20" s="53">
        <v>0.41705018628095553</v>
      </c>
      <c r="AD20" s="92">
        <v>0.35691098581923802</v>
      </c>
      <c r="AE20" s="53">
        <v>0.36202259279182358</v>
      </c>
      <c r="AF20" s="53">
        <v>0.3755489446097181</v>
      </c>
      <c r="AG20" s="53">
        <v>0.39237884854342125</v>
      </c>
      <c r="AH20" s="53">
        <v>0.41882144801306476</v>
      </c>
      <c r="AI20" s="53">
        <v>0.41435141435141437</v>
      </c>
      <c r="AJ20" s="53">
        <v>0.43532632364835439</v>
      </c>
      <c r="AK20" s="53">
        <v>0.44554455445544555</v>
      </c>
      <c r="AL20" s="53">
        <v>0.43479183240519759</v>
      </c>
      <c r="AM20" s="53">
        <v>0.45092009074867656</v>
      </c>
      <c r="AN20" s="53">
        <v>0.47167065671501668</v>
      </c>
      <c r="AO20" s="53">
        <v>0.48424319244722236</v>
      </c>
      <c r="AP20" s="53">
        <v>0.4993639981945755</v>
      </c>
      <c r="AQ20" s="53">
        <v>0.51633204633204632</v>
      </c>
      <c r="AR20" s="92">
        <v>0.53019626714329904</v>
      </c>
      <c r="AS20" s="53">
        <v>0.54112934740132868</v>
      </c>
      <c r="AT20" s="53">
        <v>0.55416936005171302</v>
      </c>
      <c r="AU20" s="53">
        <v>0.56632891140590624</v>
      </c>
      <c r="AV20" s="53">
        <v>0.57098734681677787</v>
      </c>
      <c r="AW20" s="53">
        <v>0.5741918981999552</v>
      </c>
      <c r="AX20" s="53">
        <v>0.58109610802223988</v>
      </c>
      <c r="AY20" s="53">
        <v>0.58607069975643478</v>
      </c>
      <c r="AZ20" s="53">
        <v>0.58962184732464562</v>
      </c>
      <c r="BA20" s="53">
        <v>0.60140675930691367</v>
      </c>
      <c r="BB20" s="53">
        <v>0.61633742658836088</v>
      </c>
      <c r="BC20" s="53">
        <v>0.62080754282424067</v>
      </c>
      <c r="BD20" s="53">
        <v>0.64014653056869508</v>
      </c>
      <c r="BE20" s="53">
        <v>0.65359613445962383</v>
      </c>
      <c r="BF20" s="92">
        <v>0.62293178519593617</v>
      </c>
      <c r="BG20" s="53">
        <v>0.60222457627118642</v>
      </c>
      <c r="BH20" s="53">
        <v>0.59174434087882821</v>
      </c>
      <c r="BI20" s="53">
        <v>0.6176391503092229</v>
      </c>
      <c r="BJ20" s="53">
        <v>0.61291976416303517</v>
      </c>
      <c r="BK20" s="53">
        <v>0.61322275973278051</v>
      </c>
      <c r="BL20" s="53">
        <v>0.63673645586013383</v>
      </c>
      <c r="BM20" s="53">
        <v>0.62602345651692848</v>
      </c>
      <c r="BN20" s="53">
        <v>0.64342833709247493</v>
      </c>
      <c r="BO20" s="53">
        <v>0.66537053979871907</v>
      </c>
      <c r="BP20" s="53">
        <v>0.66773998792513589</v>
      </c>
      <c r="BQ20" s="53">
        <v>0.69623329283110569</v>
      </c>
      <c r="BR20" s="53">
        <v>0.70203119332607911</v>
      </c>
      <c r="BS20" s="53">
        <v>0.72833200319233837</v>
      </c>
      <c r="BT20" s="97">
        <v>0.1171393789632429</v>
      </c>
      <c r="BU20" s="53">
        <v>0.11096727521940261</v>
      </c>
      <c r="BV20" s="53">
        <v>0.11619753782917934</v>
      </c>
      <c r="BW20" s="53">
        <v>0.13066476879279834</v>
      </c>
      <c r="BX20" s="53">
        <v>0.12600277129521587</v>
      </c>
      <c r="BY20" s="53">
        <v>0.13491201038034223</v>
      </c>
      <c r="BZ20" s="53">
        <v>0.13558892880315235</v>
      </c>
      <c r="CA20" s="53">
        <v>0.13868900042329321</v>
      </c>
      <c r="CB20" s="53">
        <v>0.13992121662200122</v>
      </c>
      <c r="CC20" s="53">
        <v>0.16446740236362214</v>
      </c>
      <c r="CD20" s="53">
        <v>0.19158886337350609</v>
      </c>
      <c r="CE20" s="53">
        <v>0.21254530248118206</v>
      </c>
      <c r="CF20" s="53">
        <v>0.22377080143944966</v>
      </c>
      <c r="CG20" s="53">
        <v>0.23185462876184526</v>
      </c>
      <c r="CH20" s="92">
        <v>8.8585017835909635E-2</v>
      </c>
      <c r="CI20" s="53">
        <v>7.7777777777777779E-2</v>
      </c>
      <c r="CJ20" s="53">
        <v>8.6634460547504025E-2</v>
      </c>
      <c r="CK20" s="53">
        <v>8.9272858171346295E-2</v>
      </c>
      <c r="CL20" s="53">
        <v>9.1835366671135538E-2</v>
      </c>
      <c r="CM20" s="53">
        <v>8.868797761274351E-2</v>
      </c>
      <c r="CN20" s="53">
        <v>8.4570957095709567E-2</v>
      </c>
      <c r="CO20" s="53">
        <v>7.4877026780834396E-2</v>
      </c>
      <c r="CP20" s="53">
        <v>8.6243332997886682E-2</v>
      </c>
      <c r="CQ20" s="53">
        <v>9.9121570328597766E-2</v>
      </c>
      <c r="CR20" s="53">
        <v>0.12259435141214696</v>
      </c>
      <c r="CS20" s="53">
        <v>0.13415150232754972</v>
      </c>
      <c r="CT20" s="53">
        <v>0.14558894423911298</v>
      </c>
      <c r="CU20" s="53">
        <v>0.15793797494352024</v>
      </c>
      <c r="CV20" s="92">
        <v>0.1174831238000867</v>
      </c>
      <c r="CW20" s="53">
        <v>0.11265064123219695</v>
      </c>
      <c r="CX20" s="53">
        <v>0.11538715863254645</v>
      </c>
      <c r="CY20" s="53">
        <v>0.12102355705124135</v>
      </c>
      <c r="CZ20" s="53">
        <v>0.12778293135435992</v>
      </c>
      <c r="DA20" s="53">
        <v>0.13851880877742948</v>
      </c>
      <c r="DB20" s="53">
        <v>0.13467919061638395</v>
      </c>
      <c r="DC20" s="53">
        <v>0.14324496288441146</v>
      </c>
      <c r="DD20" s="53">
        <v>0.14477248104008666</v>
      </c>
      <c r="DE20" s="53">
        <v>0.17415307402760352</v>
      </c>
      <c r="DF20" s="53">
        <v>0.20832077178173047</v>
      </c>
      <c r="DG20" s="53">
        <v>0.23112451691959657</v>
      </c>
      <c r="DH20" s="53">
        <v>0.23590011393847324</v>
      </c>
      <c r="DI20" s="53">
        <v>0.24232978853440901</v>
      </c>
      <c r="DJ20" s="92">
        <v>0.12415302824976546</v>
      </c>
      <c r="DK20" s="53">
        <v>0.11796177403881632</v>
      </c>
      <c r="DL20" s="53">
        <v>0.12450505939287286</v>
      </c>
      <c r="DM20" s="53">
        <v>0.14867552302919418</v>
      </c>
      <c r="DN20" s="53">
        <v>0.1314936318023929</v>
      </c>
      <c r="DO20" s="53">
        <v>0.14606124913102339</v>
      </c>
      <c r="DP20" s="53">
        <v>0.1555172143361305</v>
      </c>
      <c r="DQ20" s="53">
        <v>0.16031532083486502</v>
      </c>
      <c r="DR20" s="53">
        <v>0.15912905030336932</v>
      </c>
      <c r="DS20" s="53">
        <v>0.17882017286229757</v>
      </c>
      <c r="DT20" s="53">
        <v>0.20004573519323118</v>
      </c>
      <c r="DU20" s="53">
        <v>0.21882538017829051</v>
      </c>
      <c r="DV20" s="53">
        <v>0.23152709359605911</v>
      </c>
      <c r="DW20" s="53">
        <v>0.24232978853440901</v>
      </c>
      <c r="DX20" s="92">
        <v>0.10162357185808779</v>
      </c>
      <c r="DY20" s="53">
        <v>0.10856769130150425</v>
      </c>
      <c r="DZ20" s="53">
        <v>0.10342598577892695</v>
      </c>
      <c r="EA20" s="53">
        <v>0.11509229098805646</v>
      </c>
      <c r="EB20" s="53">
        <v>0.13464696223316913</v>
      </c>
      <c r="EC20" s="53">
        <v>0.13937947494033412</v>
      </c>
      <c r="ED20" s="53">
        <v>0.14729089952656496</v>
      </c>
      <c r="EE20" s="53">
        <v>0.14015675426463808</v>
      </c>
      <c r="EF20" s="53">
        <v>0.14155031295137216</v>
      </c>
      <c r="EG20" s="53">
        <v>0.15435067774376912</v>
      </c>
      <c r="EH20" s="53">
        <v>0.19619973486522316</v>
      </c>
      <c r="EI20" s="53">
        <v>0.22305986696230598</v>
      </c>
      <c r="EJ20" s="53">
        <v>0.25606060606060604</v>
      </c>
      <c r="EK20" s="268">
        <v>0.22493224932249323</v>
      </c>
    </row>
    <row r="21" spans="1:141" s="35" customFormat="1">
      <c r="A21" s="91" t="s">
        <v>29</v>
      </c>
      <c r="B21" s="92">
        <v>0.67250193648334622</v>
      </c>
      <c r="C21" s="53">
        <v>0.67570956343326116</v>
      </c>
      <c r="D21" s="53">
        <v>0.68278380172604558</v>
      </c>
      <c r="E21" s="53">
        <v>0.68360498561840843</v>
      </c>
      <c r="F21" s="53">
        <v>0.6884150773597314</v>
      </c>
      <c r="G21" s="53">
        <v>0.70462946664319659</v>
      </c>
      <c r="H21" s="53">
        <v>0.70385797200409694</v>
      </c>
      <c r="I21" s="53">
        <v>0.70546956977964326</v>
      </c>
      <c r="J21" s="53">
        <v>0.71696392379408191</v>
      </c>
      <c r="K21" s="53">
        <v>0.72075321838700068</v>
      </c>
      <c r="L21" s="53">
        <v>0.72767513471901457</v>
      </c>
      <c r="M21" s="53">
        <v>0.72827286196135299</v>
      </c>
      <c r="N21" s="53">
        <v>0.73351993961504591</v>
      </c>
      <c r="O21" s="53">
        <v>0.74593328691689342</v>
      </c>
      <c r="P21" s="92">
        <v>0.48668395003535236</v>
      </c>
      <c r="Q21" s="53">
        <v>0.49358386801099907</v>
      </c>
      <c r="R21" s="53">
        <v>0.51079489695780178</v>
      </c>
      <c r="S21" s="53">
        <v>0.50861853609792651</v>
      </c>
      <c r="T21" s="53">
        <v>0.49566105155691681</v>
      </c>
      <c r="U21" s="53">
        <v>0.55013333333333336</v>
      </c>
      <c r="V21" s="53">
        <v>0.54082812861438812</v>
      </c>
      <c r="W21" s="53">
        <v>0.52318295739348375</v>
      </c>
      <c r="X21" s="53">
        <v>0.54955733103001514</v>
      </c>
      <c r="Y21" s="53">
        <v>0.54028760556950473</v>
      </c>
      <c r="Z21" s="53">
        <v>0.54451834370306806</v>
      </c>
      <c r="AA21" s="53">
        <v>0.52174835561213662</v>
      </c>
      <c r="AB21" s="53">
        <v>0.55821845174973483</v>
      </c>
      <c r="AC21" s="53">
        <v>0.57464349376114077</v>
      </c>
      <c r="AD21" s="92">
        <v>0.64617486338797814</v>
      </c>
      <c r="AE21" s="53">
        <v>0.65058670143415909</v>
      </c>
      <c r="AF21" s="53">
        <v>0.64074074074074072</v>
      </c>
      <c r="AG21" s="53">
        <v>0.64168618266978927</v>
      </c>
      <c r="AH21" s="53">
        <v>0.66148723640399554</v>
      </c>
      <c r="AI21" s="53">
        <v>0.6993534482758621</v>
      </c>
      <c r="AJ21" s="53">
        <v>0.68802228412256272</v>
      </c>
      <c r="AK21" s="53">
        <v>0.69465020576131686</v>
      </c>
      <c r="AL21" s="53">
        <v>0.72311046511627908</v>
      </c>
      <c r="AM21" s="53">
        <v>0.71147748890298035</v>
      </c>
      <c r="AN21" s="53">
        <v>0.70516540917005222</v>
      </c>
      <c r="AO21" s="53">
        <v>0.71653543307086609</v>
      </c>
      <c r="AP21" s="53">
        <v>0.69440459110473463</v>
      </c>
      <c r="AQ21" s="53">
        <v>0.73562676720075404</v>
      </c>
      <c r="AR21" s="92">
        <v>0.71338609005795806</v>
      </c>
      <c r="AS21" s="53">
        <v>0.71466973886328722</v>
      </c>
      <c r="AT21" s="53">
        <v>0.71537716560852249</v>
      </c>
      <c r="AU21" s="53">
        <v>0.71462590685052885</v>
      </c>
      <c r="AV21" s="53">
        <v>0.73916340936934832</v>
      </c>
      <c r="AW21" s="53">
        <v>0.75267958950969216</v>
      </c>
      <c r="AX21" s="53">
        <v>0.73569114470842334</v>
      </c>
      <c r="AY21" s="53">
        <v>0.74240996649916247</v>
      </c>
      <c r="AZ21" s="53">
        <v>0.75242904978865899</v>
      </c>
      <c r="BA21" s="53">
        <v>0.75770786280792057</v>
      </c>
      <c r="BB21" s="53">
        <v>0.76664929650859825</v>
      </c>
      <c r="BC21" s="53">
        <v>0.77615303983228512</v>
      </c>
      <c r="BD21" s="53">
        <v>0.7758403361344538</v>
      </c>
      <c r="BE21" s="53">
        <v>0.78211782331852964</v>
      </c>
      <c r="BF21" s="92">
        <v>0.72399150743099783</v>
      </c>
      <c r="BG21" s="53">
        <v>0.71767363071710899</v>
      </c>
      <c r="BH21" s="53">
        <v>0.70625000000000004</v>
      </c>
      <c r="BI21" s="53">
        <v>0.74083769633507857</v>
      </c>
      <c r="BJ21" s="53">
        <v>0.75819672131147542</v>
      </c>
      <c r="BK21" s="53">
        <v>0.75763645468202301</v>
      </c>
      <c r="BL21" s="53">
        <v>0.76283846872082162</v>
      </c>
      <c r="BM21" s="53">
        <v>0.77199826614651057</v>
      </c>
      <c r="BN21" s="53">
        <v>0.77348314606741575</v>
      </c>
      <c r="BO21" s="53">
        <v>0.78126380910296067</v>
      </c>
      <c r="BP21" s="53">
        <v>0.79798826487845764</v>
      </c>
      <c r="BQ21" s="53">
        <v>0.80756013745704469</v>
      </c>
      <c r="BR21" s="53">
        <v>0.80503923998347793</v>
      </c>
      <c r="BS21" s="53">
        <v>0.81247746123332132</v>
      </c>
      <c r="BT21" s="97">
        <v>0.14599862021386686</v>
      </c>
      <c r="BU21" s="53">
        <v>0.14553658320799787</v>
      </c>
      <c r="BV21" s="53">
        <v>0.18369727207931058</v>
      </c>
      <c r="BW21" s="53">
        <v>0.1816911250873515</v>
      </c>
      <c r="BX21" s="53">
        <v>0.18384310316727331</v>
      </c>
      <c r="BY21" s="53">
        <v>0.19716845700707886</v>
      </c>
      <c r="BZ21" s="53">
        <v>0.21994657168299198</v>
      </c>
      <c r="CA21" s="53">
        <v>0.2182593324321514</v>
      </c>
      <c r="CB21" s="53">
        <v>0.23732872897404478</v>
      </c>
      <c r="CC21" s="53">
        <v>0.26498279003846931</v>
      </c>
      <c r="CD21" s="53">
        <v>0.27008347067893029</v>
      </c>
      <c r="CE21" s="53">
        <v>0.28688343286883433</v>
      </c>
      <c r="CF21" s="53">
        <v>0.30058261213869564</v>
      </c>
      <c r="CG21" s="53">
        <v>0.31618040287598786</v>
      </c>
      <c r="CH21" s="92">
        <v>8.192457737321196E-2</v>
      </c>
      <c r="CI21" s="53">
        <v>8.1690140845070425E-2</v>
      </c>
      <c r="CJ21" s="53">
        <v>0.1117338003502627</v>
      </c>
      <c r="CK21" s="53">
        <v>9.4358297591553938E-2</v>
      </c>
      <c r="CL21" s="53">
        <v>9.5890410958904104E-2</v>
      </c>
      <c r="CM21" s="53">
        <v>0.10452103849597136</v>
      </c>
      <c r="CN21" s="53">
        <v>0.11378611251900658</v>
      </c>
      <c r="CO21" s="53">
        <v>0.10515463917525773</v>
      </c>
      <c r="CP21" s="53">
        <v>0.13262599469496023</v>
      </c>
      <c r="CQ21" s="53">
        <v>0.15139442231075698</v>
      </c>
      <c r="CR21" s="53">
        <v>0.14743935309973047</v>
      </c>
      <c r="CS21" s="53">
        <v>0.17340521114106019</v>
      </c>
      <c r="CT21" s="53">
        <v>0.2029639175257732</v>
      </c>
      <c r="CU21" s="53">
        <v>0.21005199306759098</v>
      </c>
      <c r="CV21" s="92">
        <v>0.1044776119402985</v>
      </c>
      <c r="CW21" s="53">
        <v>0.13086770981507823</v>
      </c>
      <c r="CX21" s="53">
        <v>0.15100316789862725</v>
      </c>
      <c r="CY21" s="53">
        <v>0.14255319148936171</v>
      </c>
      <c r="CZ21" s="53">
        <v>0.18502673796791444</v>
      </c>
      <c r="DA21" s="53">
        <v>0.20029133284777859</v>
      </c>
      <c r="DB21" s="53">
        <v>0.1878594249201278</v>
      </c>
      <c r="DC21" s="53">
        <v>0.19642857142857142</v>
      </c>
      <c r="DD21" s="53">
        <v>0.20052219321148826</v>
      </c>
      <c r="DE21" s="53">
        <v>0.23189693469569081</v>
      </c>
      <c r="DF21" s="53">
        <v>0.240052470485352</v>
      </c>
      <c r="DG21" s="53">
        <v>0.25256410256410255</v>
      </c>
      <c r="DH21" s="53">
        <v>0.26804979253112032</v>
      </c>
      <c r="DI21" s="53">
        <v>0.29110405083399521</v>
      </c>
      <c r="DJ21" s="92">
        <v>0.1647771192991497</v>
      </c>
      <c r="DK21" s="53">
        <v>0.16528052805280527</v>
      </c>
      <c r="DL21" s="53">
        <v>0.20532687651331719</v>
      </c>
      <c r="DM21" s="53">
        <v>0.2082984949832776</v>
      </c>
      <c r="DN21" s="53">
        <v>0.22712115598369767</v>
      </c>
      <c r="DO21" s="53">
        <v>0.22552346271621287</v>
      </c>
      <c r="DP21" s="53">
        <v>0.25736076622915927</v>
      </c>
      <c r="DQ21" s="53">
        <v>0.2617323427066679</v>
      </c>
      <c r="DR21" s="53">
        <v>0.27919911012235815</v>
      </c>
      <c r="DS21" s="53">
        <v>0.31619561175158051</v>
      </c>
      <c r="DT21" s="53">
        <v>0.31985402899694249</v>
      </c>
      <c r="DU21" s="53">
        <v>0.33423856277418007</v>
      </c>
      <c r="DV21" s="53">
        <v>0.34197439424399534</v>
      </c>
      <c r="DW21" s="53">
        <v>0.29110405083399521</v>
      </c>
      <c r="DX21" s="92">
        <v>0.1816976127320955</v>
      </c>
      <c r="DY21" s="53">
        <v>0.13403416557161629</v>
      </c>
      <c r="DZ21" s="53">
        <v>0.17356205852674067</v>
      </c>
      <c r="EA21" s="53">
        <v>0.18469945355191256</v>
      </c>
      <c r="EB21" s="53">
        <v>0.24290998766954378</v>
      </c>
      <c r="EC21" s="53">
        <v>0.25187969924812031</v>
      </c>
      <c r="ED21" s="53">
        <v>0.27913809990205679</v>
      </c>
      <c r="EE21" s="53">
        <v>0.30144404332129965</v>
      </c>
      <c r="EF21" s="53">
        <v>0.29736842105263156</v>
      </c>
      <c r="EG21" s="53">
        <v>0.30910482019892882</v>
      </c>
      <c r="EH21" s="53">
        <v>0.32068164213787759</v>
      </c>
      <c r="EI21" s="53">
        <v>0.33136531365313654</v>
      </c>
      <c r="EJ21" s="53">
        <v>0.328416149068323</v>
      </c>
      <c r="EK21" s="268">
        <v>0.3623570800351803</v>
      </c>
    </row>
    <row r="22" spans="1:141" s="35" customFormat="1">
      <c r="A22" s="93" t="s">
        <v>30</v>
      </c>
      <c r="B22" s="94">
        <v>0.45076868912099521</v>
      </c>
      <c r="C22" s="90">
        <v>0.45916090158446776</v>
      </c>
      <c r="D22" s="90">
        <v>0.46929685014317529</v>
      </c>
      <c r="E22" s="90">
        <v>0.47839842897665286</v>
      </c>
      <c r="F22" s="90">
        <v>0.47184958276117039</v>
      </c>
      <c r="G22" s="90">
        <v>0.46583592938733126</v>
      </c>
      <c r="H22" s="90">
        <v>0.45837145471180241</v>
      </c>
      <c r="I22" s="90">
        <v>0.46274396692625708</v>
      </c>
      <c r="J22" s="90">
        <v>0.46757075471698112</v>
      </c>
      <c r="K22" s="90">
        <v>0.47460899787603783</v>
      </c>
      <c r="L22" s="90">
        <v>0.48770176787086855</v>
      </c>
      <c r="M22" s="90">
        <v>0.50334723973998252</v>
      </c>
      <c r="N22" s="90">
        <v>0.51221200435083558</v>
      </c>
      <c r="O22" s="53">
        <v>0.52081415567147382</v>
      </c>
      <c r="P22" s="94">
        <v>0.3146067415730337</v>
      </c>
      <c r="Q22" s="90">
        <v>0.34204793028322439</v>
      </c>
      <c r="R22" s="90">
        <v>0.29934924078091107</v>
      </c>
      <c r="S22" s="90">
        <v>0.30869565217391304</v>
      </c>
      <c r="T22" s="90">
        <v>0.27329192546583853</v>
      </c>
      <c r="U22" s="90">
        <v>0.26802218114602588</v>
      </c>
      <c r="V22" s="90">
        <v>0.24918032786885247</v>
      </c>
      <c r="W22" s="90">
        <v>0.29797979797979796</v>
      </c>
      <c r="X22" s="90">
        <v>0.29107142857142859</v>
      </c>
      <c r="Y22" s="90">
        <v>0.31034482758620691</v>
      </c>
      <c r="Z22" s="90">
        <v>0.34340222575516693</v>
      </c>
      <c r="AA22" s="90">
        <v>0.34557595993322204</v>
      </c>
      <c r="AB22" s="90">
        <v>0.36908517350157727</v>
      </c>
      <c r="AC22" s="90">
        <v>0.36492890995260663</v>
      </c>
      <c r="AD22" s="94">
        <v>0.38541666666666669</v>
      </c>
      <c r="AE22" s="90">
        <v>0.4107142857142857</v>
      </c>
      <c r="AF22" s="90">
        <v>0.38541666666666669</v>
      </c>
      <c r="AG22" s="90">
        <v>0.49541284403669728</v>
      </c>
      <c r="AH22" s="90">
        <v>0.37777777777777777</v>
      </c>
      <c r="AI22" s="90">
        <v>0.43356643356643354</v>
      </c>
      <c r="AJ22" s="90">
        <v>0.4303030303030303</v>
      </c>
      <c r="AK22" s="90">
        <v>0.38728323699421963</v>
      </c>
      <c r="AL22" s="90">
        <v>0.40182648401826482</v>
      </c>
      <c r="AM22" s="90">
        <v>0.43801652892561982</v>
      </c>
      <c r="AN22" s="90">
        <v>0.42279411764705882</v>
      </c>
      <c r="AO22" s="90">
        <v>0.42679127725856697</v>
      </c>
      <c r="AP22" s="90">
        <v>0.44198895027624308</v>
      </c>
      <c r="AQ22" s="90">
        <v>0.42066420664206644</v>
      </c>
      <c r="AR22" s="94">
        <v>0.46058792924037462</v>
      </c>
      <c r="AS22" s="90">
        <v>0.46638655462184875</v>
      </c>
      <c r="AT22" s="90">
        <v>0.48047557990441775</v>
      </c>
      <c r="AU22" s="90">
        <v>0.48825725641334455</v>
      </c>
      <c r="AV22" s="90">
        <v>0.48410100537760115</v>
      </c>
      <c r="AW22" s="90">
        <v>0.47625682108440731</v>
      </c>
      <c r="AX22" s="90">
        <v>0.47462928637627433</v>
      </c>
      <c r="AY22" s="90">
        <v>0.47675057711333407</v>
      </c>
      <c r="AZ22" s="90">
        <v>0.48395260554469111</v>
      </c>
      <c r="BA22" s="90">
        <v>0.4885946366974519</v>
      </c>
      <c r="BB22" s="90">
        <v>0.50563824988723505</v>
      </c>
      <c r="BC22" s="90">
        <v>0.52039037992331827</v>
      </c>
      <c r="BD22" s="90">
        <v>0.52753727753727753</v>
      </c>
      <c r="BE22" s="90">
        <v>0.53607729953570082</v>
      </c>
      <c r="BF22" s="94">
        <v>0.50684931506849318</v>
      </c>
      <c r="BG22" s="90">
        <v>0.51401869158878499</v>
      </c>
      <c r="BH22" s="90">
        <v>0.57480314960629919</v>
      </c>
      <c r="BI22" s="90">
        <v>0.53982300884955747</v>
      </c>
      <c r="BJ22" s="90">
        <v>0.49038461538461536</v>
      </c>
      <c r="BK22" s="90">
        <v>0.55319148936170215</v>
      </c>
      <c r="BL22" s="90">
        <v>0.4296875</v>
      </c>
      <c r="BM22" s="90">
        <v>0.41732283464566927</v>
      </c>
      <c r="BN22" s="90">
        <v>0.56481481481481477</v>
      </c>
      <c r="BO22" s="90">
        <v>0.53508771929824561</v>
      </c>
      <c r="BP22" s="90">
        <v>0.56880733944954132</v>
      </c>
      <c r="BQ22" s="90">
        <v>0.5714285714285714</v>
      </c>
      <c r="BR22" s="90">
        <v>0.54285714285714282</v>
      </c>
      <c r="BS22" s="90">
        <v>0.54761904761904767</v>
      </c>
      <c r="BT22" s="98">
        <v>0.15714285714285714</v>
      </c>
      <c r="BU22" s="90">
        <v>0.15805369127516777</v>
      </c>
      <c r="BV22" s="90">
        <v>0.11968190854870775</v>
      </c>
      <c r="BW22" s="90">
        <v>9.097552064303982E-2</v>
      </c>
      <c r="BX22" s="90">
        <v>0.11147186147186147</v>
      </c>
      <c r="BY22" s="90">
        <v>0.11808476221287609</v>
      </c>
      <c r="BZ22" s="90">
        <v>0.10584615384615384</v>
      </c>
      <c r="CA22" s="90">
        <v>0.10868774990912396</v>
      </c>
      <c r="CB22" s="90">
        <v>0.13962264150943396</v>
      </c>
      <c r="CC22" s="90">
        <v>0.20303605313092979</v>
      </c>
      <c r="CD22" s="90">
        <v>0.23038605230386053</v>
      </c>
      <c r="CE22" s="90">
        <v>0.24265644955300128</v>
      </c>
      <c r="CF22" s="90">
        <v>0.2530681337283115</v>
      </c>
      <c r="CG22" s="90">
        <v>0.24032489249880554</v>
      </c>
      <c r="CH22" s="94">
        <v>8.5271317829457363E-2</v>
      </c>
      <c r="CI22" s="90">
        <v>9.8039215686274508E-2</v>
      </c>
      <c r="CJ22" s="90">
        <v>3.7558685446009391E-2</v>
      </c>
      <c r="CK22" s="90">
        <v>4.6762589928057555E-2</v>
      </c>
      <c r="CL22" s="90">
        <v>3.4632034632034632E-2</v>
      </c>
      <c r="CM22" s="90">
        <v>6.4655172413793108E-2</v>
      </c>
      <c r="CN22" s="90">
        <v>5.0980392156862744E-2</v>
      </c>
      <c r="CO22" s="90">
        <v>2.0833333333333332E-2</v>
      </c>
      <c r="CP22" s="90">
        <v>0.10526315789473684</v>
      </c>
      <c r="CQ22" s="90">
        <v>0.1111111111111111</v>
      </c>
      <c r="CR22" s="90">
        <v>8.4112149532710276E-2</v>
      </c>
      <c r="CS22" s="90">
        <v>0.14851485148514851</v>
      </c>
      <c r="CT22" s="90">
        <v>8.4905660377358486E-2</v>
      </c>
      <c r="CU22" s="90">
        <v>0.10344827586206896</v>
      </c>
      <c r="CV22" s="94">
        <v>0.13636363636363635</v>
      </c>
      <c r="CW22" s="90">
        <v>0.1111111111111111</v>
      </c>
      <c r="CX22" s="90">
        <v>0.12</v>
      </c>
      <c r="CY22" s="90">
        <v>4.1666666666666664E-2</v>
      </c>
      <c r="CZ22" s="90">
        <v>3.8461538461538464E-2</v>
      </c>
      <c r="DA22" s="90">
        <v>7.1428571428571425E-2</v>
      </c>
      <c r="DB22" s="90">
        <v>0.11538461538461539</v>
      </c>
      <c r="DC22" s="90">
        <v>0.13636363636363635</v>
      </c>
      <c r="DD22" s="90">
        <v>0.16666666666666666</v>
      </c>
      <c r="DE22" s="90">
        <v>0.10526315789473684</v>
      </c>
      <c r="DF22" s="90">
        <v>0.15</v>
      </c>
      <c r="DG22" s="90">
        <v>0.10256410256410256</v>
      </c>
      <c r="DH22" s="90">
        <v>0.36363636363636365</v>
      </c>
      <c r="DI22" s="90">
        <v>0.26470588235294118</v>
      </c>
      <c r="DJ22" s="94">
        <v>0.16782246879334259</v>
      </c>
      <c r="DK22" s="90">
        <v>0.16344330678801669</v>
      </c>
      <c r="DL22" s="90">
        <v>0.1306122448979592</v>
      </c>
      <c r="DM22" s="90">
        <v>9.7633136094674555E-2</v>
      </c>
      <c r="DN22" s="90">
        <v>0.12094763092269327</v>
      </c>
      <c r="DO22" s="90">
        <v>0.12495323606434718</v>
      </c>
      <c r="DP22" s="90">
        <v>0.11335458731845555</v>
      </c>
      <c r="DQ22" s="90">
        <v>0.11869436201780416</v>
      </c>
      <c r="DR22" s="90">
        <v>0.14228899690676095</v>
      </c>
      <c r="DS22" s="90">
        <v>0.21350284962735641</v>
      </c>
      <c r="DT22" s="90">
        <v>0.24186046511627907</v>
      </c>
      <c r="DU22" s="90">
        <v>0.2498814604077762</v>
      </c>
      <c r="DV22" s="90">
        <v>0.26578073089700999</v>
      </c>
      <c r="DW22" s="90">
        <v>0.26470588235294118</v>
      </c>
      <c r="DX22" s="94">
        <v>0</v>
      </c>
      <c r="DY22" s="90">
        <v>0.2</v>
      </c>
      <c r="DZ22" s="90">
        <v>0.1</v>
      </c>
      <c r="EA22" s="90">
        <v>0</v>
      </c>
      <c r="EB22" s="90">
        <v>0.1111111111111111</v>
      </c>
      <c r="EC22" s="90">
        <v>0.18181818181818182</v>
      </c>
      <c r="ED22" s="90">
        <v>0.125</v>
      </c>
      <c r="EE22" s="90">
        <v>0</v>
      </c>
      <c r="EF22" s="90">
        <v>0.22222222222222221</v>
      </c>
      <c r="EG22" s="90">
        <v>0.36363636363636365</v>
      </c>
      <c r="EH22" s="90">
        <v>0.33333333333333331</v>
      </c>
      <c r="EI22" s="90">
        <v>0</v>
      </c>
      <c r="EJ22" s="90">
        <v>0</v>
      </c>
      <c r="EK22" s="268">
        <v>0.5</v>
      </c>
    </row>
    <row r="23" spans="1:141" s="35" customFormat="1">
      <c r="A23" s="91" t="s">
        <v>58</v>
      </c>
      <c r="B23" s="92">
        <v>0.56005384553564252</v>
      </c>
      <c r="C23" s="53">
        <v>0.56361392281944478</v>
      </c>
      <c r="D23" s="53">
        <v>0.57535676067291008</v>
      </c>
      <c r="E23" s="53">
        <v>0.57879117554283799</v>
      </c>
      <c r="F23" s="53">
        <v>0.57769303517495962</v>
      </c>
      <c r="G23" s="53">
        <v>0.58614125916625104</v>
      </c>
      <c r="H23" s="53">
        <v>0.58711769132032043</v>
      </c>
      <c r="I23" s="53">
        <v>0.59923398701201447</v>
      </c>
      <c r="J23" s="53">
        <v>0.60912405002952152</v>
      </c>
      <c r="K23" s="53">
        <v>0.61191486608177992</v>
      </c>
      <c r="L23" s="53">
        <v>0.61832142802514645</v>
      </c>
      <c r="M23" s="53">
        <v>0.6321750450630883</v>
      </c>
      <c r="N23" s="53">
        <v>0.63825842183889825</v>
      </c>
      <c r="O23" s="53">
        <v>0.64442768841227283</v>
      </c>
      <c r="P23" s="92">
        <v>0.4</v>
      </c>
      <c r="Q23" s="53">
        <v>0.43</v>
      </c>
      <c r="R23" s="53">
        <v>0.44200399346523872</v>
      </c>
      <c r="S23" s="53">
        <v>0.43864370290635091</v>
      </c>
      <c r="T23" s="53">
        <v>0.41066581510458244</v>
      </c>
      <c r="U23" s="53">
        <v>0.4143840427026268</v>
      </c>
      <c r="V23" s="53">
        <v>0.43650385604113112</v>
      </c>
      <c r="W23" s="53">
        <v>0.4521706208985361</v>
      </c>
      <c r="X23" s="53">
        <v>0.46369891869119506</v>
      </c>
      <c r="Y23" s="53">
        <v>0.4670152237428879</v>
      </c>
      <c r="Z23" s="53">
        <v>0.45670931270455223</v>
      </c>
      <c r="AA23" s="53">
        <v>0.48893838158871566</v>
      </c>
      <c r="AB23" s="53">
        <v>0.48355167394468707</v>
      </c>
      <c r="AC23" s="53">
        <v>0.50600343053173247</v>
      </c>
      <c r="AD23" s="99">
        <v>0.47</v>
      </c>
      <c r="AE23" s="53">
        <v>0.49</v>
      </c>
      <c r="AF23" s="53">
        <v>0.48984660336011687</v>
      </c>
      <c r="AG23" s="53">
        <v>0.49583748077097095</v>
      </c>
      <c r="AH23" s="53">
        <v>0.49504304189955528</v>
      </c>
      <c r="AI23" s="53">
        <v>0.49940546967895361</v>
      </c>
      <c r="AJ23" s="53">
        <v>0.50537959787505882</v>
      </c>
      <c r="AK23" s="53">
        <v>0.53078588178702424</v>
      </c>
      <c r="AL23" s="53">
        <v>0.54606160095712419</v>
      </c>
      <c r="AM23" s="53">
        <v>0.55238143264163786</v>
      </c>
      <c r="AN23" s="53">
        <v>0.55606342263531983</v>
      </c>
      <c r="AO23" s="53">
        <v>0.57313100490701419</v>
      </c>
      <c r="AP23" s="53">
        <v>0.58084443185038259</v>
      </c>
      <c r="AQ23" s="53">
        <v>0.58975912200684155</v>
      </c>
      <c r="AR23" s="99">
        <v>0.56000000000000005</v>
      </c>
      <c r="AS23" s="53">
        <v>0.56000000000000005</v>
      </c>
      <c r="AT23" s="53">
        <v>0.57631433834313006</v>
      </c>
      <c r="AU23" s="53">
        <v>0.58067667271933254</v>
      </c>
      <c r="AV23" s="53">
        <v>0.58359872611464969</v>
      </c>
      <c r="AW23" s="53">
        <v>0.59221509438058328</v>
      </c>
      <c r="AX23" s="53">
        <v>0.59445192338269437</v>
      </c>
      <c r="AY23" s="53">
        <v>0.60571956102317281</v>
      </c>
      <c r="AZ23" s="53">
        <v>0.61027222917295831</v>
      </c>
      <c r="BA23" s="53">
        <v>0.61124287899275154</v>
      </c>
      <c r="BB23" s="53">
        <v>0.62101069683496946</v>
      </c>
      <c r="BC23" s="53">
        <v>0.63157774503420938</v>
      </c>
      <c r="BD23" s="53">
        <v>0.63731385538757712</v>
      </c>
      <c r="BE23" s="53">
        <v>0.64419471425344477</v>
      </c>
      <c r="BF23" s="99">
        <v>0.67</v>
      </c>
      <c r="BG23" s="53">
        <v>0.68</v>
      </c>
      <c r="BH23" s="53">
        <v>0.69242608343458889</v>
      </c>
      <c r="BI23" s="53">
        <v>0.6905490196078431</v>
      </c>
      <c r="BJ23" s="53">
        <v>0.69415617870022817</v>
      </c>
      <c r="BK23" s="53">
        <v>0.71481917577796472</v>
      </c>
      <c r="BL23" s="53">
        <v>0.70762600342150284</v>
      </c>
      <c r="BM23" s="53">
        <v>0.72010605094472602</v>
      </c>
      <c r="BN23" s="53">
        <v>0.75223073139886176</v>
      </c>
      <c r="BO23" s="53">
        <v>0.75216256524981362</v>
      </c>
      <c r="BP23" s="53">
        <v>0.76136124183465614</v>
      </c>
      <c r="BQ23" s="53">
        <v>0.76953887579939417</v>
      </c>
      <c r="BR23" s="53">
        <v>0.77606521667381767</v>
      </c>
      <c r="BS23" s="53">
        <v>0.78393150511816001</v>
      </c>
      <c r="BT23" s="100">
        <v>0.23702522051711444</v>
      </c>
      <c r="BU23" s="101">
        <v>0.23393792779909905</v>
      </c>
      <c r="BV23" s="101">
        <v>0.23669187642352391</v>
      </c>
      <c r="BW23" s="53">
        <v>0.23530730326846833</v>
      </c>
      <c r="BX23" s="53">
        <v>0.23330478723705925</v>
      </c>
      <c r="BY23" s="53">
        <v>0.22855020223977107</v>
      </c>
      <c r="BZ23" s="53">
        <v>0.23530056950010547</v>
      </c>
      <c r="CA23" s="53">
        <v>0.24418419300696678</v>
      </c>
      <c r="CB23" s="53">
        <v>0.25989853524565149</v>
      </c>
      <c r="CC23" s="53">
        <v>0.27614891585981183</v>
      </c>
      <c r="CD23" s="53">
        <v>0.28762434940674414</v>
      </c>
      <c r="CE23" s="53">
        <v>0.30350619595826328</v>
      </c>
      <c r="CF23" s="53">
        <v>0.31255804577426766</v>
      </c>
      <c r="CG23" s="53">
        <v>0.31722147641370596</v>
      </c>
      <c r="CH23" s="102">
        <v>0.13</v>
      </c>
      <c r="CI23" s="53">
        <v>0.12</v>
      </c>
      <c r="CJ23" s="53">
        <v>0.12971751412429378</v>
      </c>
      <c r="CK23" s="53">
        <v>0.11551190349097896</v>
      </c>
      <c r="CL23" s="53">
        <v>0.12454048238142204</v>
      </c>
      <c r="CM23" s="53">
        <v>0.11312607944732297</v>
      </c>
      <c r="CN23" s="53">
        <v>0.12833626338500878</v>
      </c>
      <c r="CO23" s="53">
        <v>0.12271587244715156</v>
      </c>
      <c r="CP23" s="53">
        <v>0.1373543780533634</v>
      </c>
      <c r="CQ23" s="53">
        <v>0.15613484372867475</v>
      </c>
      <c r="CR23" s="53">
        <v>0.18176373708639018</v>
      </c>
      <c r="CS23" s="53">
        <v>0.18859719761636334</v>
      </c>
      <c r="CT23" s="53">
        <v>0.21718724712736689</v>
      </c>
      <c r="CU23" s="53">
        <v>0.19271445358401881</v>
      </c>
      <c r="CV23" s="102">
        <v>0.17</v>
      </c>
      <c r="CW23" s="53">
        <v>0.17</v>
      </c>
      <c r="CX23" s="53">
        <v>0.17682119205298014</v>
      </c>
      <c r="CY23" s="53">
        <v>0.18129836972420946</v>
      </c>
      <c r="CZ23" s="53">
        <v>0.17622380527113751</v>
      </c>
      <c r="DA23" s="53">
        <v>0.1769516434892541</v>
      </c>
      <c r="DB23" s="53">
        <v>0.18975690346943591</v>
      </c>
      <c r="DC23" s="53">
        <v>0.20840895341802781</v>
      </c>
      <c r="DD23" s="53">
        <v>0.21914450623303375</v>
      </c>
      <c r="DE23" s="53">
        <v>0.23452439974502443</v>
      </c>
      <c r="DF23" s="53">
        <v>0.24283193262628203</v>
      </c>
      <c r="DG23" s="53">
        <v>0.25891278972819742</v>
      </c>
      <c r="DH23" s="53">
        <v>0.26512691364570218</v>
      </c>
      <c r="DI23" s="53">
        <v>0.270362296933921</v>
      </c>
      <c r="DJ23" s="102">
        <v>0.26</v>
      </c>
      <c r="DK23" s="53">
        <v>0.26</v>
      </c>
      <c r="DL23" s="53">
        <v>0.26077994614182654</v>
      </c>
      <c r="DM23" s="53">
        <v>0.25880558835104289</v>
      </c>
      <c r="DN23" s="53">
        <v>0.25339004463909709</v>
      </c>
      <c r="DO23" s="53">
        <v>0.2450085773183987</v>
      </c>
      <c r="DP23" s="53">
        <v>0.25041655704639132</v>
      </c>
      <c r="DQ23" s="53">
        <v>0.25934369956707737</v>
      </c>
      <c r="DR23" s="53">
        <v>0.27508525091963593</v>
      </c>
      <c r="DS23" s="53">
        <v>0.29932696438434631</v>
      </c>
      <c r="DT23" s="53">
        <v>0.31020398797641174</v>
      </c>
      <c r="DU23" s="53">
        <v>0.33105403602401601</v>
      </c>
      <c r="DV23" s="53">
        <v>0.34785906532909222</v>
      </c>
      <c r="DW23" s="53">
        <v>0.270362296933921</v>
      </c>
      <c r="DX23" s="102">
        <v>0.3</v>
      </c>
      <c r="DY23" s="53">
        <v>0.31</v>
      </c>
      <c r="DZ23" s="53">
        <v>0.32197013543234171</v>
      </c>
      <c r="EA23" s="53">
        <v>0.3195370845447808</v>
      </c>
      <c r="EB23" s="53">
        <v>0.34115533599056869</v>
      </c>
      <c r="EC23" s="53">
        <v>0.35175484546883184</v>
      </c>
      <c r="ED23" s="53">
        <v>0.36783537931643556</v>
      </c>
      <c r="EE23" s="53">
        <v>0.3789977592177633</v>
      </c>
      <c r="EF23" s="53">
        <v>0.4101787020587313</v>
      </c>
      <c r="EG23" s="53">
        <v>0.42194475974271661</v>
      </c>
      <c r="EH23" s="53">
        <v>0.42790803897685747</v>
      </c>
      <c r="EI23" s="53">
        <v>0.45435837130677642</v>
      </c>
      <c r="EJ23" s="53">
        <v>0.46494829683698297</v>
      </c>
      <c r="EK23" s="268">
        <v>0.4738310708898944</v>
      </c>
    </row>
    <row r="24" spans="1:141" s="35" customFormat="1">
      <c r="A24" s="91" t="s">
        <v>59</v>
      </c>
      <c r="B24" s="92">
        <v>0.25</v>
      </c>
      <c r="C24" s="53">
        <v>0.25352112676056338</v>
      </c>
      <c r="D24" s="53">
        <v>0.29823321554770316</v>
      </c>
      <c r="E24" s="53">
        <v>0.26622516556291392</v>
      </c>
      <c r="F24" s="53">
        <v>0.27266621893888515</v>
      </c>
      <c r="G24" s="53">
        <v>0.27266797129810827</v>
      </c>
      <c r="H24" s="53">
        <v>0.30577427821522307</v>
      </c>
      <c r="I24" s="53">
        <v>0.30623686054660126</v>
      </c>
      <c r="J24" s="53">
        <v>0.3057199211045365</v>
      </c>
      <c r="K24" s="53">
        <v>0.28056234718826406</v>
      </c>
      <c r="L24" s="53">
        <v>0.28808535862477769</v>
      </c>
      <c r="M24" s="53">
        <v>0.33981841763942933</v>
      </c>
      <c r="N24" s="53">
        <v>0.34825543120473995</v>
      </c>
      <c r="O24" s="53">
        <v>0.34099616858237547</v>
      </c>
      <c r="P24" s="92">
        <v>0.16666666666666666</v>
      </c>
      <c r="Q24" s="53">
        <v>0.25714285714285712</v>
      </c>
      <c r="R24" s="53">
        <v>0.20588235294117646</v>
      </c>
      <c r="S24" s="53">
        <v>0.16</v>
      </c>
      <c r="T24" s="53">
        <v>0.12121212121212122</v>
      </c>
      <c r="U24" s="53">
        <v>0.10714285714285714</v>
      </c>
      <c r="V24" s="53">
        <v>0.23076923076923078</v>
      </c>
      <c r="W24" s="53">
        <v>0.12195121951219512</v>
      </c>
      <c r="X24" s="53">
        <v>0.21875</v>
      </c>
      <c r="Y24" s="53">
        <v>0.13513513513513514</v>
      </c>
      <c r="Z24" s="53">
        <v>0.25423728813559321</v>
      </c>
      <c r="AA24" s="53">
        <v>0.20454545454545456</v>
      </c>
      <c r="AB24" s="53">
        <v>0.27586206896551724</v>
      </c>
      <c r="AC24" s="53">
        <v>0.13157894736842105</v>
      </c>
      <c r="AD24" s="92">
        <v>0.30769230769230771</v>
      </c>
      <c r="AE24" s="53">
        <v>0.1891891891891892</v>
      </c>
      <c r="AF24" s="53">
        <v>0.23076923076923078</v>
      </c>
      <c r="AG24" s="53">
        <v>0.16666666666666666</v>
      </c>
      <c r="AH24" s="53">
        <v>9.0909090909090912E-2</v>
      </c>
      <c r="AI24" s="53">
        <v>0.27868852459016391</v>
      </c>
      <c r="AJ24" s="53">
        <v>0.17460317460317459</v>
      </c>
      <c r="AK24" s="53">
        <v>0.25333333333333335</v>
      </c>
      <c r="AL24" s="53">
        <v>0.29213483146067415</v>
      </c>
      <c r="AM24" s="53">
        <v>0.31818181818181818</v>
      </c>
      <c r="AN24" s="53">
        <v>0.26373626373626374</v>
      </c>
      <c r="AO24" s="53">
        <v>0.25742574257425743</v>
      </c>
      <c r="AP24" s="53">
        <v>0.23636363636363636</v>
      </c>
      <c r="AQ24" s="53">
        <v>0.31451612903225806</v>
      </c>
      <c r="AR24" s="92">
        <v>0.27718040621266427</v>
      </c>
      <c r="AS24" s="53">
        <v>0.28918322295805737</v>
      </c>
      <c r="AT24" s="53">
        <v>0.33297297297297296</v>
      </c>
      <c r="AU24" s="53">
        <v>0.30512016718913271</v>
      </c>
      <c r="AV24" s="53">
        <v>0.31302521008403361</v>
      </c>
      <c r="AW24" s="53">
        <v>0.3235930735930736</v>
      </c>
      <c r="AX24" s="53">
        <v>0.36034115138592748</v>
      </c>
      <c r="AY24" s="53">
        <v>0.36342592592592593</v>
      </c>
      <c r="AZ24" s="53">
        <v>0.35135135135135137</v>
      </c>
      <c r="BA24" s="53">
        <v>0.29059829059829062</v>
      </c>
      <c r="BB24" s="53">
        <v>0.34510250569476081</v>
      </c>
      <c r="BC24" s="53">
        <v>0.39892183288409705</v>
      </c>
      <c r="BD24" s="53">
        <v>0.4012820512820513</v>
      </c>
      <c r="BE24" s="53">
        <v>0.39218328840970351</v>
      </c>
      <c r="BF24" s="92">
        <v>0.1875</v>
      </c>
      <c r="BG24" s="53">
        <v>0.21621621621621623</v>
      </c>
      <c r="BH24" s="53">
        <v>0.37931034482758619</v>
      </c>
      <c r="BI24" s="53">
        <v>0.31683168316831684</v>
      </c>
      <c r="BJ24" s="53">
        <v>0.24193548387096775</v>
      </c>
      <c r="BK24" s="53">
        <v>0.26446280991735538</v>
      </c>
      <c r="BL24" s="53">
        <v>0.35652173913043478</v>
      </c>
      <c r="BM24" s="53">
        <v>0.27350427350427353</v>
      </c>
      <c r="BN24" s="53">
        <v>0.28235294117647058</v>
      </c>
      <c r="BO24" s="53">
        <v>0.29629629629629628</v>
      </c>
      <c r="BP24" s="53">
        <v>0.19230769230769232</v>
      </c>
      <c r="BQ24" s="53">
        <v>0.27777777777777779</v>
      </c>
      <c r="BR24" s="53">
        <v>0.28455284552845528</v>
      </c>
      <c r="BS24" s="53">
        <v>0.33846153846153848</v>
      </c>
      <c r="BT24" s="97">
        <v>0.2413793103448276</v>
      </c>
      <c r="BU24" s="53">
        <v>0.1864406779661017</v>
      </c>
      <c r="BV24" s="53">
        <v>0.13333333333333333</v>
      </c>
      <c r="BW24" s="53">
        <v>0.29411764705882354</v>
      </c>
      <c r="BX24" s="53">
        <v>0.18181818181818182</v>
      </c>
      <c r="BY24" s="53">
        <v>0.10256410256410256</v>
      </c>
      <c r="BZ24" s="53">
        <v>0.19230769230769232</v>
      </c>
      <c r="CA24" s="53" t="s">
        <v>111</v>
      </c>
      <c r="CB24" s="83" t="s">
        <v>111</v>
      </c>
      <c r="CC24" s="53">
        <v>0.2857142857142857</v>
      </c>
      <c r="CD24" s="113" t="s">
        <v>111</v>
      </c>
      <c r="CE24" s="113" t="s">
        <v>111</v>
      </c>
      <c r="CF24" s="83" t="s">
        <v>111</v>
      </c>
      <c r="CG24" s="83" t="s">
        <v>111</v>
      </c>
      <c r="CH24" s="53" t="s">
        <v>111</v>
      </c>
      <c r="CI24" s="53" t="s">
        <v>111</v>
      </c>
      <c r="CJ24" s="53" t="s">
        <v>111</v>
      </c>
      <c r="CK24" s="53" t="s">
        <v>111</v>
      </c>
      <c r="CL24" s="53" t="s">
        <v>111</v>
      </c>
      <c r="CM24" s="53" t="s">
        <v>111</v>
      </c>
      <c r="CN24" s="53" t="s">
        <v>111</v>
      </c>
      <c r="CO24" s="53" t="s">
        <v>111</v>
      </c>
      <c r="CP24" s="83" t="s">
        <v>111</v>
      </c>
      <c r="CQ24" s="53" t="s">
        <v>111</v>
      </c>
      <c r="CR24" s="53" t="s">
        <v>111</v>
      </c>
      <c r="CS24" s="53" t="s">
        <v>111</v>
      </c>
      <c r="CT24" s="83" t="s">
        <v>111</v>
      </c>
      <c r="CU24" s="83" t="s">
        <v>111</v>
      </c>
      <c r="CV24" s="53" t="s">
        <v>111</v>
      </c>
      <c r="CW24" s="53" t="s">
        <v>111</v>
      </c>
      <c r="CX24" s="53" t="s">
        <v>111</v>
      </c>
      <c r="CY24" s="53" t="s">
        <v>111</v>
      </c>
      <c r="CZ24" s="53" t="s">
        <v>111</v>
      </c>
      <c r="DA24" s="53" t="s">
        <v>111</v>
      </c>
      <c r="DB24" s="53" t="s">
        <v>111</v>
      </c>
      <c r="DC24" s="53" t="s">
        <v>111</v>
      </c>
      <c r="DD24" s="53" t="s">
        <v>111</v>
      </c>
      <c r="DE24" s="53" t="s">
        <v>111</v>
      </c>
      <c r="DF24" s="53" t="s">
        <v>111</v>
      </c>
      <c r="DG24" s="53" t="s">
        <v>111</v>
      </c>
      <c r="DH24" s="53" t="s">
        <v>111</v>
      </c>
      <c r="DI24" s="53" t="s">
        <v>111</v>
      </c>
      <c r="DJ24" s="92">
        <v>0.66666666666666663</v>
      </c>
      <c r="DK24" s="53">
        <v>0.31578947368421051</v>
      </c>
      <c r="DL24" s="53">
        <v>0</v>
      </c>
      <c r="DM24" s="53">
        <v>0.42857142857142855</v>
      </c>
      <c r="DN24" s="53">
        <v>0.25</v>
      </c>
      <c r="DO24" s="53">
        <v>0</v>
      </c>
      <c r="DP24" s="53">
        <v>0.26666666666666666</v>
      </c>
      <c r="DQ24" s="53" t="s">
        <v>111</v>
      </c>
      <c r="DR24" s="83" t="s">
        <v>111</v>
      </c>
      <c r="DS24" s="53">
        <v>0</v>
      </c>
      <c r="DT24" s="113" t="s">
        <v>111</v>
      </c>
      <c r="DU24" s="113" t="s">
        <v>111</v>
      </c>
      <c r="DV24" s="113" t="s">
        <v>111</v>
      </c>
      <c r="DW24" s="113" t="s">
        <v>111</v>
      </c>
      <c r="DX24" s="53" t="s">
        <v>111</v>
      </c>
      <c r="DY24" s="53" t="s">
        <v>111</v>
      </c>
      <c r="DZ24" s="53" t="s">
        <v>111</v>
      </c>
      <c r="EA24" s="53" t="s">
        <v>111</v>
      </c>
      <c r="EB24" s="53" t="s">
        <v>111</v>
      </c>
      <c r="EC24" s="53" t="s">
        <v>111</v>
      </c>
      <c r="ED24" s="53" t="s">
        <v>111</v>
      </c>
      <c r="EE24" s="53" t="s">
        <v>111</v>
      </c>
      <c r="EF24" s="53" t="s">
        <v>111</v>
      </c>
      <c r="EG24" s="53">
        <v>0</v>
      </c>
      <c r="EH24" s="53" t="s">
        <v>111</v>
      </c>
      <c r="EI24" s="53" t="s">
        <v>111</v>
      </c>
      <c r="EJ24" s="53" t="s">
        <v>111</v>
      </c>
      <c r="EK24" s="53" t="s">
        <v>111</v>
      </c>
    </row>
    <row r="25" spans="1:141" s="35" customFormat="1">
      <c r="A25" s="91" t="s">
        <v>60</v>
      </c>
      <c r="B25" s="92">
        <v>0.54678612059158138</v>
      </c>
      <c r="C25" s="53">
        <v>0.55937950937950942</v>
      </c>
      <c r="D25" s="53">
        <v>0.55972533822829562</v>
      </c>
      <c r="E25" s="53">
        <v>0.57805792163543446</v>
      </c>
      <c r="F25" s="53">
        <v>0.58142035034465311</v>
      </c>
      <c r="G25" s="53">
        <v>0.5720560303893637</v>
      </c>
      <c r="H25" s="53">
        <v>0.58039460256264885</v>
      </c>
      <c r="I25" s="53">
        <v>0.59761957979436742</v>
      </c>
      <c r="J25" s="53">
        <v>0.61185865879006673</v>
      </c>
      <c r="K25" s="53">
        <v>0.61495690853489016</v>
      </c>
      <c r="L25" s="53">
        <v>0.61950165937944479</v>
      </c>
      <c r="M25" s="53">
        <v>0.63305656460819926</v>
      </c>
      <c r="N25" s="53">
        <v>0.58273943180708776</v>
      </c>
      <c r="O25" s="53">
        <v>0.63681366092919756</v>
      </c>
      <c r="P25" s="92">
        <v>0.4484536082474227</v>
      </c>
      <c r="Q25" s="53">
        <v>0.42195121951219511</v>
      </c>
      <c r="R25" s="53">
        <v>0.41041666666666665</v>
      </c>
      <c r="S25" s="53">
        <v>0.41402714932126694</v>
      </c>
      <c r="T25" s="53">
        <v>0.41622574955908287</v>
      </c>
      <c r="U25" s="53">
        <v>0.40973312401883832</v>
      </c>
      <c r="V25" s="53">
        <v>0.43895747599451301</v>
      </c>
      <c r="W25" s="53">
        <v>0.46075581395348836</v>
      </c>
      <c r="X25" s="53">
        <v>0.50066401062416999</v>
      </c>
      <c r="Y25" s="53">
        <v>0.46577380952380953</v>
      </c>
      <c r="Z25" s="53">
        <v>0.44327176781002636</v>
      </c>
      <c r="AA25" s="53">
        <v>0.47956403269754766</v>
      </c>
      <c r="AB25" s="53">
        <v>0.37214885954381755</v>
      </c>
      <c r="AC25" s="53">
        <v>0.46674182638105977</v>
      </c>
      <c r="AD25" s="92">
        <v>0.48979591836734693</v>
      </c>
      <c r="AE25" s="53">
        <v>0.51756007393715342</v>
      </c>
      <c r="AF25" s="53">
        <v>0.49560439560439562</v>
      </c>
      <c r="AG25" s="53">
        <v>0.51092168353755996</v>
      </c>
      <c r="AH25" s="53">
        <v>0.53168175321581701</v>
      </c>
      <c r="AI25" s="53">
        <v>0.51073131955484896</v>
      </c>
      <c r="AJ25" s="53">
        <v>0.52297347777362724</v>
      </c>
      <c r="AK25" s="53">
        <v>0.55448937628512684</v>
      </c>
      <c r="AL25" s="53">
        <v>0.569498649054338</v>
      </c>
      <c r="AM25" s="53">
        <v>0.56830892143808254</v>
      </c>
      <c r="AN25" s="53">
        <v>0.5615346287992028</v>
      </c>
      <c r="AO25" s="53">
        <v>0.57435776573179353</v>
      </c>
      <c r="AP25" s="53">
        <v>0.52055089304927915</v>
      </c>
      <c r="AQ25" s="53">
        <v>0.59277833500501509</v>
      </c>
      <c r="AR25" s="92">
        <v>0.56019632374169959</v>
      </c>
      <c r="AS25" s="53">
        <v>0.5771502953839992</v>
      </c>
      <c r="AT25" s="53">
        <v>0.58090134915319114</v>
      </c>
      <c r="AU25" s="53">
        <v>0.60435501117915813</v>
      </c>
      <c r="AV25" s="53">
        <v>0.60567880945859587</v>
      </c>
      <c r="AW25" s="53">
        <v>0.59613872630383502</v>
      </c>
      <c r="AX25" s="53">
        <v>0.60678022992363845</v>
      </c>
      <c r="AY25" s="53">
        <v>0.61062473438164044</v>
      </c>
      <c r="AZ25" s="53">
        <v>0.62833376211302627</v>
      </c>
      <c r="BA25" s="53">
        <v>0.63965041398344069</v>
      </c>
      <c r="BB25" s="53">
        <v>0.64448972360028345</v>
      </c>
      <c r="BC25" s="53">
        <v>0.65716634694436837</v>
      </c>
      <c r="BD25" s="53">
        <v>0.6117583310755893</v>
      </c>
      <c r="BE25" s="53">
        <v>0.65599121176271757</v>
      </c>
      <c r="BF25" s="92">
        <v>0.62207792207792212</v>
      </c>
      <c r="BG25" s="53">
        <v>0.5922953451043339</v>
      </c>
      <c r="BH25" s="53">
        <v>0.58779576587795768</v>
      </c>
      <c r="BI25" s="53">
        <v>0.61153846153846159</v>
      </c>
      <c r="BJ25" s="53">
        <v>0.64692218350754938</v>
      </c>
      <c r="BK25" s="53">
        <v>0.65422396856581533</v>
      </c>
      <c r="BL25" s="53">
        <v>0.63407550822846082</v>
      </c>
      <c r="BM25" s="53">
        <v>0.68431568431568435</v>
      </c>
      <c r="BN25" s="53">
        <v>0.6855287569573284</v>
      </c>
      <c r="BO25" s="53">
        <v>0.71878515185601799</v>
      </c>
      <c r="BP25" s="53">
        <v>0.73830845771144282</v>
      </c>
      <c r="BQ25" s="53">
        <v>0.73773584905660372</v>
      </c>
      <c r="BR25" s="53">
        <v>0.70145423438836607</v>
      </c>
      <c r="BS25" s="53">
        <v>0.75454545454545452</v>
      </c>
      <c r="BT25" s="97">
        <v>0.20124986759877131</v>
      </c>
      <c r="BU25" s="53">
        <v>0.18880179171332587</v>
      </c>
      <c r="BV25" s="53">
        <v>0.15347274085138163</v>
      </c>
      <c r="BW25" s="53">
        <v>0.16318443804034583</v>
      </c>
      <c r="BX25" s="53">
        <v>0.16210780370072406</v>
      </c>
      <c r="BY25" s="53">
        <v>0.15220633934120573</v>
      </c>
      <c r="BZ25" s="53">
        <v>0.1412306858227162</v>
      </c>
      <c r="CA25" s="53">
        <v>0.15798001620307858</v>
      </c>
      <c r="CB25" s="53">
        <v>0.18091833929062415</v>
      </c>
      <c r="CC25" s="53">
        <v>0.17904688404398997</v>
      </c>
      <c r="CD25" s="53">
        <v>0.19441280900381858</v>
      </c>
      <c r="CE25" s="53">
        <v>0.20215023341349556</v>
      </c>
      <c r="CF25" s="53">
        <v>0.2089768689725183</v>
      </c>
      <c r="CG25" s="53">
        <v>0.19829545454545455</v>
      </c>
      <c r="CH25" s="92">
        <v>0.17894736842105263</v>
      </c>
      <c r="CI25" s="53">
        <v>0.18350515463917524</v>
      </c>
      <c r="CJ25" s="53">
        <v>0.14845360824742268</v>
      </c>
      <c r="CK25" s="53">
        <v>0.11385199240986717</v>
      </c>
      <c r="CL25" s="53">
        <v>0.11706102117061021</v>
      </c>
      <c r="CM25" s="53">
        <v>0.11154985192497532</v>
      </c>
      <c r="CN25" s="53">
        <v>0.13807531380753138</v>
      </c>
      <c r="CO25" s="53">
        <v>0.10355987055016182</v>
      </c>
      <c r="CP25" s="53">
        <v>0.1444043321299639</v>
      </c>
      <c r="CQ25" s="53">
        <v>0.10941960038058991</v>
      </c>
      <c r="CR25" s="53">
        <v>0.16648291069459759</v>
      </c>
      <c r="CS25" s="53">
        <v>0.16100628930817609</v>
      </c>
      <c r="CT25" s="53">
        <v>0.16426858513189449</v>
      </c>
      <c r="CU25" s="53">
        <v>0.15508684863523572</v>
      </c>
      <c r="CV25" s="92">
        <v>0.20413343002175491</v>
      </c>
      <c r="CW25" s="53">
        <v>0.16818526955201216</v>
      </c>
      <c r="CX25" s="53">
        <v>0.11996713229252259</v>
      </c>
      <c r="CY25" s="53">
        <v>0.14140558848433532</v>
      </c>
      <c r="CZ25" s="53">
        <v>0.15273166314518563</v>
      </c>
      <c r="DA25" s="53">
        <v>0.13438895655704425</v>
      </c>
      <c r="DB25" s="53">
        <v>0.13261943986820429</v>
      </c>
      <c r="DC25" s="53">
        <v>0.15220700152207001</v>
      </c>
      <c r="DD25" s="53">
        <v>0.18258859784283513</v>
      </c>
      <c r="DE25" s="53">
        <v>0.1678944663354463</v>
      </c>
      <c r="DF25" s="53">
        <v>0.16732851985559566</v>
      </c>
      <c r="DG25" s="53">
        <v>0.18917999319496429</v>
      </c>
      <c r="DH25" s="53">
        <v>0.19731258840169733</v>
      </c>
      <c r="DI25" s="53">
        <v>0.17664023071377072</v>
      </c>
      <c r="DJ25" s="92">
        <v>0.21616379310344827</v>
      </c>
      <c r="DK25" s="53">
        <v>0.21035914976789641</v>
      </c>
      <c r="DL25" s="53">
        <v>0.1870026525198939</v>
      </c>
      <c r="DM25" s="53">
        <v>0.18871439978706414</v>
      </c>
      <c r="DN25" s="53">
        <v>0.17938245384741056</v>
      </c>
      <c r="DO25" s="53">
        <v>0.17537513397642016</v>
      </c>
      <c r="DP25" s="53">
        <v>0.15370018975332067</v>
      </c>
      <c r="DQ25" s="53">
        <v>0.18238128011011701</v>
      </c>
      <c r="DR25" s="83">
        <v>0.19971570717839374</v>
      </c>
      <c r="DS25" s="53">
        <v>0.20993455277731163</v>
      </c>
      <c r="DT25" s="53">
        <v>0.2271055535123207</v>
      </c>
      <c r="DU25" s="53">
        <v>0.22369830726376688</v>
      </c>
      <c r="DV25" s="53">
        <v>0.23628147191736604</v>
      </c>
      <c r="DW25" s="53">
        <v>0.17664023071377072</v>
      </c>
      <c r="DX25" s="92">
        <v>0.24285714285714285</v>
      </c>
      <c r="DY25" s="53">
        <v>0.21717171717171718</v>
      </c>
      <c r="DZ25" s="53">
        <v>0.12903225806451613</v>
      </c>
      <c r="EA25" s="53">
        <v>0.18009478672985782</v>
      </c>
      <c r="EB25" s="53">
        <v>0.16615384615384615</v>
      </c>
      <c r="EC25" s="53">
        <v>0.21978021978021978</v>
      </c>
      <c r="ED25" s="53">
        <v>0.15714285714285714</v>
      </c>
      <c r="EE25" s="53">
        <v>0.17105263157894737</v>
      </c>
      <c r="EF25" s="53">
        <v>0.18840579710144928</v>
      </c>
      <c r="EG25" s="53">
        <v>0.22164948453608246</v>
      </c>
      <c r="EH25" s="53">
        <v>0.22252747252747251</v>
      </c>
      <c r="EI25" s="53">
        <v>0.25903614457831325</v>
      </c>
      <c r="EJ25" s="53">
        <v>0.21875</v>
      </c>
      <c r="EK25" s="268">
        <v>0.2363013698630137</v>
      </c>
    </row>
    <row r="26" spans="1:141" s="35" customFormat="1">
      <c r="A26" s="91" t="s">
        <v>61</v>
      </c>
      <c r="B26" s="92">
        <v>0.62035092981403717</v>
      </c>
      <c r="C26" s="53">
        <v>0.63578354318086316</v>
      </c>
      <c r="D26" s="53">
        <v>0.64687050526608825</v>
      </c>
      <c r="E26" s="53">
        <v>0.65124717891227712</v>
      </c>
      <c r="F26" s="53">
        <v>0.64123644863579576</v>
      </c>
      <c r="G26" s="53">
        <v>0.64625669418890008</v>
      </c>
      <c r="H26" s="53">
        <v>0.64046120373709992</v>
      </c>
      <c r="I26" s="53">
        <v>0.65939417440295611</v>
      </c>
      <c r="J26" s="53">
        <v>0.68047981247608114</v>
      </c>
      <c r="K26" s="53">
        <v>0.69376891384402228</v>
      </c>
      <c r="L26" s="53">
        <v>0.68923286647171345</v>
      </c>
      <c r="M26" s="53">
        <v>0.7029215775881309</v>
      </c>
      <c r="N26" s="53">
        <v>0.71080757726819543</v>
      </c>
      <c r="O26" s="53">
        <v>0.7133676463514359</v>
      </c>
      <c r="P26" s="92">
        <v>0.40798293723339429</v>
      </c>
      <c r="Q26" s="53">
        <v>0.44360447535530695</v>
      </c>
      <c r="R26" s="53">
        <v>0.46308724832214765</v>
      </c>
      <c r="S26" s="53">
        <v>0.47256744468020612</v>
      </c>
      <c r="T26" s="53">
        <v>0.43164362519201227</v>
      </c>
      <c r="U26" s="53">
        <v>0.43259911894273129</v>
      </c>
      <c r="V26" s="53">
        <v>0.45360615883306321</v>
      </c>
      <c r="W26" s="53">
        <v>0.47857142857142859</v>
      </c>
      <c r="X26" s="53">
        <v>0.51818181818181819</v>
      </c>
      <c r="Y26" s="53">
        <v>0.51514260511614229</v>
      </c>
      <c r="Z26" s="53">
        <v>0.5084330794341676</v>
      </c>
      <c r="AA26" s="53">
        <v>0.55085901281701666</v>
      </c>
      <c r="AB26" s="53">
        <v>0.54752747252747258</v>
      </c>
      <c r="AC26" s="53">
        <v>0.57122826696578799</v>
      </c>
      <c r="AD26" s="92">
        <v>0.5035437613317949</v>
      </c>
      <c r="AE26" s="53">
        <v>0.52228657768823972</v>
      </c>
      <c r="AF26" s="53">
        <v>0.53484860526106648</v>
      </c>
      <c r="AG26" s="53">
        <v>0.54039325428971208</v>
      </c>
      <c r="AH26" s="53">
        <v>0.52756715075183136</v>
      </c>
      <c r="AI26" s="53">
        <v>0.53228669699323194</v>
      </c>
      <c r="AJ26" s="53">
        <v>0.53312883435582825</v>
      </c>
      <c r="AK26" s="53">
        <v>0.5661007641971354</v>
      </c>
      <c r="AL26" s="53">
        <v>0.58901663618151734</v>
      </c>
      <c r="AM26" s="53">
        <v>0.6026071818954698</v>
      </c>
      <c r="AN26" s="53">
        <v>0.60034619692495672</v>
      </c>
      <c r="AO26" s="53">
        <v>0.62006757187480077</v>
      </c>
      <c r="AP26" s="53">
        <v>0.62925238768502756</v>
      </c>
      <c r="AQ26" s="53">
        <v>0.63183375945166731</v>
      </c>
      <c r="AR26" s="92">
        <v>0.65176271732131363</v>
      </c>
      <c r="AS26" s="53">
        <v>0.67023921803995545</v>
      </c>
      <c r="AT26" s="53">
        <v>0.67415115005476456</v>
      </c>
      <c r="AU26" s="53">
        <v>0.68220898148518416</v>
      </c>
      <c r="AV26" s="53">
        <v>0.68144738811555161</v>
      </c>
      <c r="AW26" s="53">
        <v>0.68260356671986677</v>
      </c>
      <c r="AX26" s="53">
        <v>0.67801127626858027</v>
      </c>
      <c r="AY26" s="53">
        <v>0.70322955073057491</v>
      </c>
      <c r="AZ26" s="53">
        <v>0.72031642199741386</v>
      </c>
      <c r="BA26" s="53">
        <v>0.73800444202321591</v>
      </c>
      <c r="BB26" s="53">
        <v>0.74008987321457231</v>
      </c>
      <c r="BC26" s="53">
        <v>0.74766551695129135</v>
      </c>
      <c r="BD26" s="53">
        <v>0.76121301653740403</v>
      </c>
      <c r="BE26" s="53">
        <v>0.76309518832824719</v>
      </c>
      <c r="BF26" s="92">
        <v>0.69479705802233727</v>
      </c>
      <c r="BG26" s="53">
        <v>0.71763131482101039</v>
      </c>
      <c r="BH26" s="53">
        <v>0.73197095085289643</v>
      </c>
      <c r="BI26" s="53">
        <v>0.72465257124317306</v>
      </c>
      <c r="BJ26" s="53">
        <v>0.72400783929446355</v>
      </c>
      <c r="BK26" s="53">
        <v>0.74236522970700181</v>
      </c>
      <c r="BL26" s="53">
        <v>0.73624263582806027</v>
      </c>
      <c r="BM26" s="53">
        <v>0.74818445087992869</v>
      </c>
      <c r="BN26" s="53">
        <v>0.78256536800645371</v>
      </c>
      <c r="BO26" s="53">
        <v>0.77753347991205279</v>
      </c>
      <c r="BP26" s="53">
        <v>0.78175272296404319</v>
      </c>
      <c r="BQ26" s="53">
        <v>0.79235953089445121</v>
      </c>
      <c r="BR26" s="53">
        <v>0.80159007513541847</v>
      </c>
      <c r="BS26" s="53">
        <v>0.80959013971550375</v>
      </c>
      <c r="BT26" s="97">
        <v>0.24817763173119201</v>
      </c>
      <c r="BU26" s="53">
        <v>0.24138286239520768</v>
      </c>
      <c r="BV26" s="53">
        <v>0.25494153128608749</v>
      </c>
      <c r="BW26" s="53">
        <v>0.25218729068988616</v>
      </c>
      <c r="BX26" s="53">
        <v>0.24749315551673748</v>
      </c>
      <c r="BY26" s="53">
        <v>0.25036766614184125</v>
      </c>
      <c r="BZ26" s="53">
        <v>0.25841110098455772</v>
      </c>
      <c r="CA26" s="53">
        <v>0.27083064296270787</v>
      </c>
      <c r="CB26" s="53">
        <v>0.2896270480542581</v>
      </c>
      <c r="CC26" s="53">
        <v>0.31061323011813746</v>
      </c>
      <c r="CD26" s="53">
        <v>0.31466798810703667</v>
      </c>
      <c r="CE26" s="53">
        <v>0.32829943613479162</v>
      </c>
      <c r="CF26" s="53">
        <v>0.34083186508935315</v>
      </c>
      <c r="CG26" s="53">
        <v>0.34491307478654459</v>
      </c>
      <c r="CH26" s="92">
        <v>0.12786290986983029</v>
      </c>
      <c r="CI26" s="53">
        <v>0.11855273287143957</v>
      </c>
      <c r="CJ26" s="53">
        <v>0.12967651195499297</v>
      </c>
      <c r="CK26" s="53">
        <v>0.11750065496463191</v>
      </c>
      <c r="CL26" s="53">
        <v>0.12091912182914344</v>
      </c>
      <c r="CM26" s="53">
        <v>0.11038658593386121</v>
      </c>
      <c r="CN26" s="53">
        <v>0.13219385547382087</v>
      </c>
      <c r="CO26" s="53">
        <v>0.13017610661589718</v>
      </c>
      <c r="CP26" s="53">
        <v>0.14661558109833972</v>
      </c>
      <c r="CQ26" s="53">
        <v>0.17326245323882655</v>
      </c>
      <c r="CR26" s="53">
        <v>0.18760434056761269</v>
      </c>
      <c r="CS26" s="53">
        <v>0.19257191927866038</v>
      </c>
      <c r="CT26" s="53">
        <v>0.22882096069868996</v>
      </c>
      <c r="CU26" s="53">
        <v>0.20390804597701148</v>
      </c>
      <c r="CV26" s="92">
        <v>0.17600382790382391</v>
      </c>
      <c r="CW26" s="53">
        <v>0.17899346001627978</v>
      </c>
      <c r="CX26" s="53">
        <v>0.18863737239236572</v>
      </c>
      <c r="CY26" s="53">
        <v>0.19072373751012692</v>
      </c>
      <c r="CZ26" s="53">
        <v>0.18121686177752114</v>
      </c>
      <c r="DA26" s="53">
        <v>0.18591713468263218</v>
      </c>
      <c r="DB26" s="53">
        <v>0.19820393605502834</v>
      </c>
      <c r="DC26" s="53">
        <v>0.22236551841167487</v>
      </c>
      <c r="DD26" s="53">
        <v>0.23133557220356496</v>
      </c>
      <c r="DE26" s="53">
        <v>0.25139809811463226</v>
      </c>
      <c r="DF26" s="53">
        <v>0.25523059617547805</v>
      </c>
      <c r="DG26" s="53">
        <v>0.27165697983862386</v>
      </c>
      <c r="DH26" s="53">
        <v>0.2783148144213814</v>
      </c>
      <c r="DI26" s="53">
        <v>0.28559523567552186</v>
      </c>
      <c r="DJ26" s="92">
        <v>0.27085151477371899</v>
      </c>
      <c r="DK26" s="53">
        <v>0.26623742629205688</v>
      </c>
      <c r="DL26" s="53">
        <v>0.285750101852142</v>
      </c>
      <c r="DM26" s="53">
        <v>0.2825068505259436</v>
      </c>
      <c r="DN26" s="53">
        <v>0.27235144823255447</v>
      </c>
      <c r="DO26" s="53">
        <v>0.27343581528603556</v>
      </c>
      <c r="DP26" s="53">
        <v>0.28418784627561339</v>
      </c>
      <c r="DQ26" s="53">
        <v>0.29859867242650934</v>
      </c>
      <c r="DR26" s="53">
        <v>0.32400805529853588</v>
      </c>
      <c r="DS26" s="53">
        <v>0.35170823726682038</v>
      </c>
      <c r="DT26" s="53">
        <v>0.35190785377568262</v>
      </c>
      <c r="DU26" s="53">
        <v>0.37196077553396317</v>
      </c>
      <c r="DV26" s="53">
        <v>0.40047032784617514</v>
      </c>
      <c r="DW26" s="53">
        <v>0.28559523567552186</v>
      </c>
      <c r="DX26" s="92">
        <v>0.33484126343000242</v>
      </c>
      <c r="DY26" s="53">
        <v>0.33242802824551876</v>
      </c>
      <c r="DZ26" s="53">
        <v>0.35969694824045884</v>
      </c>
      <c r="EA26" s="53">
        <v>0.35341895175286359</v>
      </c>
      <c r="EB26" s="53">
        <v>0.36619441164895711</v>
      </c>
      <c r="EC26" s="53">
        <v>0.38412748751288356</v>
      </c>
      <c r="ED26" s="53">
        <v>0.39960008419280152</v>
      </c>
      <c r="EE26" s="53">
        <v>0.40753799392097262</v>
      </c>
      <c r="EF26" s="53">
        <v>0.44976796688824783</v>
      </c>
      <c r="EG26" s="53">
        <v>0.45488587731811697</v>
      </c>
      <c r="EH26" s="53">
        <v>0.45823707126355073</v>
      </c>
      <c r="EI26" s="53">
        <v>0.48069938339386775</v>
      </c>
      <c r="EJ26" s="53">
        <v>0.49098547173113949</v>
      </c>
      <c r="EK26" s="268">
        <v>0.50081622132485604</v>
      </c>
    </row>
    <row r="27" spans="1:141" s="35" customFormat="1">
      <c r="A27" s="91" t="s">
        <v>62</v>
      </c>
      <c r="B27" s="92">
        <v>0.51227573182247399</v>
      </c>
      <c r="C27" s="53">
        <v>0.51288336563675752</v>
      </c>
      <c r="D27" s="53">
        <v>0.51047703967900138</v>
      </c>
      <c r="E27" s="53">
        <v>0.50965694588827493</v>
      </c>
      <c r="F27" s="53">
        <v>0.50929447688434137</v>
      </c>
      <c r="G27" s="53">
        <v>0.52479875357050121</v>
      </c>
      <c r="H27" s="53">
        <v>0.53554095045500505</v>
      </c>
      <c r="I27" s="53">
        <v>0.53656520470679758</v>
      </c>
      <c r="J27" s="53">
        <v>0.54765477515852656</v>
      </c>
      <c r="K27" s="53">
        <v>0.54699432151948302</v>
      </c>
      <c r="L27" s="53">
        <v>0.54738647734311718</v>
      </c>
      <c r="M27" s="53">
        <v>0.56793412448534752</v>
      </c>
      <c r="N27" s="53">
        <v>0.5741245043237303</v>
      </c>
      <c r="O27" s="53">
        <v>0.58340851892302581</v>
      </c>
      <c r="P27" s="92">
        <v>0.34367541766109783</v>
      </c>
      <c r="Q27" s="53">
        <v>0.37977528089887641</v>
      </c>
      <c r="R27" s="53">
        <v>0.3671497584541063</v>
      </c>
      <c r="S27" s="53">
        <v>0.34226804123711341</v>
      </c>
      <c r="T27" s="53">
        <v>0.328125</v>
      </c>
      <c r="U27" s="53">
        <v>0.37781954887218044</v>
      </c>
      <c r="V27" s="53">
        <v>0.38235294117647056</v>
      </c>
      <c r="W27" s="53">
        <v>0.36978417266187052</v>
      </c>
      <c r="X27" s="53">
        <v>0.35096774193548386</v>
      </c>
      <c r="Y27" s="53">
        <v>0.36244541484716158</v>
      </c>
      <c r="Z27" s="53">
        <v>0.38449848024316108</v>
      </c>
      <c r="AA27" s="53">
        <v>0.3685064935064935</v>
      </c>
      <c r="AB27" s="53">
        <v>0.41390205371248023</v>
      </c>
      <c r="AC27" s="53">
        <v>0.44667697063369399</v>
      </c>
      <c r="AD27" s="92">
        <v>0.39646133682830931</v>
      </c>
      <c r="AE27" s="53">
        <v>0.41335131490222521</v>
      </c>
      <c r="AF27" s="53">
        <v>0.3897984886649874</v>
      </c>
      <c r="AG27" s="53">
        <v>0.3759621077560687</v>
      </c>
      <c r="AH27" s="53">
        <v>0.3834409864944216</v>
      </c>
      <c r="AI27" s="53">
        <v>0.39737991266375544</v>
      </c>
      <c r="AJ27" s="53">
        <v>0.41431556948798326</v>
      </c>
      <c r="AK27" s="53">
        <v>0.40681173131504256</v>
      </c>
      <c r="AL27" s="53">
        <v>0.42783725910064241</v>
      </c>
      <c r="AM27" s="53">
        <v>0.42938863067572397</v>
      </c>
      <c r="AN27" s="53">
        <v>0.44171191312679653</v>
      </c>
      <c r="AO27" s="53">
        <v>0.45425565827223463</v>
      </c>
      <c r="AP27" s="53">
        <v>0.46684507879869164</v>
      </c>
      <c r="AQ27" s="53">
        <v>0.4716821639898563</v>
      </c>
      <c r="AR27" s="92">
        <v>0.53588370313695488</v>
      </c>
      <c r="AS27" s="53">
        <v>0.53276955602537002</v>
      </c>
      <c r="AT27" s="53">
        <v>0.53629291271144097</v>
      </c>
      <c r="AU27" s="53">
        <v>0.53405451569283324</v>
      </c>
      <c r="AV27" s="53">
        <v>0.53498203339674488</v>
      </c>
      <c r="AW27" s="53">
        <v>0.55671829217245705</v>
      </c>
      <c r="AX27" s="53">
        <v>0.56433180962624363</v>
      </c>
      <c r="AY27" s="53">
        <v>0.56657411080259157</v>
      </c>
      <c r="AZ27" s="53">
        <v>0.57878622941896851</v>
      </c>
      <c r="BA27" s="53">
        <v>0.58125216188170181</v>
      </c>
      <c r="BB27" s="53">
        <v>0.58636082686628666</v>
      </c>
      <c r="BC27" s="53">
        <v>0.6062187276626162</v>
      </c>
      <c r="BD27" s="53">
        <v>0.60776046877233103</v>
      </c>
      <c r="BE27" s="53">
        <v>0.62293891189075323</v>
      </c>
      <c r="BF27" s="92">
        <v>0.52027027027027029</v>
      </c>
      <c r="BG27" s="53">
        <v>0.52865497076023393</v>
      </c>
      <c r="BH27" s="53">
        <v>0.51749999999999996</v>
      </c>
      <c r="BI27" s="53">
        <v>0.56666666666666665</v>
      </c>
      <c r="BJ27" s="53">
        <v>0.5168408826945412</v>
      </c>
      <c r="BK27" s="53">
        <v>0.56441048034934493</v>
      </c>
      <c r="BL27" s="53">
        <v>0.55590717299578063</v>
      </c>
      <c r="BM27" s="53">
        <v>0.56350053361792951</v>
      </c>
      <c r="BN27" s="53">
        <v>0.59267015706806281</v>
      </c>
      <c r="BO27" s="53">
        <v>0.62381596752368063</v>
      </c>
      <c r="BP27" s="53">
        <v>0.58605341246290799</v>
      </c>
      <c r="BQ27" s="53">
        <v>0.62068965517241381</v>
      </c>
      <c r="BR27" s="53">
        <v>0.6654088050314465</v>
      </c>
      <c r="BS27" s="53">
        <v>0.67055084745762716</v>
      </c>
      <c r="BT27" s="97">
        <v>0.20191900663186116</v>
      </c>
      <c r="BU27" s="53">
        <v>0.23206056616194864</v>
      </c>
      <c r="BV27" s="53">
        <v>0.22696467195385725</v>
      </c>
      <c r="BW27" s="53">
        <v>0.20841889117043122</v>
      </c>
      <c r="BX27" s="53">
        <v>0.2437803160694727</v>
      </c>
      <c r="BY27" s="53">
        <v>0.21230729030572248</v>
      </c>
      <c r="BZ27" s="53">
        <v>0.18244047619047618</v>
      </c>
      <c r="CA27" s="53">
        <v>0.16967018021081265</v>
      </c>
      <c r="CB27" s="53">
        <v>0.2105992379632837</v>
      </c>
      <c r="CC27" s="53">
        <v>0.23981900452488689</v>
      </c>
      <c r="CD27" s="53">
        <v>0.26893203883495148</v>
      </c>
      <c r="CE27" s="53">
        <v>0.34189288334556128</v>
      </c>
      <c r="CF27" s="53">
        <v>0.37296159915833771</v>
      </c>
      <c r="CG27" s="53">
        <v>0.39307159353348731</v>
      </c>
      <c r="CH27" s="92">
        <v>0.12209302325581395</v>
      </c>
      <c r="CI27" s="53">
        <v>0.16776315789473684</v>
      </c>
      <c r="CJ27" s="53">
        <v>0.12200956937799043</v>
      </c>
      <c r="CK27" s="53">
        <v>9.3198992443324941E-2</v>
      </c>
      <c r="CL27" s="53">
        <v>0.12933025404157045</v>
      </c>
      <c r="CM27" s="53">
        <v>9.8330241187384038E-2</v>
      </c>
      <c r="CN27" s="53">
        <v>9.9156118143459912E-2</v>
      </c>
      <c r="CO27" s="53">
        <v>8.0555555555555561E-2</v>
      </c>
      <c r="CP27" s="53">
        <v>9.1803278688524587E-2</v>
      </c>
      <c r="CQ27" s="53">
        <v>0.10149253731343283</v>
      </c>
      <c r="CR27" s="53">
        <v>0.10256410256410256</v>
      </c>
      <c r="CS27" s="53">
        <v>0.14814814814814814</v>
      </c>
      <c r="CT27" s="53">
        <v>0.1984126984126984</v>
      </c>
      <c r="CU27" s="53">
        <v>0.17391304347826086</v>
      </c>
      <c r="CV27" s="92">
        <v>0.19535283993115318</v>
      </c>
      <c r="CW27" s="53">
        <v>0.22895277207392198</v>
      </c>
      <c r="CX27" s="53">
        <v>0.19897084048027444</v>
      </c>
      <c r="CY27" s="53">
        <v>0.19676806083650189</v>
      </c>
      <c r="CZ27" s="53">
        <v>0.24027657735522903</v>
      </c>
      <c r="DA27" s="53">
        <v>0.22382397572078908</v>
      </c>
      <c r="DB27" s="53">
        <v>0.13779527559055119</v>
      </c>
      <c r="DC27" s="53">
        <v>0.12025316455696203</v>
      </c>
      <c r="DD27" s="53">
        <v>0.13958333333333334</v>
      </c>
      <c r="DE27" s="53">
        <v>0.2345309381237525</v>
      </c>
      <c r="DF27" s="53">
        <v>0.22264150943396227</v>
      </c>
      <c r="DG27" s="53">
        <v>0.31064572425828968</v>
      </c>
      <c r="DH27" s="53">
        <v>0.31818181818181818</v>
      </c>
      <c r="DI27" s="53">
        <v>0.35006605019815057</v>
      </c>
      <c r="DJ27" s="92">
        <v>0.21882016738109819</v>
      </c>
      <c r="DK27" s="53">
        <v>0.24772618477740546</v>
      </c>
      <c r="DL27" s="53">
        <v>0.2491349480968858</v>
      </c>
      <c r="DM27" s="53">
        <v>0.23233122362869199</v>
      </c>
      <c r="DN27" s="53">
        <v>0.26736465781409602</v>
      </c>
      <c r="DO27" s="53">
        <v>0.23668508287292817</v>
      </c>
      <c r="DP27" s="53">
        <v>0.24348378893833439</v>
      </c>
      <c r="DQ27" s="53">
        <v>0.2179930795847751</v>
      </c>
      <c r="DR27" s="53">
        <v>0.25662572721396248</v>
      </c>
      <c r="DS27" s="53">
        <v>0.26145833333333335</v>
      </c>
      <c r="DT27" s="53">
        <v>0.30274858528698462</v>
      </c>
      <c r="DU27" s="53">
        <v>0.37876884422110552</v>
      </c>
      <c r="DV27" s="53">
        <v>0.44516129032258067</v>
      </c>
      <c r="DW27" s="53">
        <v>0.35006605019815057</v>
      </c>
      <c r="DX27" s="92">
        <v>0.13131313131313133</v>
      </c>
      <c r="DY27" s="53">
        <v>0.16666666666666666</v>
      </c>
      <c r="DZ27" s="53">
        <v>0.14509803921568629</v>
      </c>
      <c r="EA27" s="53">
        <v>0.16161616161616163</v>
      </c>
      <c r="EB27" s="53">
        <v>0.19354838709677419</v>
      </c>
      <c r="EC27" s="53">
        <v>0.1828793774319066</v>
      </c>
      <c r="ED27" s="53">
        <v>0.13178294573643412</v>
      </c>
      <c r="EE27" s="53">
        <v>0.14583333333333334</v>
      </c>
      <c r="EF27" s="53">
        <v>0.17857142857142858</v>
      </c>
      <c r="EG27" s="53">
        <v>0.2391304347826087</v>
      </c>
      <c r="EH27" s="53">
        <v>0.16470588235294117</v>
      </c>
      <c r="EI27" s="53">
        <v>0.27083333333333331</v>
      </c>
      <c r="EJ27" s="53">
        <v>0.375</v>
      </c>
      <c r="EK27" s="268">
        <v>0.44186046511627908</v>
      </c>
    </row>
    <row r="28" spans="1:141" s="35" customFormat="1">
      <c r="A28" s="91" t="s">
        <v>63</v>
      </c>
      <c r="B28" s="92">
        <v>0.50910983862571579</v>
      </c>
      <c r="C28" s="53">
        <v>0.47183098591549294</v>
      </c>
      <c r="D28" s="53">
        <v>0.45023902651021297</v>
      </c>
      <c r="E28" s="53">
        <v>0.47265625</v>
      </c>
      <c r="F28" s="53">
        <v>0.51476251604621315</v>
      </c>
      <c r="G28" s="53">
        <v>0.52186177715091675</v>
      </c>
      <c r="H28" s="53">
        <v>0.51830357142857142</v>
      </c>
      <c r="I28" s="53">
        <v>0.52005065428450825</v>
      </c>
      <c r="J28" s="53">
        <v>0.53066439522998299</v>
      </c>
      <c r="K28" s="53">
        <v>0.53436504324078293</v>
      </c>
      <c r="L28" s="53">
        <v>0.56011730205278587</v>
      </c>
      <c r="M28" s="53">
        <v>0.53839967832730196</v>
      </c>
      <c r="N28" s="53">
        <v>0.5480440562096468</v>
      </c>
      <c r="O28" s="53">
        <v>0.55707762557077622</v>
      </c>
      <c r="P28" s="92">
        <v>0.61111111111111116</v>
      </c>
      <c r="Q28" s="53">
        <v>0.41176470588235292</v>
      </c>
      <c r="R28" s="53">
        <v>0.22222222222222221</v>
      </c>
      <c r="S28" s="53">
        <v>0.42307692307692307</v>
      </c>
      <c r="T28" s="53">
        <v>0.48275862068965519</v>
      </c>
      <c r="U28" s="53">
        <v>0.48</v>
      </c>
      <c r="V28" s="53">
        <v>0.375</v>
      </c>
      <c r="W28" s="53">
        <v>0.29411764705882354</v>
      </c>
      <c r="X28" s="53">
        <v>0.25806451612903225</v>
      </c>
      <c r="Y28" s="53">
        <v>0.25</v>
      </c>
      <c r="Z28" s="53">
        <v>0.32258064516129031</v>
      </c>
      <c r="AA28" s="53">
        <v>0.5</v>
      </c>
      <c r="AB28" s="53">
        <v>0.42499999999999999</v>
      </c>
      <c r="AC28" s="53">
        <v>0.31818181818181818</v>
      </c>
      <c r="AD28" s="92">
        <v>0.41379310344827586</v>
      </c>
      <c r="AE28" s="53">
        <v>0.28947368421052633</v>
      </c>
      <c r="AF28" s="53">
        <v>0.36363636363636365</v>
      </c>
      <c r="AG28" s="53">
        <v>0.43859649122807015</v>
      </c>
      <c r="AH28" s="53">
        <v>0.35714285714285715</v>
      </c>
      <c r="AI28" s="53">
        <v>0.4642857142857143</v>
      </c>
      <c r="AJ28" s="53">
        <v>0.38333333333333336</v>
      </c>
      <c r="AK28" s="53">
        <v>0.44444444444444442</v>
      </c>
      <c r="AL28" s="53">
        <v>0.40229885057471265</v>
      </c>
      <c r="AM28" s="53">
        <v>0.37313432835820898</v>
      </c>
      <c r="AN28" s="53">
        <v>0.49586776859504134</v>
      </c>
      <c r="AO28" s="53">
        <v>0.45384615384615384</v>
      </c>
      <c r="AP28" s="53">
        <v>0.46204620462046203</v>
      </c>
      <c r="AQ28" s="53">
        <v>0.44370860927152317</v>
      </c>
      <c r="AR28" s="92">
        <v>0.38800000000000001</v>
      </c>
      <c r="AS28" s="53">
        <v>0.35924006908462869</v>
      </c>
      <c r="AT28" s="53">
        <v>0.35309973045822102</v>
      </c>
      <c r="AU28" s="53">
        <v>0.35359116022099446</v>
      </c>
      <c r="AV28" s="53">
        <v>0.38025594149908593</v>
      </c>
      <c r="AW28" s="53">
        <v>0.41714285714285715</v>
      </c>
      <c r="AX28" s="53">
        <v>0.37476099426386233</v>
      </c>
      <c r="AY28" s="53">
        <v>0.42486085343228203</v>
      </c>
      <c r="AZ28" s="53">
        <v>0.4107142857142857</v>
      </c>
      <c r="BA28" s="53">
        <v>0.38534278959810875</v>
      </c>
      <c r="BB28" s="53">
        <v>0.41333333333333333</v>
      </c>
      <c r="BC28" s="53">
        <v>0.39592760180995473</v>
      </c>
      <c r="BD28" s="53">
        <v>0.43852459016393441</v>
      </c>
      <c r="BE28" s="53">
        <v>0.44522144522144524</v>
      </c>
      <c r="BF28" s="92">
        <v>0.56431852986217457</v>
      </c>
      <c r="BG28" s="53">
        <v>0.52521008403361347</v>
      </c>
      <c r="BH28" s="53">
        <v>0.50428571428571434</v>
      </c>
      <c r="BI28" s="53">
        <v>0.5425912670007158</v>
      </c>
      <c r="BJ28" s="53">
        <v>0.62013958125623125</v>
      </c>
      <c r="BK28" s="53">
        <v>0.64027149321266963</v>
      </c>
      <c r="BL28" s="53">
        <v>0.63706140350877194</v>
      </c>
      <c r="BM28" s="53">
        <v>0.6329509906152242</v>
      </c>
      <c r="BN28" s="53">
        <v>0.64490603363006926</v>
      </c>
      <c r="BO28" s="53">
        <v>0.66431095406360419</v>
      </c>
      <c r="BP28" s="53">
        <v>0.69664268585131894</v>
      </c>
      <c r="BQ28" s="53">
        <v>0.66595289079229125</v>
      </c>
      <c r="BR28" s="53">
        <v>0.68715697036223933</v>
      </c>
      <c r="BS28" s="53">
        <v>0.70963995354239262</v>
      </c>
      <c r="BT28" s="97">
        <v>0.12920210611583638</v>
      </c>
      <c r="BU28" s="53">
        <v>0.1425513698630137</v>
      </c>
      <c r="BV28" s="53">
        <v>0.14279569892473118</v>
      </c>
      <c r="BW28" s="53">
        <v>0.14497272018706159</v>
      </c>
      <c r="BX28" s="53">
        <v>0.1559049849447976</v>
      </c>
      <c r="BY28" s="53">
        <v>0.12948960302457466</v>
      </c>
      <c r="BZ28" s="53">
        <v>0.14531548757170173</v>
      </c>
      <c r="CA28" s="53">
        <v>0.17064032697547685</v>
      </c>
      <c r="CB28" s="53">
        <v>0.17719869706840391</v>
      </c>
      <c r="CC28" s="53">
        <v>0.17404528556944915</v>
      </c>
      <c r="CD28" s="53">
        <v>0.1891891891891892</v>
      </c>
      <c r="CE28" s="53">
        <v>0.21931735657225854</v>
      </c>
      <c r="CF28" s="53">
        <v>0.234209493919184</v>
      </c>
      <c r="CG28" s="53">
        <v>0.23885480572597137</v>
      </c>
      <c r="CH28" s="92">
        <v>0.1388888888888889</v>
      </c>
      <c r="CI28" s="53">
        <v>8.3333333333333329E-2</v>
      </c>
      <c r="CJ28" s="53">
        <v>0.13043478260869565</v>
      </c>
      <c r="CK28" s="53">
        <v>3.125E-2</v>
      </c>
      <c r="CL28" s="53">
        <v>0.2</v>
      </c>
      <c r="CM28" s="53">
        <v>8.3333333333333329E-2</v>
      </c>
      <c r="CN28" s="53">
        <v>6.0606060606060608E-2</v>
      </c>
      <c r="CO28" s="53">
        <v>3.125E-2</v>
      </c>
      <c r="CP28" s="53">
        <v>0.11764705882352941</v>
      </c>
      <c r="CQ28" s="53">
        <v>9.5238095238095233E-2</v>
      </c>
      <c r="CR28" s="53">
        <v>0.13953488372093023</v>
      </c>
      <c r="CS28" s="53">
        <v>7.1428571428571425E-2</v>
      </c>
      <c r="CT28" s="53">
        <v>0.2</v>
      </c>
      <c r="CU28" s="53">
        <v>0.22222222222222221</v>
      </c>
      <c r="CV28" s="92">
        <v>2.5000000000000001E-2</v>
      </c>
      <c r="CW28" s="53">
        <v>9.7560975609756101E-2</v>
      </c>
      <c r="CX28" s="53">
        <v>0.14285714285714285</v>
      </c>
      <c r="CY28" s="53">
        <v>2.2222222222222223E-2</v>
      </c>
      <c r="CZ28" s="53">
        <v>0.13114754098360656</v>
      </c>
      <c r="DA28" s="53">
        <v>9.5238095238095233E-2</v>
      </c>
      <c r="DB28" s="53">
        <v>0.15258855585831063</v>
      </c>
      <c r="DC28" s="53">
        <v>0.11924119241192412</v>
      </c>
      <c r="DD28" s="53">
        <v>0.14987714987714987</v>
      </c>
      <c r="DE28" s="53">
        <v>0.12727272727272726</v>
      </c>
      <c r="DF28" s="53">
        <v>0.14108910891089108</v>
      </c>
      <c r="DG28" s="53">
        <v>0.13829787234042554</v>
      </c>
      <c r="DH28" s="53">
        <v>0.19220055710306408</v>
      </c>
      <c r="DI28" s="53">
        <v>0.17847769028871391</v>
      </c>
      <c r="DJ28" s="92">
        <v>0.10077519379844961</v>
      </c>
      <c r="DK28" s="53">
        <v>0.13865546218487396</v>
      </c>
      <c r="DL28" s="53">
        <v>0.14678899082568808</v>
      </c>
      <c r="DM28" s="53">
        <v>0.15625</v>
      </c>
      <c r="DN28" s="53">
        <v>0.13402061855670103</v>
      </c>
      <c r="DO28" s="53">
        <v>0.11949685534591195</v>
      </c>
      <c r="DP28" s="53">
        <v>0.14864864864864866</v>
      </c>
      <c r="DQ28" s="53">
        <v>0.17269076305220885</v>
      </c>
      <c r="DR28" s="53">
        <v>0.24561403508771928</v>
      </c>
      <c r="DS28" s="53">
        <v>0.1574468085106383</v>
      </c>
      <c r="DT28" s="53">
        <v>0.15811965811965811</v>
      </c>
      <c r="DU28" s="53">
        <v>0.24623115577889448</v>
      </c>
      <c r="DV28" s="53">
        <v>0.23936170212765959</v>
      </c>
      <c r="DW28" s="53">
        <v>0.17847769028871391</v>
      </c>
      <c r="DX28" s="92">
        <v>0.12259306803594351</v>
      </c>
      <c r="DY28" s="53">
        <v>0.1372048500319081</v>
      </c>
      <c r="DZ28" s="53">
        <v>0.12538604076590487</v>
      </c>
      <c r="EA28" s="53">
        <v>0.13261851015801354</v>
      </c>
      <c r="EB28" s="53">
        <v>0.17011701170117011</v>
      </c>
      <c r="EC28" s="53">
        <v>0.1550179211469534</v>
      </c>
      <c r="ED28" s="53">
        <v>0.15806805708013172</v>
      </c>
      <c r="EE28" s="53">
        <v>0.21828571428571428</v>
      </c>
      <c r="EF28" s="53">
        <v>0.2016036655211913</v>
      </c>
      <c r="EG28" s="53">
        <v>0.20864197530864198</v>
      </c>
      <c r="EH28" s="53">
        <v>0.23430493273542602</v>
      </c>
      <c r="EI28" s="53">
        <v>0.26412776412776412</v>
      </c>
      <c r="EJ28" s="53">
        <v>0.28091397849462363</v>
      </c>
      <c r="EK28" s="268">
        <v>0.28142857142857142</v>
      </c>
    </row>
    <row r="29" spans="1:141" s="35" customFormat="1">
      <c r="A29" s="91" t="s">
        <v>64</v>
      </c>
      <c r="B29" s="92">
        <v>0.32727990525069089</v>
      </c>
      <c r="C29" s="53">
        <v>0.32850624876016665</v>
      </c>
      <c r="D29" s="53">
        <v>0.37349676225716927</v>
      </c>
      <c r="E29" s="53">
        <v>0.3781198973641241</v>
      </c>
      <c r="F29" s="53">
        <v>0.36551572465361776</v>
      </c>
      <c r="G29" s="53">
        <v>0.3853594196526709</v>
      </c>
      <c r="H29" s="53">
        <v>0.41369686560755692</v>
      </c>
      <c r="I29" s="53">
        <v>0.41532582461786</v>
      </c>
      <c r="J29" s="53">
        <v>0.41584920176957108</v>
      </c>
      <c r="K29" s="53">
        <v>0.40919747520288546</v>
      </c>
      <c r="L29" s="53">
        <v>0.41857862339115837</v>
      </c>
      <c r="M29" s="53">
        <v>0.45834113461898524</v>
      </c>
      <c r="N29" s="53">
        <v>0.4749852854620365</v>
      </c>
      <c r="O29" s="53">
        <v>0.48512876314834963</v>
      </c>
      <c r="P29" s="92">
        <v>0.23076923076923078</v>
      </c>
      <c r="Q29" s="53">
        <v>0.22500000000000001</v>
      </c>
      <c r="R29" s="53">
        <v>0.28260869565217389</v>
      </c>
      <c r="S29" s="53">
        <v>0.30357142857142855</v>
      </c>
      <c r="T29" s="53">
        <v>0.21153846153846154</v>
      </c>
      <c r="U29" s="53">
        <v>0.22535211267605634</v>
      </c>
      <c r="V29" s="53">
        <v>0.27631578947368424</v>
      </c>
      <c r="W29" s="53">
        <v>0.43283582089552236</v>
      </c>
      <c r="X29" s="53">
        <v>0.30526315789473685</v>
      </c>
      <c r="Y29" s="53">
        <v>0.31168831168831168</v>
      </c>
      <c r="Z29" s="53">
        <v>0.24242424242424243</v>
      </c>
      <c r="AA29" s="53">
        <v>0.375</v>
      </c>
      <c r="AB29" s="53">
        <v>0.52</v>
      </c>
      <c r="AC29" s="53">
        <v>0.31182795698924731</v>
      </c>
      <c r="AD29" s="92">
        <v>0.2072072072072072</v>
      </c>
      <c r="AE29" s="53">
        <v>0.28286852589641437</v>
      </c>
      <c r="AF29" s="53">
        <v>0.26190476190476192</v>
      </c>
      <c r="AG29" s="53">
        <v>0.24719101123595505</v>
      </c>
      <c r="AH29" s="53">
        <v>0.29166666666666669</v>
      </c>
      <c r="AI29" s="53">
        <v>0.30030959752321984</v>
      </c>
      <c r="AJ29" s="53">
        <v>0.34313725490196079</v>
      </c>
      <c r="AK29" s="53">
        <v>0.35483870967741937</v>
      </c>
      <c r="AL29" s="53">
        <v>0.34795321637426901</v>
      </c>
      <c r="AM29" s="53">
        <v>0.35626535626535627</v>
      </c>
      <c r="AN29" s="53">
        <v>0.32188841201716739</v>
      </c>
      <c r="AO29" s="53">
        <v>0.44886363636363635</v>
      </c>
      <c r="AP29" s="53">
        <v>0.44404332129963897</v>
      </c>
      <c r="AQ29" s="53">
        <v>0.45886075949367089</v>
      </c>
      <c r="AR29" s="92">
        <v>0.33929800412938749</v>
      </c>
      <c r="AS29" s="53">
        <v>0.33013570425830602</v>
      </c>
      <c r="AT29" s="53">
        <v>0.38626251390433813</v>
      </c>
      <c r="AU29" s="53">
        <v>0.39169982944855031</v>
      </c>
      <c r="AV29" s="53">
        <v>0.37423638778220453</v>
      </c>
      <c r="AW29" s="53">
        <v>0.39845002672367719</v>
      </c>
      <c r="AX29" s="53">
        <v>0.42517006802721086</v>
      </c>
      <c r="AY29" s="53">
        <v>0.42686202686202684</v>
      </c>
      <c r="AZ29" s="53">
        <v>0.42456479690522242</v>
      </c>
      <c r="BA29" s="53">
        <v>0.43240605173255248</v>
      </c>
      <c r="BB29" s="53">
        <v>0.42308651209174769</v>
      </c>
      <c r="BC29" s="53">
        <v>0.45717288491854968</v>
      </c>
      <c r="BD29" s="53">
        <v>0.49073825503355706</v>
      </c>
      <c r="BE29" s="53">
        <v>0.51592356687898089</v>
      </c>
      <c r="BF29" s="92">
        <v>0.38144329896907214</v>
      </c>
      <c r="BG29" s="53">
        <v>0.32727272727272727</v>
      </c>
      <c r="BH29" s="53">
        <v>0.41176470588235292</v>
      </c>
      <c r="BI29" s="53">
        <v>0.40869565217391307</v>
      </c>
      <c r="BJ29" s="53">
        <v>0.44915254237288138</v>
      </c>
      <c r="BK29" s="53">
        <v>0.45871559633027525</v>
      </c>
      <c r="BL29" s="53">
        <v>0.46218487394957986</v>
      </c>
      <c r="BM29" s="53">
        <v>0.41843971631205673</v>
      </c>
      <c r="BN29" s="53">
        <v>0.45714285714285713</v>
      </c>
      <c r="BO29" s="53">
        <v>0.49107142857142855</v>
      </c>
      <c r="BP29" s="53">
        <v>0.55421686746987953</v>
      </c>
      <c r="BQ29" s="53">
        <v>0.62337662337662336</v>
      </c>
      <c r="BR29" s="53">
        <v>0.63513513513513509</v>
      </c>
      <c r="BS29" s="53">
        <v>0.6</v>
      </c>
      <c r="BT29" s="97">
        <v>0.17281644091546006</v>
      </c>
      <c r="BU29" s="53">
        <v>0.19528250137136588</v>
      </c>
      <c r="BV29" s="53">
        <v>0.20838052095130238</v>
      </c>
      <c r="BW29" s="53">
        <v>0.201885745978924</v>
      </c>
      <c r="BX29" s="53">
        <v>0.20326975476839237</v>
      </c>
      <c r="BY29" s="53">
        <v>0.1857194374323837</v>
      </c>
      <c r="BZ29" s="53">
        <v>0.17201757350456234</v>
      </c>
      <c r="CA29" s="53">
        <v>0.15561857497341369</v>
      </c>
      <c r="CB29" s="53">
        <v>0.19575735020468923</v>
      </c>
      <c r="CC29" s="53">
        <v>0.20282828282828283</v>
      </c>
      <c r="CD29" s="53">
        <v>0.21596724667349027</v>
      </c>
      <c r="CE29" s="53">
        <v>0.25530864197530861</v>
      </c>
      <c r="CF29" s="53">
        <v>0.25092478421701603</v>
      </c>
      <c r="CG29" s="53">
        <v>0.27680193821926108</v>
      </c>
      <c r="CH29" s="92">
        <v>0.2</v>
      </c>
      <c r="CI29" s="53">
        <v>5.5555555555555552E-2</v>
      </c>
      <c r="CJ29" s="53">
        <v>0.38461538461538464</v>
      </c>
      <c r="CK29" s="53">
        <v>0.17391304347826086</v>
      </c>
      <c r="CL29" s="53">
        <v>0.28125</v>
      </c>
      <c r="CM29" s="53">
        <v>0.16129032258064516</v>
      </c>
      <c r="CN29" s="53">
        <v>0.13333333333333333</v>
      </c>
      <c r="CO29" s="53">
        <v>0.14634146341463414</v>
      </c>
      <c r="CP29" s="53">
        <v>0.10526315789473684</v>
      </c>
      <c r="CQ29" s="53">
        <v>7.8431372549019607E-2</v>
      </c>
      <c r="CR29" s="53">
        <v>0.24390243902439024</v>
      </c>
      <c r="CS29" s="53">
        <v>0.22500000000000001</v>
      </c>
      <c r="CT29" s="53">
        <v>0.12820512820512819</v>
      </c>
      <c r="CU29" s="53">
        <v>0.12903225806451613</v>
      </c>
      <c r="CV29" s="92">
        <v>0.11510791366906475</v>
      </c>
      <c r="CW29" s="53">
        <v>0.14285714285714285</v>
      </c>
      <c r="CX29" s="53">
        <v>0.18518518518518517</v>
      </c>
      <c r="CY29" s="53">
        <v>0.13223140495867769</v>
      </c>
      <c r="CZ29" s="53">
        <v>0.19337016574585636</v>
      </c>
      <c r="DA29" s="53">
        <v>0.17525773195876287</v>
      </c>
      <c r="DB29" s="53">
        <v>0.15517241379310345</v>
      </c>
      <c r="DC29" s="53">
        <v>0.13348946135831383</v>
      </c>
      <c r="DD29" s="53">
        <v>0.16853932584269662</v>
      </c>
      <c r="DE29" s="53">
        <v>0.17754569190600522</v>
      </c>
      <c r="DF29" s="53">
        <v>0.21100917431192662</v>
      </c>
      <c r="DG29" s="53">
        <v>0.2</v>
      </c>
      <c r="DH29" s="53">
        <v>0.19834710743801653</v>
      </c>
      <c r="DI29" s="53">
        <v>0.23275862068965517</v>
      </c>
      <c r="DJ29" s="92">
        <v>0.193342776203966</v>
      </c>
      <c r="DK29" s="53">
        <v>0.21207177814029363</v>
      </c>
      <c r="DL29" s="53">
        <v>0.22232472324723246</v>
      </c>
      <c r="DM29" s="53">
        <v>0.2179080824088748</v>
      </c>
      <c r="DN29" s="53">
        <v>0.20147750167897918</v>
      </c>
      <c r="DO29" s="53">
        <v>0.18999073215940684</v>
      </c>
      <c r="DP29" s="53">
        <v>0.17524841915085818</v>
      </c>
      <c r="DQ29" s="53">
        <v>0.16246786632390744</v>
      </c>
      <c r="DR29" s="53">
        <v>0.20662460567823343</v>
      </c>
      <c r="DS29" s="53">
        <v>0.21212121212121213</v>
      </c>
      <c r="DT29" s="53">
        <v>0.22125813449023862</v>
      </c>
      <c r="DU29" s="53">
        <v>0.27297857636489287</v>
      </c>
      <c r="DV29" s="53">
        <v>0.26553191489361699</v>
      </c>
      <c r="DW29" s="53">
        <v>0.23275862068965517</v>
      </c>
      <c r="DX29" s="92">
        <v>0.1875</v>
      </c>
      <c r="DY29" s="53">
        <v>0.23529411764705882</v>
      </c>
      <c r="DZ29" s="53">
        <v>0.35714285714285715</v>
      </c>
      <c r="EA29" s="53">
        <v>0.15789473684210525</v>
      </c>
      <c r="EB29" s="53">
        <v>0</v>
      </c>
      <c r="EC29" s="53">
        <v>0.18181818181818182</v>
      </c>
      <c r="ED29" s="53">
        <v>0.27777777777777779</v>
      </c>
      <c r="EE29" s="53">
        <v>0.16129032258064516</v>
      </c>
      <c r="EF29" s="53">
        <v>0.25</v>
      </c>
      <c r="EG29" s="53">
        <v>0.17857142857142858</v>
      </c>
      <c r="EH29" s="53">
        <v>0.125</v>
      </c>
      <c r="EI29" s="53">
        <v>0.33333333333333331</v>
      </c>
      <c r="EJ29" s="53">
        <v>0.3</v>
      </c>
      <c r="EK29" s="268">
        <v>0.25</v>
      </c>
    </row>
    <row r="30" spans="1:141" s="35" customFormat="1">
      <c r="A30" s="91" t="s">
        <v>65</v>
      </c>
      <c r="B30" s="92">
        <v>0.41138835572616761</v>
      </c>
      <c r="C30" s="53">
        <v>0.40678975580702798</v>
      </c>
      <c r="D30" s="53">
        <v>0.44002447980416154</v>
      </c>
      <c r="E30" s="53">
        <v>0.42690058479532161</v>
      </c>
      <c r="F30" s="53">
        <v>0.45401337792642138</v>
      </c>
      <c r="G30" s="53">
        <v>0.46308133127617368</v>
      </c>
      <c r="H30" s="53">
        <v>0.45567957977675638</v>
      </c>
      <c r="I30" s="53">
        <v>0.45959377700950732</v>
      </c>
      <c r="J30" s="53">
        <v>0.44662117543473473</v>
      </c>
      <c r="K30" s="53">
        <v>0.46890444810543658</v>
      </c>
      <c r="L30" s="53">
        <v>0.48526564852656484</v>
      </c>
      <c r="M30" s="53">
        <v>0.50449438202247188</v>
      </c>
      <c r="N30" s="53">
        <v>0.49769484083424809</v>
      </c>
      <c r="O30" s="53">
        <v>0.51213441194772868</v>
      </c>
      <c r="P30" s="92">
        <v>0.26666666666666666</v>
      </c>
      <c r="Q30" s="53">
        <v>6.6666666666666666E-2</v>
      </c>
      <c r="R30" s="53">
        <v>0.32258064516129031</v>
      </c>
      <c r="S30" s="53">
        <v>0.15151515151515152</v>
      </c>
      <c r="T30" s="53">
        <v>0.22222222222222221</v>
      </c>
      <c r="U30" s="53">
        <v>0.17391304347826086</v>
      </c>
      <c r="V30" s="53">
        <v>0.35</v>
      </c>
      <c r="W30" s="53">
        <v>0.3783783783783784</v>
      </c>
      <c r="X30" s="53">
        <v>0.17857142857142858</v>
      </c>
      <c r="Y30" s="53">
        <v>0.375</v>
      </c>
      <c r="Z30" s="53">
        <v>0.31428571428571428</v>
      </c>
      <c r="AA30" s="53">
        <v>0.21428571428571427</v>
      </c>
      <c r="AB30" s="53">
        <v>0.21621621621621623</v>
      </c>
      <c r="AC30" s="53">
        <v>0.3611111111111111</v>
      </c>
      <c r="AD30" s="92">
        <v>0.28169014084507044</v>
      </c>
      <c r="AE30" s="53">
        <v>0.28767123287671231</v>
      </c>
      <c r="AF30" s="53">
        <v>0.32467532467532467</v>
      </c>
      <c r="AG30" s="53">
        <v>0.41463414634146339</v>
      </c>
      <c r="AH30" s="53">
        <v>0.45833333333333331</v>
      </c>
      <c r="AI30" s="53">
        <v>0.33333333333333331</v>
      </c>
      <c r="AJ30" s="53">
        <v>0.35897435897435898</v>
      </c>
      <c r="AK30" s="53">
        <v>0.30392156862745096</v>
      </c>
      <c r="AL30" s="53">
        <v>0.32183908045977011</v>
      </c>
      <c r="AM30" s="53">
        <v>0.29203539823008851</v>
      </c>
      <c r="AN30" s="53">
        <v>0.31788079470198677</v>
      </c>
      <c r="AO30" s="53">
        <v>0.44242424242424244</v>
      </c>
      <c r="AP30" s="53">
        <v>0.42331288343558282</v>
      </c>
      <c r="AQ30" s="53">
        <v>0.37254901960784315</v>
      </c>
      <c r="AR30" s="92">
        <v>0.4243797709923664</v>
      </c>
      <c r="AS30" s="53">
        <v>0.4216759776536313</v>
      </c>
      <c r="AT30" s="53">
        <v>0.45427042122410982</v>
      </c>
      <c r="AU30" s="53">
        <v>0.43903018778226766</v>
      </c>
      <c r="AV30" s="53">
        <v>0.46600799811808985</v>
      </c>
      <c r="AW30" s="53">
        <v>0.47763059235191202</v>
      </c>
      <c r="AX30" s="53">
        <v>0.47088866189989786</v>
      </c>
      <c r="AY30" s="53">
        <v>0.47229156265601596</v>
      </c>
      <c r="AZ30" s="53">
        <v>0.45708429413271845</v>
      </c>
      <c r="BA30" s="53">
        <v>0.48415326395458846</v>
      </c>
      <c r="BB30" s="53">
        <v>0.50559006211180124</v>
      </c>
      <c r="BC30" s="53">
        <v>0.52177293934681179</v>
      </c>
      <c r="BD30" s="53">
        <v>0.51208343932841516</v>
      </c>
      <c r="BE30" s="53">
        <v>0.53704159488063008</v>
      </c>
      <c r="BF30" s="92">
        <v>0.40476190476190477</v>
      </c>
      <c r="BG30" s="53">
        <v>0.38461538461538464</v>
      </c>
      <c r="BH30" s="53">
        <v>0.35416666666666669</v>
      </c>
      <c r="BI30" s="53">
        <v>0.28125</v>
      </c>
      <c r="BJ30" s="53">
        <v>0.4576271186440678</v>
      </c>
      <c r="BK30" s="53">
        <v>0.33870967741935482</v>
      </c>
      <c r="BL30" s="53">
        <v>0.43396226415094341</v>
      </c>
      <c r="BM30" s="53">
        <v>0.4838709677419355</v>
      </c>
      <c r="BN30" s="53">
        <v>0.54716981132075471</v>
      </c>
      <c r="BO30" s="53">
        <v>0.44827586206896552</v>
      </c>
      <c r="BP30" s="53">
        <v>0.54054054054054057</v>
      </c>
      <c r="BQ30" s="53">
        <v>0.52380952380952384</v>
      </c>
      <c r="BR30" s="53">
        <v>0.5178571428571429</v>
      </c>
      <c r="BS30" s="53">
        <v>0.41509433962264153</v>
      </c>
      <c r="BT30" s="97">
        <v>0.27642913077525449</v>
      </c>
      <c r="BU30" s="53">
        <v>0.29992630803242448</v>
      </c>
      <c r="BV30" s="53">
        <v>0.24468085106382978</v>
      </c>
      <c r="BW30" s="53">
        <v>0.30824891461649784</v>
      </c>
      <c r="BX30" s="53">
        <v>0.32396449704142011</v>
      </c>
      <c r="BY30" s="53">
        <v>0.31281725888324874</v>
      </c>
      <c r="BZ30" s="53">
        <v>0.26479514415781485</v>
      </c>
      <c r="CA30" s="53">
        <v>0.24793388429752067</v>
      </c>
      <c r="CB30" s="53">
        <v>0.23690383111806099</v>
      </c>
      <c r="CC30" s="53">
        <v>0.26636904761904762</v>
      </c>
      <c r="CD30" s="53">
        <v>0.24432809773123909</v>
      </c>
      <c r="CE30" s="53">
        <v>0.30532212885154064</v>
      </c>
      <c r="CF30" s="53">
        <v>0.28018433179723501</v>
      </c>
      <c r="CG30" s="53">
        <v>0.29971181556195964</v>
      </c>
      <c r="CH30" s="92">
        <v>0.16666666666666666</v>
      </c>
      <c r="CI30" s="53">
        <v>0</v>
      </c>
      <c r="CJ30" s="53">
        <v>0.26666666666666666</v>
      </c>
      <c r="CK30" s="53">
        <v>0.2</v>
      </c>
      <c r="CL30" s="53">
        <v>0.2</v>
      </c>
      <c r="CM30" s="53">
        <v>0.43478260869565216</v>
      </c>
      <c r="CN30" s="53">
        <v>0.1875</v>
      </c>
      <c r="CO30" s="53">
        <v>6.25E-2</v>
      </c>
      <c r="CP30" s="53">
        <v>9.0909090909090912E-2</v>
      </c>
      <c r="CQ30" s="53">
        <v>5.5555555555555552E-2</v>
      </c>
      <c r="CR30" s="53">
        <v>0.21052631578947367</v>
      </c>
      <c r="CS30" s="53">
        <v>0.18181818181818182</v>
      </c>
      <c r="CT30" s="53">
        <v>0.27272727272727271</v>
      </c>
      <c r="CU30" s="53">
        <v>0.2857142857142857</v>
      </c>
      <c r="CV30" s="92">
        <v>0.24</v>
      </c>
      <c r="CW30" s="53">
        <v>0.22222222222222221</v>
      </c>
      <c r="CX30" s="53">
        <v>0.15384615384615385</v>
      </c>
      <c r="CY30" s="53">
        <v>0.16666666666666666</v>
      </c>
      <c r="CZ30" s="53">
        <v>0.2</v>
      </c>
      <c r="DA30" s="53">
        <v>0.21428571428571427</v>
      </c>
      <c r="DB30" s="53">
        <v>4.1666666666666664E-2</v>
      </c>
      <c r="DC30" s="53">
        <v>0.18604651162790697</v>
      </c>
      <c r="DD30" s="53">
        <v>0.23529411764705882</v>
      </c>
      <c r="DE30" s="53">
        <v>0.11538461538461539</v>
      </c>
      <c r="DF30" s="53">
        <v>0.28000000000000003</v>
      </c>
      <c r="DG30" s="53">
        <v>0.36</v>
      </c>
      <c r="DH30" s="53">
        <v>0.21739130434782608</v>
      </c>
      <c r="DI30" s="53">
        <v>4.1666666666666664E-2</v>
      </c>
      <c r="DJ30" s="92">
        <v>0.29679420889348501</v>
      </c>
      <c r="DK30" s="53">
        <v>0.32415059687786962</v>
      </c>
      <c r="DL30" s="53">
        <v>0.26341948310139163</v>
      </c>
      <c r="DM30" s="53">
        <v>0.34231536926147704</v>
      </c>
      <c r="DN30" s="53">
        <v>0.3661257606490872</v>
      </c>
      <c r="DO30" s="53">
        <v>0.33685136323658749</v>
      </c>
      <c r="DP30" s="53">
        <v>0.27589743589743587</v>
      </c>
      <c r="DQ30" s="53">
        <v>0.24076029567053855</v>
      </c>
      <c r="DR30" s="53">
        <v>0.23535911602209944</v>
      </c>
      <c r="DS30" s="53">
        <v>0.29618163054695562</v>
      </c>
      <c r="DT30" s="53">
        <v>0.26777251184834122</v>
      </c>
      <c r="DU30" s="53">
        <v>0.32333767926988266</v>
      </c>
      <c r="DV30" s="53">
        <v>0.31367628607277293</v>
      </c>
      <c r="DW30" s="53">
        <v>4.1666666666666664E-2</v>
      </c>
      <c r="DX30" s="92">
        <v>0.5</v>
      </c>
      <c r="DY30" s="53">
        <v>0.25</v>
      </c>
      <c r="DZ30" s="53">
        <v>0</v>
      </c>
      <c r="EA30" s="53">
        <v>0.22222222222222221</v>
      </c>
      <c r="EB30" s="53">
        <v>0.25</v>
      </c>
      <c r="EC30" s="53">
        <v>0.5714285714285714</v>
      </c>
      <c r="ED30" s="53">
        <v>0.33333333333333331</v>
      </c>
      <c r="EE30" s="53">
        <v>0.1</v>
      </c>
      <c r="EF30" s="53">
        <v>0.2857142857142857</v>
      </c>
      <c r="EG30" s="53">
        <v>0.375</v>
      </c>
      <c r="EH30" s="53">
        <v>0.36363636363636365</v>
      </c>
      <c r="EI30" s="53">
        <v>0.4</v>
      </c>
      <c r="EJ30" s="53">
        <v>0.15384615384615385</v>
      </c>
      <c r="EK30" s="268">
        <v>0.4</v>
      </c>
    </row>
    <row r="31" spans="1:141" s="35" customFormat="1">
      <c r="A31" s="91" t="s">
        <v>66</v>
      </c>
      <c r="B31" s="92">
        <v>0.43115279048490396</v>
      </c>
      <c r="C31" s="53">
        <v>0.43962641761174109</v>
      </c>
      <c r="D31" s="53">
        <v>0.41906693711967546</v>
      </c>
      <c r="E31" s="53">
        <v>0.43781845631251182</v>
      </c>
      <c r="F31" s="53">
        <v>0.44419725621060435</v>
      </c>
      <c r="G31" s="53">
        <v>0.4622976707461508</v>
      </c>
      <c r="H31" s="53">
        <v>0.45781493001555212</v>
      </c>
      <c r="I31" s="53">
        <v>0.44978809655426572</v>
      </c>
      <c r="J31" s="53">
        <v>0.46634615384615385</v>
      </c>
      <c r="K31" s="53">
        <v>0.46163110805230556</v>
      </c>
      <c r="L31" s="53">
        <v>0.47219325686478969</v>
      </c>
      <c r="M31" s="53">
        <v>0.49306368042787901</v>
      </c>
      <c r="N31" s="53">
        <v>0.51584246372519993</v>
      </c>
      <c r="O31" s="53">
        <v>0.48615531508593252</v>
      </c>
      <c r="P31" s="92">
        <v>0.32653061224489793</v>
      </c>
      <c r="Q31" s="53">
        <v>0.35164835164835168</v>
      </c>
      <c r="R31" s="53">
        <v>0.35018050541516244</v>
      </c>
      <c r="S31" s="53">
        <v>0.33633633633633636</v>
      </c>
      <c r="T31" s="53">
        <v>0.35568513119533529</v>
      </c>
      <c r="U31" s="53">
        <v>0.30645161290322581</v>
      </c>
      <c r="V31" s="53">
        <v>0.34951456310679613</v>
      </c>
      <c r="W31" s="53">
        <v>0.33656174334140437</v>
      </c>
      <c r="X31" s="53">
        <v>0.29700272479564033</v>
      </c>
      <c r="Y31" s="53">
        <v>0.33569739952718675</v>
      </c>
      <c r="Z31" s="53">
        <v>0.29619565217391303</v>
      </c>
      <c r="AA31" s="53">
        <v>0.35476190476190478</v>
      </c>
      <c r="AB31" s="53">
        <v>0.32315521628498728</v>
      </c>
      <c r="AC31" s="53">
        <v>0.32323232323232326</v>
      </c>
      <c r="AD31" s="92">
        <v>0.38141809290953543</v>
      </c>
      <c r="AE31" s="53">
        <v>0.37590361445783133</v>
      </c>
      <c r="AF31" s="53">
        <v>0.37111111111111111</v>
      </c>
      <c r="AG31" s="53">
        <v>0.36298932384341637</v>
      </c>
      <c r="AH31" s="53">
        <v>0.40845070422535212</v>
      </c>
      <c r="AI31" s="53">
        <v>0.38907284768211919</v>
      </c>
      <c r="AJ31" s="53">
        <v>0.39425981873111782</v>
      </c>
      <c r="AK31" s="53">
        <v>0.37745740498034075</v>
      </c>
      <c r="AL31" s="53">
        <v>0.37868020304568528</v>
      </c>
      <c r="AM31" s="53">
        <v>0.39509536784741145</v>
      </c>
      <c r="AN31" s="53">
        <v>0.40562248995983935</v>
      </c>
      <c r="AO31" s="53">
        <v>0.4443676572218383</v>
      </c>
      <c r="AP31" s="53">
        <v>0.44750733137829912</v>
      </c>
      <c r="AQ31" s="53">
        <v>0.46898638426626321</v>
      </c>
      <c r="AR31" s="92">
        <v>0.44157656086501568</v>
      </c>
      <c r="AS31" s="53">
        <v>0.45156842468114444</v>
      </c>
      <c r="AT31" s="53">
        <v>0.43465247755237779</v>
      </c>
      <c r="AU31" s="53">
        <v>0.45574935400516797</v>
      </c>
      <c r="AV31" s="53">
        <v>0.46568451311534315</v>
      </c>
      <c r="AW31" s="53">
        <v>0.48423969518531346</v>
      </c>
      <c r="AX31" s="53">
        <v>0.46504347826086956</v>
      </c>
      <c r="AY31" s="53">
        <v>0.48631797713889852</v>
      </c>
      <c r="AZ31" s="53">
        <v>0.51026801253045595</v>
      </c>
      <c r="BA31" s="53">
        <v>0.49582079572049481</v>
      </c>
      <c r="BB31" s="53">
        <v>0.51006000705965404</v>
      </c>
      <c r="BC31" s="53">
        <v>0.53500368459837877</v>
      </c>
      <c r="BD31" s="53">
        <v>0.57854785478547854</v>
      </c>
      <c r="BE31" s="53">
        <v>0.5283582089552239</v>
      </c>
      <c r="BF31" s="92">
        <v>0.49119373776908021</v>
      </c>
      <c r="BG31" s="53">
        <v>0.47504621072088726</v>
      </c>
      <c r="BH31" s="53">
        <v>0.45614035087719296</v>
      </c>
      <c r="BI31" s="53">
        <v>0.45300462249614792</v>
      </c>
      <c r="BJ31" s="53">
        <v>0.43651925820256776</v>
      </c>
      <c r="BK31" s="53">
        <v>0.50474898236092269</v>
      </c>
      <c r="BL31" s="53">
        <v>0.48795180722891568</v>
      </c>
      <c r="BM31" s="53">
        <v>0.43367935409457903</v>
      </c>
      <c r="BN31" s="53">
        <v>0.5112676056338028</v>
      </c>
      <c r="BO31" s="53">
        <v>0.54493580599144076</v>
      </c>
      <c r="BP31" s="53">
        <v>0.54777070063694266</v>
      </c>
      <c r="BQ31" s="53">
        <v>0.53293413173652693</v>
      </c>
      <c r="BR31" s="53">
        <v>0.56707317073170727</v>
      </c>
      <c r="BS31" s="53">
        <v>0.72067039106145248</v>
      </c>
      <c r="BT31" s="97">
        <v>0.2</v>
      </c>
      <c r="BU31" s="53">
        <v>0.11001642036124797</v>
      </c>
      <c r="BV31" s="53">
        <v>0.13030746705710103</v>
      </c>
      <c r="BW31" s="53">
        <v>0.16738816738816739</v>
      </c>
      <c r="BX31" s="53">
        <v>0.16713091922005571</v>
      </c>
      <c r="BY31" s="53">
        <v>0.15760266370699222</v>
      </c>
      <c r="BZ31" s="53">
        <v>0.20974889217134415</v>
      </c>
      <c r="CA31" s="53">
        <v>0.27902240325865579</v>
      </c>
      <c r="CB31" s="53">
        <v>0.3037037037037037</v>
      </c>
      <c r="CC31" s="53">
        <v>0.30582524271844658</v>
      </c>
      <c r="CD31" s="53">
        <v>0.28391167192429023</v>
      </c>
      <c r="CE31" s="53" t="s">
        <v>111</v>
      </c>
      <c r="CF31" s="53" t="s">
        <v>111</v>
      </c>
      <c r="CG31" s="53" t="s">
        <v>111</v>
      </c>
      <c r="CH31" s="92">
        <v>0</v>
      </c>
      <c r="CI31" s="53">
        <v>0.15</v>
      </c>
      <c r="CJ31" s="53">
        <v>3.7037037037037035E-2</v>
      </c>
      <c r="CK31" s="53">
        <v>4.1666666666666664E-2</v>
      </c>
      <c r="CL31" s="53">
        <v>4.7619047619047616E-2</v>
      </c>
      <c r="CM31" s="53">
        <v>5.5555555555555552E-2</v>
      </c>
      <c r="CN31" s="53">
        <v>0</v>
      </c>
      <c r="CO31" s="53">
        <v>0.2857142857142857</v>
      </c>
      <c r="CP31" s="53">
        <v>0.33333333333333331</v>
      </c>
      <c r="CQ31" s="53">
        <v>0.23529411764705882</v>
      </c>
      <c r="CR31" s="53">
        <v>0.23076923076923078</v>
      </c>
      <c r="CS31" s="53" t="s">
        <v>111</v>
      </c>
      <c r="CT31" s="53" t="s">
        <v>111</v>
      </c>
      <c r="CU31" s="53" t="s">
        <v>111</v>
      </c>
      <c r="CV31" s="92">
        <v>0</v>
      </c>
      <c r="CW31" s="53">
        <v>0.13461538461538461</v>
      </c>
      <c r="CX31" s="53">
        <v>7.874015748031496E-2</v>
      </c>
      <c r="CY31" s="53">
        <v>9.8039215686274508E-2</v>
      </c>
      <c r="CZ31" s="53">
        <v>0.19047619047619047</v>
      </c>
      <c r="DA31" s="53">
        <v>0.15068493150684931</v>
      </c>
      <c r="DB31" s="53">
        <v>0.22807017543859648</v>
      </c>
      <c r="DC31" s="53">
        <v>0.33076923076923076</v>
      </c>
      <c r="DD31" s="53">
        <v>0.32098765432098764</v>
      </c>
      <c r="DE31" s="53">
        <v>0.32474226804123713</v>
      </c>
      <c r="DF31" s="53">
        <v>0.26267281105990781</v>
      </c>
      <c r="DG31" s="53" t="s">
        <v>111</v>
      </c>
      <c r="DH31" s="53" t="s">
        <v>111</v>
      </c>
      <c r="DI31" s="53" t="s">
        <v>111</v>
      </c>
      <c r="DJ31" s="92">
        <v>0.33333333333333331</v>
      </c>
      <c r="DK31" s="53">
        <v>8.1218274111675121E-2</v>
      </c>
      <c r="DL31" s="53">
        <v>0.12009803921568628</v>
      </c>
      <c r="DM31" s="53">
        <v>0.16916488222698073</v>
      </c>
      <c r="DN31" s="53">
        <v>0.1489841986455982</v>
      </c>
      <c r="DO31" s="53">
        <v>0.15879017013232513</v>
      </c>
      <c r="DP31" s="53">
        <v>0.21091811414392059</v>
      </c>
      <c r="DQ31" s="53">
        <v>0.24827586206896551</v>
      </c>
      <c r="DR31" s="53">
        <v>0.27272727272727271</v>
      </c>
      <c r="DS31" s="53">
        <v>0.30392156862745096</v>
      </c>
      <c r="DT31" s="53">
        <v>0.28758169934640521</v>
      </c>
      <c r="DU31" s="53" t="s">
        <v>111</v>
      </c>
      <c r="DV31" s="53" t="s">
        <v>111</v>
      </c>
      <c r="DW31" s="53" t="s">
        <v>111</v>
      </c>
      <c r="DX31" s="92">
        <v>0</v>
      </c>
      <c r="DY31" s="53">
        <v>0.13953488372093023</v>
      </c>
      <c r="DZ31" s="53">
        <v>0.11538461538461539</v>
      </c>
      <c r="EA31" s="53">
        <v>0.24390243902439024</v>
      </c>
      <c r="EB31" s="53">
        <v>0.2857142857142857</v>
      </c>
      <c r="EC31" s="53">
        <v>0.21052631578947367</v>
      </c>
      <c r="ED31" s="53">
        <v>0.28125</v>
      </c>
      <c r="EE31" s="53">
        <v>0.5</v>
      </c>
      <c r="EF31" s="53">
        <v>0.35294117647058826</v>
      </c>
      <c r="EG31" s="53">
        <v>0.37777777777777777</v>
      </c>
      <c r="EH31" s="53">
        <v>0.31578947368421051</v>
      </c>
      <c r="EI31" s="53" t="s">
        <v>111</v>
      </c>
      <c r="EJ31" s="53" t="s">
        <v>111</v>
      </c>
      <c r="EK31" s="53" t="s">
        <v>111</v>
      </c>
    </row>
    <row r="32" spans="1:141" s="35" customFormat="1">
      <c r="A32" s="91" t="s">
        <v>67</v>
      </c>
      <c r="B32" s="92">
        <v>0.40859819952232224</v>
      </c>
      <c r="C32" s="53">
        <v>0.39857465670085174</v>
      </c>
      <c r="D32" s="53">
        <v>0.39727166860755281</v>
      </c>
      <c r="E32" s="53">
        <v>0.40674789128397376</v>
      </c>
      <c r="F32" s="53">
        <v>0.4101581217057978</v>
      </c>
      <c r="G32" s="53">
        <v>0.40814757878554958</v>
      </c>
      <c r="H32" s="53">
        <v>0.41782020684168658</v>
      </c>
      <c r="I32" s="53">
        <v>0.42144420131291027</v>
      </c>
      <c r="J32" s="53">
        <v>0.42120462046204621</v>
      </c>
      <c r="K32" s="53">
        <v>0.41666666666666669</v>
      </c>
      <c r="L32" s="53">
        <v>0.43630437863114641</v>
      </c>
      <c r="M32" s="53">
        <v>0.44597442742728677</v>
      </c>
      <c r="N32" s="53">
        <v>0.47528627337295259</v>
      </c>
      <c r="O32" s="53">
        <v>0.51119402985074625</v>
      </c>
      <c r="P32" s="92">
        <v>0.37356321839080459</v>
      </c>
      <c r="Q32" s="53">
        <v>0.28717948717948716</v>
      </c>
      <c r="R32" s="53">
        <v>0.3300970873786408</v>
      </c>
      <c r="S32" s="53">
        <v>0.31967213114754101</v>
      </c>
      <c r="T32" s="53">
        <v>0.26984126984126983</v>
      </c>
      <c r="U32" s="53">
        <v>0.27160493827160492</v>
      </c>
      <c r="V32" s="53">
        <v>0.26800000000000002</v>
      </c>
      <c r="W32" s="53">
        <v>0.29496402877697842</v>
      </c>
      <c r="X32" s="53">
        <v>0.2910958904109589</v>
      </c>
      <c r="Y32" s="53">
        <v>0.28735632183908044</v>
      </c>
      <c r="Z32" s="53">
        <v>0.29074889867841408</v>
      </c>
      <c r="AA32" s="53">
        <v>0.28444444444444444</v>
      </c>
      <c r="AB32" s="53">
        <v>0.37606837606837606</v>
      </c>
      <c r="AC32" s="53">
        <v>0.39772727272727271</v>
      </c>
      <c r="AD32" s="92">
        <v>0.37444345503116649</v>
      </c>
      <c r="AE32" s="53">
        <v>0.38413547237076651</v>
      </c>
      <c r="AF32" s="53">
        <v>0.35759999999999997</v>
      </c>
      <c r="AG32" s="53">
        <v>0.37066974595842955</v>
      </c>
      <c r="AH32" s="53">
        <v>0.38217054263565892</v>
      </c>
      <c r="AI32" s="53">
        <v>0.37185185185185188</v>
      </c>
      <c r="AJ32" s="53">
        <v>0.38686131386861317</v>
      </c>
      <c r="AK32" s="53">
        <v>0.39502018842530284</v>
      </c>
      <c r="AL32" s="53">
        <v>0.40065828845002993</v>
      </c>
      <c r="AM32" s="53">
        <v>0.39341421143847488</v>
      </c>
      <c r="AN32" s="53">
        <v>0.40842648323301806</v>
      </c>
      <c r="AO32" s="53">
        <v>0.40935672514619881</v>
      </c>
      <c r="AP32" s="53">
        <v>0.45651554034787567</v>
      </c>
      <c r="AQ32" s="53">
        <v>0.4623486045286993</v>
      </c>
      <c r="AR32" s="92">
        <v>0.45895851721094438</v>
      </c>
      <c r="AS32" s="53">
        <v>0.4322230828814872</v>
      </c>
      <c r="AT32" s="53">
        <v>0.44818252126836816</v>
      </c>
      <c r="AU32" s="53">
        <v>0.46186895810955964</v>
      </c>
      <c r="AV32" s="53">
        <v>0.4557282255149982</v>
      </c>
      <c r="AW32" s="53">
        <v>0.45934224792193712</v>
      </c>
      <c r="AX32" s="53">
        <v>0.47054351957430635</v>
      </c>
      <c r="AY32" s="53">
        <v>0.46868171886380189</v>
      </c>
      <c r="AZ32" s="53">
        <v>0.47771173848439824</v>
      </c>
      <c r="BA32" s="53">
        <v>0.47862918752406625</v>
      </c>
      <c r="BB32" s="53">
        <v>0.49668874172185429</v>
      </c>
      <c r="BC32" s="53">
        <v>0.52325581395348841</v>
      </c>
      <c r="BD32" s="53">
        <v>0.51813471502590669</v>
      </c>
      <c r="BE32" s="53">
        <v>0.539490861618799</v>
      </c>
      <c r="BF32" s="92">
        <v>0.39344262295081966</v>
      </c>
      <c r="BG32" s="53">
        <v>0.35294117647058826</v>
      </c>
      <c r="BH32" s="53">
        <v>0.46153846153846156</v>
      </c>
      <c r="BI32" s="53">
        <v>0.45255474452554745</v>
      </c>
      <c r="BJ32" s="53">
        <v>0.45070422535211269</v>
      </c>
      <c r="BK32" s="53">
        <v>0.41358024691358025</v>
      </c>
      <c r="BL32" s="53">
        <v>0.48</v>
      </c>
      <c r="BM32" s="53">
        <v>0.47499999999999998</v>
      </c>
      <c r="BN32" s="53">
        <v>0.55333333333333334</v>
      </c>
      <c r="BO32" s="53">
        <v>0.5</v>
      </c>
      <c r="BP32" s="53">
        <v>0.65467625899280579</v>
      </c>
      <c r="BQ32" s="53">
        <v>0.60563380281690138</v>
      </c>
      <c r="BR32" s="53">
        <v>0.63758389261744963</v>
      </c>
      <c r="BS32" s="53">
        <v>0.60662983425414363</v>
      </c>
      <c r="BT32" s="97">
        <v>0.10060975609756098</v>
      </c>
      <c r="BU32" s="53">
        <v>0.13134598012646792</v>
      </c>
      <c r="BV32" s="53">
        <v>0.12603930461073318</v>
      </c>
      <c r="BW32" s="53">
        <v>0.14376996805111822</v>
      </c>
      <c r="BX32" s="53">
        <v>0.11547135769057285</v>
      </c>
      <c r="BY32" s="53">
        <v>0.1309538770893553</v>
      </c>
      <c r="BZ32" s="53">
        <v>0.13247388308513003</v>
      </c>
      <c r="CA32" s="53">
        <v>0.13493530499075784</v>
      </c>
      <c r="CB32" s="53">
        <v>0.13488684741205467</v>
      </c>
      <c r="CC32" s="53">
        <v>0.18235995232419547</v>
      </c>
      <c r="CD32" s="53">
        <v>0.23310542216568611</v>
      </c>
      <c r="CE32" s="53">
        <v>0.25971731448763252</v>
      </c>
      <c r="CF32" s="53">
        <v>0.24451055390281901</v>
      </c>
      <c r="CG32" s="53">
        <v>0.25951980425141458</v>
      </c>
      <c r="CH32" s="92">
        <v>0.10344827586206896</v>
      </c>
      <c r="CI32" s="53">
        <v>0.10526315789473684</v>
      </c>
      <c r="CJ32" s="53">
        <v>4.9645390070921988E-2</v>
      </c>
      <c r="CK32" s="53">
        <v>0.10884353741496598</v>
      </c>
      <c r="CL32" s="53">
        <v>0.13461538461538461</v>
      </c>
      <c r="CM32" s="53">
        <v>0.11923076923076924</v>
      </c>
      <c r="CN32" s="53">
        <v>0.17037037037037037</v>
      </c>
      <c r="CO32" s="53">
        <v>0.12745098039215685</v>
      </c>
      <c r="CP32" s="53">
        <v>0.12837837837837837</v>
      </c>
      <c r="CQ32" s="53">
        <v>0.1703056768558952</v>
      </c>
      <c r="CR32" s="53">
        <v>0.25568181818181818</v>
      </c>
      <c r="CS32" s="53">
        <v>0.26380368098159507</v>
      </c>
      <c r="CT32" s="53">
        <v>0.29775280898876405</v>
      </c>
      <c r="CU32" s="53">
        <v>0.22159090909090909</v>
      </c>
      <c r="CV32" s="92">
        <v>7.6040172166427542E-2</v>
      </c>
      <c r="CW32" s="53">
        <v>8.5817524841915085E-2</v>
      </c>
      <c r="CX32" s="53">
        <v>9.7302078726227328E-2</v>
      </c>
      <c r="CY32" s="53">
        <v>0.11747211895910781</v>
      </c>
      <c r="CZ32" s="53">
        <v>0.1033003300330033</v>
      </c>
      <c r="DA32" s="53">
        <v>0.12289287656334964</v>
      </c>
      <c r="DB32" s="53">
        <v>0.12302371541501976</v>
      </c>
      <c r="DC32" s="53">
        <v>0.12758786711603273</v>
      </c>
      <c r="DD32" s="53">
        <v>0.11651376146788991</v>
      </c>
      <c r="DE32" s="53">
        <v>0.17474489795918369</v>
      </c>
      <c r="DF32" s="53">
        <v>0.21556886227544911</v>
      </c>
      <c r="DG32" s="53">
        <v>0.23716864072194022</v>
      </c>
      <c r="DH32" s="53">
        <v>0.22818086225026288</v>
      </c>
      <c r="DI32" s="53">
        <v>0.23754686663095875</v>
      </c>
      <c r="DJ32" s="92">
        <v>0.14380165289256197</v>
      </c>
      <c r="DK32" s="53">
        <v>0.11883541295306001</v>
      </c>
      <c r="DL32" s="53">
        <v>0.13386348575215373</v>
      </c>
      <c r="DM32" s="53">
        <v>0.14077669902912621</v>
      </c>
      <c r="DN32" s="53">
        <v>0.1329019412643106</v>
      </c>
      <c r="DO32" s="53">
        <v>0.15649867374005305</v>
      </c>
      <c r="DP32" s="53">
        <v>0.17873100983020554</v>
      </c>
      <c r="DQ32" s="53">
        <v>0.18075801749271136</v>
      </c>
      <c r="DR32" s="53">
        <v>0.19405940594059407</v>
      </c>
      <c r="DS32" s="53">
        <v>0.2374860956618465</v>
      </c>
      <c r="DT32" s="53">
        <v>0.28013698630136985</v>
      </c>
      <c r="DU32" s="53">
        <v>0.31399521531100477</v>
      </c>
      <c r="DV32" s="53">
        <v>0.30262355094569859</v>
      </c>
      <c r="DW32" s="53">
        <v>0.23754686663095875</v>
      </c>
      <c r="DX32" s="92">
        <v>8.6206896551724144E-2</v>
      </c>
      <c r="DY32" s="53">
        <v>0.10144927536231885</v>
      </c>
      <c r="DZ32" s="53">
        <v>4.2553191489361701E-2</v>
      </c>
      <c r="EA32" s="53">
        <v>0.125</v>
      </c>
      <c r="EB32" s="53">
        <v>0.20588235294117646</v>
      </c>
      <c r="EC32" s="53">
        <v>0.1875</v>
      </c>
      <c r="ED32" s="53">
        <v>0.26190476190476192</v>
      </c>
      <c r="EE32" s="53">
        <v>0.27272727272727271</v>
      </c>
      <c r="EF32" s="53">
        <v>0.19354838709677419</v>
      </c>
      <c r="EG32" s="53">
        <v>0.27941176470588236</v>
      </c>
      <c r="EH32" s="53">
        <v>0.38333333333333336</v>
      </c>
      <c r="EI32" s="53">
        <v>0.47945205479452052</v>
      </c>
      <c r="EJ32" s="53">
        <v>0.41891891891891891</v>
      </c>
      <c r="EK32" s="268">
        <v>0.22807017543859648</v>
      </c>
    </row>
    <row r="33" spans="1:141" s="35" customFormat="1">
      <c r="A33" s="91" t="s">
        <v>68</v>
      </c>
      <c r="B33" s="92">
        <v>0.54086900408690042</v>
      </c>
      <c r="C33" s="53">
        <v>0.53680468423253869</v>
      </c>
      <c r="D33" s="53">
        <v>0.53238176395398384</v>
      </c>
      <c r="E33" s="53">
        <v>0.54185971339295336</v>
      </c>
      <c r="F33" s="53">
        <v>0.53951890034364258</v>
      </c>
      <c r="G33" s="53">
        <v>0.5576963571278164</v>
      </c>
      <c r="H33" s="53">
        <v>0.55496190758879982</v>
      </c>
      <c r="I33" s="53">
        <v>0.58179996356349062</v>
      </c>
      <c r="J33" s="53">
        <v>0.58188248095756256</v>
      </c>
      <c r="K33" s="53">
        <v>0.58969346956908042</v>
      </c>
      <c r="L33" s="53">
        <v>0.60590372388737512</v>
      </c>
      <c r="M33" s="53">
        <v>0.61114635251472582</v>
      </c>
      <c r="N33" s="53">
        <v>0.62127774769897126</v>
      </c>
      <c r="O33" s="53">
        <v>0.63288718929254306</v>
      </c>
      <c r="P33" s="92">
        <v>0.42666666666666669</v>
      </c>
      <c r="Q33" s="53">
        <v>0.44785276073619634</v>
      </c>
      <c r="R33" s="53">
        <v>0.37222222222222223</v>
      </c>
      <c r="S33" s="53">
        <v>0.35502958579881655</v>
      </c>
      <c r="T33" s="53">
        <v>0.37704918032786883</v>
      </c>
      <c r="U33" s="53">
        <v>0.43678160919540232</v>
      </c>
      <c r="V33" s="53">
        <v>0.46118721461187212</v>
      </c>
      <c r="W33" s="53">
        <v>0.4354066985645933</v>
      </c>
      <c r="X33" s="53">
        <v>0.36057692307692307</v>
      </c>
      <c r="Y33" s="53">
        <v>0.4642857142857143</v>
      </c>
      <c r="Z33" s="53">
        <v>0.48051948051948051</v>
      </c>
      <c r="AA33" s="53">
        <v>0.45864661654135336</v>
      </c>
      <c r="AB33" s="53">
        <v>0.49103942652329752</v>
      </c>
      <c r="AC33" s="53">
        <v>0.43673469387755104</v>
      </c>
      <c r="AD33" s="92">
        <v>0.47239263803680981</v>
      </c>
      <c r="AE33" s="53">
        <v>0.47368421052631576</v>
      </c>
      <c r="AF33" s="53">
        <v>0.44594594594594594</v>
      </c>
      <c r="AG33" s="53">
        <v>0.43157894736842106</v>
      </c>
      <c r="AH33" s="53">
        <v>0.48768472906403942</v>
      </c>
      <c r="AI33" s="53">
        <v>0.48993288590604028</v>
      </c>
      <c r="AJ33" s="53">
        <v>0.48030018761726079</v>
      </c>
      <c r="AK33" s="53">
        <v>0.55023183925811436</v>
      </c>
      <c r="AL33" s="53">
        <v>0.53576642335766422</v>
      </c>
      <c r="AM33" s="53">
        <v>0.54309449636552443</v>
      </c>
      <c r="AN33" s="53">
        <v>0.56342182890855452</v>
      </c>
      <c r="AO33" s="53">
        <v>0.58676893576222433</v>
      </c>
      <c r="AP33" s="53">
        <v>0.56476683937823835</v>
      </c>
      <c r="AQ33" s="53">
        <v>0.59035159443990193</v>
      </c>
      <c r="AR33" s="92">
        <v>0.55039511992236245</v>
      </c>
      <c r="AS33" s="53">
        <v>0.53939799331103677</v>
      </c>
      <c r="AT33" s="53">
        <v>0.54238694509749685</v>
      </c>
      <c r="AU33" s="53">
        <v>0.55359866870059626</v>
      </c>
      <c r="AV33" s="53">
        <v>0.54649519502543809</v>
      </c>
      <c r="AW33" s="53">
        <v>0.56451383960255497</v>
      </c>
      <c r="AX33" s="53">
        <v>0.56519352182267357</v>
      </c>
      <c r="AY33" s="53">
        <v>0.59002525252525251</v>
      </c>
      <c r="AZ33" s="53">
        <v>0.58443037974683543</v>
      </c>
      <c r="BA33" s="53">
        <v>0.59805776264346067</v>
      </c>
      <c r="BB33" s="53">
        <v>0.61142172523961658</v>
      </c>
      <c r="BC33" s="53">
        <v>0.61677061677061673</v>
      </c>
      <c r="BD33" s="53">
        <v>0.63055239179954437</v>
      </c>
      <c r="BE33" s="53">
        <v>0.6418481459682166</v>
      </c>
      <c r="BF33" s="92">
        <v>0.53185955786736017</v>
      </c>
      <c r="BG33" s="53">
        <v>0.57205240174672489</v>
      </c>
      <c r="BH33" s="53">
        <v>0.55978975032851508</v>
      </c>
      <c r="BI33" s="53">
        <v>0.5881481481481482</v>
      </c>
      <c r="BJ33" s="53">
        <v>0.56906077348066297</v>
      </c>
      <c r="BK33" s="53">
        <v>0.59975369458128081</v>
      </c>
      <c r="BL33" s="53">
        <v>0.56836158192090391</v>
      </c>
      <c r="BM33" s="53">
        <v>0.61117717003567185</v>
      </c>
      <c r="BN33" s="53">
        <v>0.65470297029702973</v>
      </c>
      <c r="BO33" s="53">
        <v>0.63356643356643361</v>
      </c>
      <c r="BP33" s="53">
        <v>0.70670391061452509</v>
      </c>
      <c r="BQ33" s="53">
        <v>0.7060478199718706</v>
      </c>
      <c r="BR33" s="53">
        <v>0.70642201834862384</v>
      </c>
      <c r="BS33" s="53">
        <v>0.70691676436107853</v>
      </c>
      <c r="BT33" s="97">
        <v>0.13672541216600342</v>
      </c>
      <c r="BU33" s="53">
        <v>0.15439464493597205</v>
      </c>
      <c r="BV33" s="53">
        <v>0.13972146533454435</v>
      </c>
      <c r="BW33" s="53">
        <v>0.13740987243483083</v>
      </c>
      <c r="BX33" s="53">
        <v>0.14538797685130506</v>
      </c>
      <c r="BY33" s="53">
        <v>0.15583390866949404</v>
      </c>
      <c r="BZ33" s="53">
        <v>0.15973741794310722</v>
      </c>
      <c r="CA33" s="53">
        <v>0.17314901593252108</v>
      </c>
      <c r="CB33" s="53">
        <v>0.18718008375988832</v>
      </c>
      <c r="CC33" s="53">
        <v>0.18702383878102727</v>
      </c>
      <c r="CD33" s="53">
        <v>0.21055626689429507</v>
      </c>
      <c r="CE33" s="53">
        <v>0.20880149812734083</v>
      </c>
      <c r="CF33" s="53">
        <v>0.21535893155258765</v>
      </c>
      <c r="CG33" s="53">
        <v>0.22460599898322317</v>
      </c>
      <c r="CH33" s="92">
        <v>3.8461538461538464E-2</v>
      </c>
      <c r="CI33" s="53">
        <v>9.7560975609756101E-2</v>
      </c>
      <c r="CJ33" s="53">
        <v>5.4545454545454543E-2</v>
      </c>
      <c r="CK33" s="53">
        <v>5.1020408163265307E-2</v>
      </c>
      <c r="CL33" s="53">
        <v>9.1633466135458169E-2</v>
      </c>
      <c r="CM33" s="53">
        <v>6.589147286821706E-2</v>
      </c>
      <c r="CN33" s="53">
        <v>5.9701492537313432E-2</v>
      </c>
      <c r="CO33" s="53">
        <v>6.0465116279069767E-2</v>
      </c>
      <c r="CP33" s="53">
        <v>8.4175084175084181E-2</v>
      </c>
      <c r="CQ33" s="53">
        <v>7.8947368421052627E-2</v>
      </c>
      <c r="CR33" s="53">
        <v>0.11320754716981132</v>
      </c>
      <c r="CS33" s="53">
        <v>0.1797752808988764</v>
      </c>
      <c r="CT33" s="53">
        <v>0.10734463276836158</v>
      </c>
      <c r="CU33" s="53">
        <v>9.3617021276595741E-2</v>
      </c>
      <c r="CV33" s="92">
        <v>8.1206496519721574E-2</v>
      </c>
      <c r="CW33" s="53">
        <v>0.11564625850340136</v>
      </c>
      <c r="CX33" s="53">
        <v>9.1116173120728935E-2</v>
      </c>
      <c r="CY33" s="53">
        <v>0.10693069306930693</v>
      </c>
      <c r="CZ33" s="53">
        <v>0.13215258855585832</v>
      </c>
      <c r="DA33" s="53">
        <v>0.1276073619631902</v>
      </c>
      <c r="DB33" s="53">
        <v>0.1411901983663944</v>
      </c>
      <c r="DC33" s="53">
        <v>0.13399778516057587</v>
      </c>
      <c r="DD33" s="53">
        <v>0.16199376947040497</v>
      </c>
      <c r="DE33" s="53">
        <v>0.18322698268003645</v>
      </c>
      <c r="DF33" s="53">
        <v>0.22097378277153559</v>
      </c>
      <c r="DG33" s="53">
        <v>0.18909710391822829</v>
      </c>
      <c r="DH33" s="53">
        <v>0.19812680115273776</v>
      </c>
      <c r="DI33" s="53">
        <v>0.20739549839228297</v>
      </c>
      <c r="DJ33" s="92">
        <v>0.14471514929474263</v>
      </c>
      <c r="DK33" s="53">
        <v>0.161345822978398</v>
      </c>
      <c r="DL33" s="53">
        <v>0.14507560277891296</v>
      </c>
      <c r="DM33" s="53">
        <v>0.14872685185185186</v>
      </c>
      <c r="DN33" s="53">
        <v>0.15096537949400798</v>
      </c>
      <c r="DO33" s="53">
        <v>0.16596723974549885</v>
      </c>
      <c r="DP33" s="53">
        <v>0.16385911179173049</v>
      </c>
      <c r="DQ33" s="53">
        <v>0.18409324648611589</v>
      </c>
      <c r="DR33" s="53">
        <v>0.19660782277604708</v>
      </c>
      <c r="DS33" s="53">
        <v>0.19682059046177139</v>
      </c>
      <c r="DT33" s="53">
        <v>0.21993598536808415</v>
      </c>
      <c r="DU33" s="53">
        <v>0.21909266824338852</v>
      </c>
      <c r="DV33" s="53">
        <v>0.22815719191148418</v>
      </c>
      <c r="DW33" s="53">
        <v>0.20739549839228297</v>
      </c>
      <c r="DX33" s="92">
        <v>0.16551724137931034</v>
      </c>
      <c r="DY33" s="53">
        <v>0.13588850174216027</v>
      </c>
      <c r="DZ33" s="53">
        <v>0.13846153846153847</v>
      </c>
      <c r="EA33" s="53">
        <v>9.7315436241610737E-2</v>
      </c>
      <c r="EB33" s="53">
        <v>0.13418530351437699</v>
      </c>
      <c r="EC33" s="53">
        <v>0.19642857142857142</v>
      </c>
      <c r="ED33" s="53">
        <v>0.22268907563025211</v>
      </c>
      <c r="EE33" s="53">
        <v>0.245</v>
      </c>
      <c r="EF33" s="53">
        <v>0.22171945701357465</v>
      </c>
      <c r="EG33" s="53">
        <v>0.2119815668202765</v>
      </c>
      <c r="EH33" s="53">
        <v>0.22842639593908629</v>
      </c>
      <c r="EI33" s="53">
        <v>0.22137404580152673</v>
      </c>
      <c r="EJ33" s="53">
        <v>0.2878787878787879</v>
      </c>
      <c r="EK33" s="268">
        <v>0.24363636363636362</v>
      </c>
    </row>
    <row r="34" spans="1:141" s="35" customFormat="1">
      <c r="A34" s="91" t="s">
        <v>69</v>
      </c>
      <c r="B34" s="92">
        <v>0.4766499421072945</v>
      </c>
      <c r="C34" s="53">
        <v>0.43550624133148402</v>
      </c>
      <c r="D34" s="53">
        <v>0.51482479784366575</v>
      </c>
      <c r="E34" s="53">
        <v>0.47538929658134954</v>
      </c>
      <c r="F34" s="53">
        <v>0.47060881735479354</v>
      </c>
      <c r="G34" s="53">
        <v>0.47776324395029429</v>
      </c>
      <c r="H34" s="53">
        <v>0.47877394636015325</v>
      </c>
      <c r="I34" s="53">
        <v>0.4584114170390659</v>
      </c>
      <c r="J34" s="53">
        <v>0.47323312236286919</v>
      </c>
      <c r="K34" s="53">
        <v>0.43599464763603923</v>
      </c>
      <c r="L34" s="53">
        <v>0.44884563150746942</v>
      </c>
      <c r="M34" s="53">
        <v>0.4738151792783622</v>
      </c>
      <c r="N34" s="53">
        <v>0.48421645997745211</v>
      </c>
      <c r="O34" s="53">
        <v>0.45176981991306148</v>
      </c>
      <c r="P34" s="92">
        <v>0.39436619718309857</v>
      </c>
      <c r="Q34" s="53">
        <v>0.25641025641025639</v>
      </c>
      <c r="R34" s="53">
        <v>0.26530612244897961</v>
      </c>
      <c r="S34" s="53">
        <v>0.53488372093023251</v>
      </c>
      <c r="T34" s="53">
        <v>0.31428571428571428</v>
      </c>
      <c r="U34" s="53">
        <v>0.45783132530120479</v>
      </c>
      <c r="V34" s="53">
        <v>0.38144329896907214</v>
      </c>
      <c r="W34" s="53">
        <v>0.38235294117647056</v>
      </c>
      <c r="X34" s="53">
        <v>0.29906542056074764</v>
      </c>
      <c r="Y34" s="53">
        <v>0.40601503759398494</v>
      </c>
      <c r="Z34" s="53">
        <v>0.27215189873417722</v>
      </c>
      <c r="AA34" s="53">
        <v>0.28676470588235292</v>
      </c>
      <c r="AB34" s="53">
        <v>0.30597014925373134</v>
      </c>
      <c r="AC34" s="53">
        <v>0.31609195402298851</v>
      </c>
      <c r="AD34" s="92">
        <v>0.43157894736842106</v>
      </c>
      <c r="AE34" s="53">
        <v>0.35377358490566035</v>
      </c>
      <c r="AF34" s="53">
        <v>0.46486486486486489</v>
      </c>
      <c r="AG34" s="53">
        <v>0.43612334801762115</v>
      </c>
      <c r="AH34" s="53">
        <v>0.34926470588235292</v>
      </c>
      <c r="AI34" s="53">
        <v>0.39114391143911437</v>
      </c>
      <c r="AJ34" s="53">
        <v>0.38364779874213839</v>
      </c>
      <c r="AK34" s="53">
        <v>0.39839572192513367</v>
      </c>
      <c r="AL34" s="53">
        <v>0.3851203501094092</v>
      </c>
      <c r="AM34" s="53">
        <v>0.34873949579831931</v>
      </c>
      <c r="AN34" s="53">
        <v>0.34713763702801459</v>
      </c>
      <c r="AO34" s="53">
        <v>0.35046728971962615</v>
      </c>
      <c r="AP34" s="53">
        <v>0.37714987714987713</v>
      </c>
      <c r="AQ34" s="53">
        <v>0.35980861244019141</v>
      </c>
      <c r="AR34" s="92">
        <v>0.488492249882574</v>
      </c>
      <c r="AS34" s="53">
        <v>0.43744971842316976</v>
      </c>
      <c r="AT34" s="53">
        <v>0.52219381826632583</v>
      </c>
      <c r="AU34" s="53">
        <v>0.47909252669039148</v>
      </c>
      <c r="AV34" s="53">
        <v>0.48012505582849485</v>
      </c>
      <c r="AW34" s="53">
        <v>0.48080476288236501</v>
      </c>
      <c r="AX34" s="53">
        <v>0.48298658370600817</v>
      </c>
      <c r="AY34" s="53">
        <v>0.46681294569391113</v>
      </c>
      <c r="AZ34" s="53">
        <v>0.48098098098098097</v>
      </c>
      <c r="BA34" s="53">
        <v>0.44496520380627752</v>
      </c>
      <c r="BB34" s="53">
        <v>0.46460843373493976</v>
      </c>
      <c r="BC34" s="53">
        <v>0.4848253774592039</v>
      </c>
      <c r="BD34" s="53">
        <v>0.48758673862760216</v>
      </c>
      <c r="BE34" s="53">
        <v>0.46918629248342969</v>
      </c>
      <c r="BF34" s="92">
        <v>0.51891891891891895</v>
      </c>
      <c r="BG34" s="53">
        <v>0.54385964912280704</v>
      </c>
      <c r="BH34" s="53">
        <v>0.53299492385786806</v>
      </c>
      <c r="BI34" s="53">
        <v>0.51388888888888884</v>
      </c>
      <c r="BJ34" s="53">
        <v>0.52380952380952384</v>
      </c>
      <c r="BK34" s="53">
        <v>0.64655172413793105</v>
      </c>
      <c r="BL34" s="53">
        <v>0.52360515021459231</v>
      </c>
      <c r="BM34" s="53">
        <v>0.59003831417624519</v>
      </c>
      <c r="BN34" s="53">
        <v>0.56542056074766356</v>
      </c>
      <c r="BO34" s="53">
        <v>0.65174129353233834</v>
      </c>
      <c r="BP34" s="53">
        <v>0.63436123348017626</v>
      </c>
      <c r="BQ34" s="53">
        <v>0.68663594470046085</v>
      </c>
      <c r="BR34" s="53">
        <v>0.61802575107296143</v>
      </c>
      <c r="BS34" s="53">
        <v>0.66923076923076918</v>
      </c>
      <c r="BT34" s="97">
        <v>0.38397451604998772</v>
      </c>
      <c r="BU34" s="53">
        <v>0.28487886382623223</v>
      </c>
      <c r="BV34" s="53">
        <v>0.31801692865779929</v>
      </c>
      <c r="BW34" s="53">
        <v>0.34246997228210657</v>
      </c>
      <c r="BX34" s="53">
        <v>0.28185679611650488</v>
      </c>
      <c r="BY34" s="53">
        <v>0.2323747680890538</v>
      </c>
      <c r="BZ34" s="53">
        <v>0.23221343873517786</v>
      </c>
      <c r="CA34" s="53">
        <v>0.15883190883190884</v>
      </c>
      <c r="CB34" s="53">
        <v>0.1118421052631579</v>
      </c>
      <c r="CC34" s="53">
        <v>0.20580611715914982</v>
      </c>
      <c r="CD34" s="53">
        <v>0.22101252041371802</v>
      </c>
      <c r="CE34" s="53">
        <v>0.27727991565629945</v>
      </c>
      <c r="CF34" s="53">
        <v>0.26517412935323381</v>
      </c>
      <c r="CG34" s="53">
        <v>0.25966850828729282</v>
      </c>
      <c r="CH34" s="92">
        <v>0.14285714285714285</v>
      </c>
      <c r="CI34" s="53">
        <v>0.13953488372093023</v>
      </c>
      <c r="CJ34" s="53">
        <v>0.17647058823529413</v>
      </c>
      <c r="CK34" s="53">
        <v>0.20588235294117646</v>
      </c>
      <c r="CL34" s="53">
        <v>0.22972972972972974</v>
      </c>
      <c r="CM34" s="53">
        <v>6.5789473684210523E-2</v>
      </c>
      <c r="CN34" s="53">
        <v>0.140625</v>
      </c>
      <c r="CO34" s="53">
        <v>0.11904761904761904</v>
      </c>
      <c r="CP34" s="53">
        <v>2.4390243902439025E-2</v>
      </c>
      <c r="CQ34" s="53">
        <v>8.3333333333333329E-2</v>
      </c>
      <c r="CR34" s="53">
        <v>0.13846153846153847</v>
      </c>
      <c r="CS34" s="53">
        <v>0.11627906976744186</v>
      </c>
      <c r="CT34" s="53">
        <v>0.17460317460317459</v>
      </c>
      <c r="CU34" s="53">
        <v>8.9552238805970144E-2</v>
      </c>
      <c r="CV34" s="92">
        <v>0.21491228070175439</v>
      </c>
      <c r="CW34" s="53">
        <v>0.16489361702127658</v>
      </c>
      <c r="CX34" s="53">
        <v>0.19475655430711611</v>
      </c>
      <c r="CY34" s="53">
        <v>0.24381625441696114</v>
      </c>
      <c r="CZ34" s="53">
        <v>0.18613138686131386</v>
      </c>
      <c r="DA34" s="53">
        <v>0.18633540372670807</v>
      </c>
      <c r="DB34" s="53">
        <v>0.15283842794759825</v>
      </c>
      <c r="DC34" s="53">
        <v>0.1037344398340249</v>
      </c>
      <c r="DD34" s="53">
        <v>9.9567099567099568E-2</v>
      </c>
      <c r="DE34" s="53">
        <v>0.13076923076923078</v>
      </c>
      <c r="DF34" s="53">
        <v>0.21621621621621623</v>
      </c>
      <c r="DG34" s="53">
        <v>0.22850678733031674</v>
      </c>
      <c r="DH34" s="53">
        <v>0.20147874306839186</v>
      </c>
      <c r="DI34" s="53">
        <v>0.21834862385321102</v>
      </c>
      <c r="DJ34" s="92">
        <v>0.41766109785202865</v>
      </c>
      <c r="DK34" s="53">
        <v>0.30952380952380953</v>
      </c>
      <c r="DL34" s="53">
        <v>0.35881877022653724</v>
      </c>
      <c r="DM34" s="53">
        <v>0.37085020242914979</v>
      </c>
      <c r="DN34" s="53">
        <v>0.30133657351154314</v>
      </c>
      <c r="DO34" s="53">
        <v>0.24504249291784702</v>
      </c>
      <c r="DP34" s="53">
        <v>0.25991501416430596</v>
      </c>
      <c r="DQ34" s="53">
        <v>0.18518518518518517</v>
      </c>
      <c r="DR34" s="53">
        <v>0.11917808219178082</v>
      </c>
      <c r="DS34" s="53">
        <v>0.24852071005917159</v>
      </c>
      <c r="DT34" s="53">
        <v>0.23978201634877383</v>
      </c>
      <c r="DU34" s="53">
        <v>0.32321428571428573</v>
      </c>
      <c r="DV34" s="53">
        <v>0.3067873303167421</v>
      </c>
      <c r="DW34" s="53">
        <v>0.21834862385321102</v>
      </c>
      <c r="DX34" s="92">
        <v>0.21428571428571427</v>
      </c>
      <c r="DY34" s="53">
        <v>0.28925619834710742</v>
      </c>
      <c r="DZ34" s="53">
        <v>0.16296296296296298</v>
      </c>
      <c r="EA34" s="53">
        <v>0.23703703703703705</v>
      </c>
      <c r="EB34" s="53">
        <v>0.20512820512820512</v>
      </c>
      <c r="EC34" s="53">
        <v>0.33750000000000002</v>
      </c>
      <c r="ED34" s="53">
        <v>0.25925925925925924</v>
      </c>
      <c r="EE34" s="53">
        <v>0.11538461538461539</v>
      </c>
      <c r="EF34" s="53">
        <v>0.13793103448275862</v>
      </c>
      <c r="EG34" s="53">
        <v>0.20370370370370369</v>
      </c>
      <c r="EH34" s="53">
        <v>0.19101123595505617</v>
      </c>
      <c r="EI34" s="53">
        <v>0.31578947368421051</v>
      </c>
      <c r="EJ34" s="53">
        <v>0.30097087378640774</v>
      </c>
      <c r="EK34" s="268">
        <v>0.30120481927710846</v>
      </c>
    </row>
    <row r="35" spans="1:141" s="35" customFormat="1">
      <c r="A35" s="91" t="s">
        <v>70</v>
      </c>
      <c r="B35" s="92">
        <v>0.6637038182099243</v>
      </c>
      <c r="C35" s="53">
        <v>0.6771530914187821</v>
      </c>
      <c r="D35" s="53">
        <v>0.69403883787445431</v>
      </c>
      <c r="E35" s="53">
        <v>0.68934173874798421</v>
      </c>
      <c r="F35" s="53">
        <v>0.68297299264759403</v>
      </c>
      <c r="G35" s="53">
        <v>0.67943905375734825</v>
      </c>
      <c r="H35" s="53">
        <v>0.68098701651825166</v>
      </c>
      <c r="I35" s="53">
        <v>0.69622046230120405</v>
      </c>
      <c r="J35" s="53">
        <v>0.68593980619906303</v>
      </c>
      <c r="K35" s="53">
        <v>0.69158819440055619</v>
      </c>
      <c r="L35" s="53">
        <v>0.69012338390696026</v>
      </c>
      <c r="M35" s="53">
        <v>0.67394812680115279</v>
      </c>
      <c r="N35" s="53">
        <v>0.69098393459493457</v>
      </c>
      <c r="O35" s="53">
        <v>0.67346251053074979</v>
      </c>
      <c r="P35" s="92">
        <v>0.49691358024691357</v>
      </c>
      <c r="Q35" s="53">
        <v>0.55774647887323947</v>
      </c>
      <c r="R35" s="53">
        <v>0.66981132075471694</v>
      </c>
      <c r="S35" s="53">
        <v>0.56992084432717682</v>
      </c>
      <c r="T35" s="53">
        <v>0.52023121387283233</v>
      </c>
      <c r="U35" s="53">
        <v>0.51385390428211586</v>
      </c>
      <c r="V35" s="53">
        <v>0.52338530066815148</v>
      </c>
      <c r="W35" s="53">
        <v>0.56404494382022474</v>
      </c>
      <c r="X35" s="53">
        <v>0.54565701559020041</v>
      </c>
      <c r="Y35" s="53">
        <v>0.5831578947368421</v>
      </c>
      <c r="Z35" s="53">
        <v>0.50904977375565608</v>
      </c>
      <c r="AA35" s="53">
        <v>0.53238866396761131</v>
      </c>
      <c r="AB35" s="53">
        <v>0.54442344045368618</v>
      </c>
      <c r="AC35" s="53">
        <v>0.54173486088379708</v>
      </c>
      <c r="AD35" s="92">
        <v>0.57499999999999996</v>
      </c>
      <c r="AE35" s="53">
        <v>0.59236947791164662</v>
      </c>
      <c r="AF35" s="53">
        <v>0.61092150170648463</v>
      </c>
      <c r="AG35" s="53">
        <v>0.63715529753265598</v>
      </c>
      <c r="AH35" s="53">
        <v>0.60622462787550746</v>
      </c>
      <c r="AI35" s="53">
        <v>0.63753213367609252</v>
      </c>
      <c r="AJ35" s="53">
        <v>0.63276836158192096</v>
      </c>
      <c r="AK35" s="53">
        <v>0.61937377690802353</v>
      </c>
      <c r="AL35" s="53">
        <v>0.60754070265638394</v>
      </c>
      <c r="AM35" s="53">
        <v>0.62931034482758619</v>
      </c>
      <c r="AN35" s="53">
        <v>0.61283783783783785</v>
      </c>
      <c r="AO35" s="53">
        <v>0.57662492546213473</v>
      </c>
      <c r="AP35" s="53">
        <v>0.58817145957677697</v>
      </c>
      <c r="AQ35" s="53">
        <v>0.57040082219938337</v>
      </c>
      <c r="AR35" s="92">
        <v>0.65981372103589275</v>
      </c>
      <c r="AS35" s="53">
        <v>0.67714253872729302</v>
      </c>
      <c r="AT35" s="53">
        <v>0.69052839289629464</v>
      </c>
      <c r="AU35" s="53">
        <v>0.68713294180459161</v>
      </c>
      <c r="AV35" s="53">
        <v>0.68504435994930291</v>
      </c>
      <c r="AW35" s="53">
        <v>0.68171748074691418</v>
      </c>
      <c r="AX35" s="53">
        <v>0.68338269839648658</v>
      </c>
      <c r="AY35" s="53">
        <v>0.69555922650859969</v>
      </c>
      <c r="AZ35" s="53">
        <v>0.68492176386913228</v>
      </c>
      <c r="BA35" s="53">
        <v>0.68666254380540093</v>
      </c>
      <c r="BB35" s="53">
        <v>0.6838549428713363</v>
      </c>
      <c r="BC35" s="53">
        <v>0.66551794040137846</v>
      </c>
      <c r="BD35" s="53">
        <v>0.69038854805725969</v>
      </c>
      <c r="BE35" s="53">
        <v>0.67959372114496763</v>
      </c>
      <c r="BF35" s="92">
        <v>0.71995649809679174</v>
      </c>
      <c r="BG35" s="53">
        <v>0.73962882096069871</v>
      </c>
      <c r="BH35" s="53">
        <v>0.77065598397596391</v>
      </c>
      <c r="BI35" s="53">
        <v>0.75794251134644475</v>
      </c>
      <c r="BJ35" s="53">
        <v>0.74601542416452438</v>
      </c>
      <c r="BK35" s="53">
        <v>0.75048923679060664</v>
      </c>
      <c r="BL35" s="53">
        <v>0.75447452960073424</v>
      </c>
      <c r="BM35" s="53">
        <v>0.80191050779286077</v>
      </c>
      <c r="BN35" s="53">
        <v>0.79601990049751248</v>
      </c>
      <c r="BO35" s="53">
        <v>0.78524374176548084</v>
      </c>
      <c r="BP35" s="53">
        <v>0.79313725490196074</v>
      </c>
      <c r="BQ35" s="53">
        <v>0.78640776699029125</v>
      </c>
      <c r="BR35" s="53">
        <v>0.79304347826086952</v>
      </c>
      <c r="BS35" s="53">
        <v>0.7696058512799675</v>
      </c>
      <c r="BT35" s="97">
        <v>0.29452610695283615</v>
      </c>
      <c r="BU35" s="53">
        <v>0.27720865073110934</v>
      </c>
      <c r="BV35" s="53">
        <v>0.26378250080914878</v>
      </c>
      <c r="BW35" s="53">
        <v>0.25083311971289413</v>
      </c>
      <c r="BX35" s="53">
        <v>0.28097764304660855</v>
      </c>
      <c r="BY35" s="53">
        <v>0.27631700341359905</v>
      </c>
      <c r="BZ35" s="53">
        <v>0.26039757507401662</v>
      </c>
      <c r="CA35" s="53">
        <v>0.26769230769230767</v>
      </c>
      <c r="CB35" s="53">
        <v>0.27009646302250806</v>
      </c>
      <c r="CC35" s="53">
        <v>0.3479056992446784</v>
      </c>
      <c r="CD35" s="53">
        <v>0.35402130003672422</v>
      </c>
      <c r="CE35" s="53">
        <v>0.35843373493975905</v>
      </c>
      <c r="CF35" s="53">
        <v>0.36905272181740251</v>
      </c>
      <c r="CG35" s="53">
        <v>0.37673267326732673</v>
      </c>
      <c r="CH35" s="92">
        <v>0.17872340425531916</v>
      </c>
      <c r="CI35" s="53">
        <v>0.1747787610619469</v>
      </c>
      <c r="CJ35" s="53">
        <v>0.16715542521994134</v>
      </c>
      <c r="CK35" s="53">
        <v>0.13703703703703704</v>
      </c>
      <c r="CL35" s="53">
        <v>0.17539863325740318</v>
      </c>
      <c r="CM35" s="53">
        <v>0.18367346938775511</v>
      </c>
      <c r="CN35" s="53">
        <v>0.15224913494809689</v>
      </c>
      <c r="CO35" s="53">
        <v>0.12777777777777777</v>
      </c>
      <c r="CP35" s="53">
        <v>0.11049723756906077</v>
      </c>
      <c r="CQ35" s="53">
        <v>0.14399999999999999</v>
      </c>
      <c r="CR35" s="53">
        <v>0.25555555555555554</v>
      </c>
      <c r="CS35" s="53">
        <v>0.25316455696202533</v>
      </c>
      <c r="CT35" s="53">
        <v>0.21</v>
      </c>
      <c r="CU35" s="53">
        <v>0.25675675675675674</v>
      </c>
      <c r="CV35" s="92">
        <v>0.22085048010973937</v>
      </c>
      <c r="CW35" s="53">
        <v>0.18318695106649938</v>
      </c>
      <c r="CX35" s="53">
        <v>0.20319303338171263</v>
      </c>
      <c r="CY35" s="53">
        <v>0.19003115264797507</v>
      </c>
      <c r="CZ35" s="53">
        <v>0.22331047992164543</v>
      </c>
      <c r="DA35" s="53">
        <v>0.23055028462998103</v>
      </c>
      <c r="DB35" s="53">
        <v>0.21674311926605505</v>
      </c>
      <c r="DC35" s="53">
        <v>0.22948539638386647</v>
      </c>
      <c r="DD35" s="53">
        <v>0.28644067796610168</v>
      </c>
      <c r="DE35" s="53">
        <v>0.31317829457364343</v>
      </c>
      <c r="DF35" s="53">
        <v>0.30666666666666664</v>
      </c>
      <c r="DG35" s="53">
        <v>0.31212121212121213</v>
      </c>
      <c r="DH35" s="53">
        <v>0.33416458852867831</v>
      </c>
      <c r="DI35" s="53">
        <v>0.33819241982507287</v>
      </c>
      <c r="DJ35" s="92">
        <v>0.3084715714828416</v>
      </c>
      <c r="DK35" s="53">
        <v>0.28248081841432227</v>
      </c>
      <c r="DL35" s="53">
        <v>0.2748139939844863</v>
      </c>
      <c r="DM35" s="53">
        <v>0.2510460251046025</v>
      </c>
      <c r="DN35" s="53">
        <v>0.29745951982132884</v>
      </c>
      <c r="DO35" s="53">
        <v>0.29483158325378428</v>
      </c>
      <c r="DP35" s="53">
        <v>0.26752155648905596</v>
      </c>
      <c r="DQ35" s="53">
        <v>0.28023983315954121</v>
      </c>
      <c r="DR35" s="53">
        <v>0.26643835616438355</v>
      </c>
      <c r="DS35" s="53">
        <v>0.35436343029845108</v>
      </c>
      <c r="DT35" s="53">
        <v>0.36523319200484555</v>
      </c>
      <c r="DU35" s="53">
        <v>0.37053245805981033</v>
      </c>
      <c r="DV35" s="53">
        <v>0.38824439288476409</v>
      </c>
      <c r="DW35" s="53">
        <v>0.33819241982507287</v>
      </c>
      <c r="DX35" s="92">
        <v>0.27158555729984302</v>
      </c>
      <c r="DY35" s="53">
        <v>0.28549382716049382</v>
      </c>
      <c r="DZ35" s="53">
        <v>0.24665391969407266</v>
      </c>
      <c r="EA35" s="53">
        <v>0.30263157894736842</v>
      </c>
      <c r="EB35" s="53">
        <v>0.31719128329297819</v>
      </c>
      <c r="EC35" s="53">
        <v>0.27228915662650605</v>
      </c>
      <c r="ED35" s="53">
        <v>0.3273381294964029</v>
      </c>
      <c r="EE35" s="53">
        <v>0.33879781420765026</v>
      </c>
      <c r="EF35" s="53">
        <v>0.28378378378378377</v>
      </c>
      <c r="EG35" s="53">
        <v>0.38857142857142857</v>
      </c>
      <c r="EH35" s="53">
        <v>0.47706422018348627</v>
      </c>
      <c r="EI35" s="53">
        <v>0.3669724770642202</v>
      </c>
      <c r="EJ35" s="53">
        <v>0.46511627906976744</v>
      </c>
      <c r="EK35" s="268">
        <v>0.40799999999999997</v>
      </c>
    </row>
    <row r="36" spans="1:141" s="35" customFormat="1">
      <c r="A36" s="93" t="s">
        <v>71</v>
      </c>
      <c r="B36" s="94">
        <v>0.56909992912827778</v>
      </c>
      <c r="C36" s="90">
        <v>0.52529452529452525</v>
      </c>
      <c r="D36" s="90">
        <v>0.55259365994236309</v>
      </c>
      <c r="E36" s="90">
        <v>0.53008021390374327</v>
      </c>
      <c r="F36" s="90">
        <v>0.53180843459614013</v>
      </c>
      <c r="G36" s="90">
        <v>0.54439403758911209</v>
      </c>
      <c r="H36" s="90">
        <v>0.54089219330855021</v>
      </c>
      <c r="I36" s="90">
        <v>0.54002389486260449</v>
      </c>
      <c r="J36" s="90">
        <v>0.55484693877551017</v>
      </c>
      <c r="K36" s="90">
        <v>0.55410062026188833</v>
      </c>
      <c r="L36" s="90">
        <v>0.58196181698485849</v>
      </c>
      <c r="M36" s="90">
        <v>0.56704980842911878</v>
      </c>
      <c r="N36" s="90">
        <v>0.59795134443021769</v>
      </c>
      <c r="O36" s="90">
        <v>0.59158576051779932</v>
      </c>
      <c r="P36" s="94">
        <v>0.53846153846153844</v>
      </c>
      <c r="Q36" s="90">
        <v>0.33333333333333331</v>
      </c>
      <c r="R36" s="90">
        <v>0.25</v>
      </c>
      <c r="S36" s="90">
        <v>0.46666666666666667</v>
      </c>
      <c r="T36" s="90">
        <v>0.33333333333333331</v>
      </c>
      <c r="U36" s="90">
        <v>0.25</v>
      </c>
      <c r="V36" s="90">
        <v>0.5</v>
      </c>
      <c r="W36" s="90">
        <v>0.26666666666666666</v>
      </c>
      <c r="X36" s="90">
        <v>0.25</v>
      </c>
      <c r="Y36" s="90">
        <v>0.38095238095238093</v>
      </c>
      <c r="Z36" s="90">
        <v>0.46153846153846156</v>
      </c>
      <c r="AA36" s="90">
        <v>0.33333333333333331</v>
      </c>
      <c r="AB36" s="90">
        <v>0.2857142857142857</v>
      </c>
      <c r="AC36" s="90">
        <v>0.41176470588235292</v>
      </c>
      <c r="AD36" s="94">
        <v>0.48888888888888887</v>
      </c>
      <c r="AE36" s="90">
        <v>0.44444444444444442</v>
      </c>
      <c r="AF36" s="90">
        <v>0.53658536585365857</v>
      </c>
      <c r="AG36" s="90">
        <v>0.49056603773584906</v>
      </c>
      <c r="AH36" s="90">
        <v>0.50980392156862742</v>
      </c>
      <c r="AI36" s="90">
        <v>0.45652173913043476</v>
      </c>
      <c r="AJ36" s="90">
        <v>0.52272727272727271</v>
      </c>
      <c r="AK36" s="90">
        <v>0.37931034482758619</v>
      </c>
      <c r="AL36" s="90">
        <v>0.45833333333333331</v>
      </c>
      <c r="AM36" s="90">
        <v>0.42168674698795183</v>
      </c>
      <c r="AN36" s="90">
        <v>0.55652173913043479</v>
      </c>
      <c r="AO36" s="90">
        <v>0.45</v>
      </c>
      <c r="AP36" s="90">
        <v>0.54054054054054057</v>
      </c>
      <c r="AQ36" s="90">
        <v>0.45945945945945948</v>
      </c>
      <c r="AR36" s="94">
        <v>0.58121019108280259</v>
      </c>
      <c r="AS36" s="90">
        <v>0.53271028037383172</v>
      </c>
      <c r="AT36" s="90">
        <v>0.56209150326797386</v>
      </c>
      <c r="AU36" s="90">
        <v>0.53072196620583723</v>
      </c>
      <c r="AV36" s="90">
        <v>0.53240360951599675</v>
      </c>
      <c r="AW36" s="90">
        <v>0.55416991426344508</v>
      </c>
      <c r="AX36" s="90">
        <v>0.54646017699115046</v>
      </c>
      <c r="AY36" s="90">
        <v>0.55761024182076813</v>
      </c>
      <c r="AZ36" s="90">
        <v>0.56799398948159274</v>
      </c>
      <c r="BA36" s="90">
        <v>0.57933884297520666</v>
      </c>
      <c r="BB36" s="90">
        <v>0.58814229249011862</v>
      </c>
      <c r="BC36" s="90">
        <v>0.57598784194528874</v>
      </c>
      <c r="BD36" s="90">
        <v>0.5992366412213741</v>
      </c>
      <c r="BE36" s="90">
        <v>0.63162467419635104</v>
      </c>
      <c r="BF36" s="94">
        <v>0.47619047619047616</v>
      </c>
      <c r="BG36" s="90">
        <v>0.38461538461538464</v>
      </c>
      <c r="BH36" s="90">
        <v>0.73684210526315785</v>
      </c>
      <c r="BI36" s="90">
        <v>0.8</v>
      </c>
      <c r="BJ36" s="90">
        <v>0.5625</v>
      </c>
      <c r="BK36" s="90">
        <v>0.38235294117647056</v>
      </c>
      <c r="BL36" s="90">
        <v>0.41666666666666669</v>
      </c>
      <c r="BM36" s="90">
        <v>0.47058823529411764</v>
      </c>
      <c r="BN36" s="90">
        <v>0.61538461538461542</v>
      </c>
      <c r="BO36" s="90">
        <v>0.6470588235294118</v>
      </c>
      <c r="BP36" s="90">
        <v>0.72222222222222221</v>
      </c>
      <c r="BQ36" s="90">
        <v>0.72727272727272729</v>
      </c>
      <c r="BR36" s="90">
        <v>0.7857142857142857</v>
      </c>
      <c r="BS36" s="90">
        <v>0.52</v>
      </c>
      <c r="BT36" s="98">
        <v>0.30964237211407875</v>
      </c>
      <c r="BU36" s="90">
        <v>0.3214962121212121</v>
      </c>
      <c r="BV36" s="90">
        <v>0.30309833857207003</v>
      </c>
      <c r="BW36" s="90">
        <v>0.30443974630021142</v>
      </c>
      <c r="BX36" s="90">
        <v>0.31489529830106677</v>
      </c>
      <c r="BY36" s="90">
        <v>0.29507616011335458</v>
      </c>
      <c r="BZ36" s="90">
        <v>0.29270100037050761</v>
      </c>
      <c r="CA36" s="90">
        <v>0.31548757170172081</v>
      </c>
      <c r="CB36" s="90">
        <v>0.30527497194163861</v>
      </c>
      <c r="CC36" s="90">
        <v>0.34870205346764821</v>
      </c>
      <c r="CD36" s="90">
        <v>0.38052338052338053</v>
      </c>
      <c r="CE36" s="90">
        <v>0.36790748102638238</v>
      </c>
      <c r="CF36" s="90">
        <v>0.38776236214870152</v>
      </c>
      <c r="CG36" s="90">
        <v>0.39807692307692305</v>
      </c>
      <c r="CH36" s="94">
        <v>6.4516129032258063E-2</v>
      </c>
      <c r="CI36" s="90">
        <v>0.16216216216216217</v>
      </c>
      <c r="CJ36" s="90">
        <v>0.11363636363636363</v>
      </c>
      <c r="CK36" s="90">
        <v>7.6923076923076927E-2</v>
      </c>
      <c r="CL36" s="90">
        <v>0.21739130434782608</v>
      </c>
      <c r="CM36" s="90">
        <v>0.13114754098360656</v>
      </c>
      <c r="CN36" s="90">
        <v>0.16981132075471697</v>
      </c>
      <c r="CO36" s="90">
        <v>0.18867924528301888</v>
      </c>
      <c r="CP36" s="90">
        <v>0.16666666666666666</v>
      </c>
      <c r="CQ36" s="90">
        <v>0.30303030303030304</v>
      </c>
      <c r="CR36" s="90">
        <v>0.25</v>
      </c>
      <c r="CS36" s="90">
        <v>0.18461538461538463</v>
      </c>
      <c r="CT36" s="90">
        <v>0.34146341463414637</v>
      </c>
      <c r="CU36" s="90">
        <v>0.3125</v>
      </c>
      <c r="CV36" s="94">
        <v>0.16129032258064516</v>
      </c>
      <c r="CW36" s="90">
        <v>0.15254237288135594</v>
      </c>
      <c r="CX36" s="90">
        <v>0.19</v>
      </c>
      <c r="CY36" s="90">
        <v>0.22758620689655173</v>
      </c>
      <c r="CZ36" s="90">
        <v>0.28813559322033899</v>
      </c>
      <c r="DA36" s="90">
        <v>0.1728395061728395</v>
      </c>
      <c r="DB36" s="90">
        <v>0.26436781609195403</v>
      </c>
      <c r="DC36" s="90">
        <v>0.20588235294117646</v>
      </c>
      <c r="DD36" s="90">
        <v>0.26486486486486488</v>
      </c>
      <c r="DE36" s="90">
        <v>0.24770642201834864</v>
      </c>
      <c r="DF36" s="90">
        <v>0.34412955465587042</v>
      </c>
      <c r="DG36" s="90">
        <v>0.26315789473684209</v>
      </c>
      <c r="DH36" s="90">
        <v>0.31893687707641194</v>
      </c>
      <c r="DI36" s="90">
        <v>0.29090909090909089</v>
      </c>
      <c r="DJ36" s="94">
        <v>0.32323232323232326</v>
      </c>
      <c r="DK36" s="90">
        <v>0.34304562946673994</v>
      </c>
      <c r="DL36" s="90">
        <v>0.30590062111801242</v>
      </c>
      <c r="DM36" s="90">
        <v>0.31965552178318135</v>
      </c>
      <c r="DN36" s="90">
        <v>0.32164850781620086</v>
      </c>
      <c r="DO36" s="90">
        <v>0.3113645965356992</v>
      </c>
      <c r="DP36" s="90">
        <v>0.31224764468371469</v>
      </c>
      <c r="DQ36" s="90">
        <v>0.33760075865339023</v>
      </c>
      <c r="DR36" s="90">
        <v>0.31386184515530829</v>
      </c>
      <c r="DS36" s="90">
        <v>0.36743515850144093</v>
      </c>
      <c r="DT36" s="90">
        <v>0.39726775956284155</v>
      </c>
      <c r="DU36" s="90">
        <v>0.3878309335810497</v>
      </c>
      <c r="DV36" s="90">
        <v>0.40609137055837563</v>
      </c>
      <c r="DW36" s="90">
        <v>0.29090909090909089</v>
      </c>
      <c r="DX36" s="94">
        <v>0.2</v>
      </c>
      <c r="DY36" s="90">
        <v>0.2</v>
      </c>
      <c r="DZ36" s="90">
        <v>0.55555555555555558</v>
      </c>
      <c r="EA36" s="90">
        <v>0.45833333333333331</v>
      </c>
      <c r="EB36" s="90">
        <v>6.6666666666666666E-2</v>
      </c>
      <c r="EC36" s="90">
        <v>0.23809523809523808</v>
      </c>
      <c r="ED36" s="90">
        <v>0.23076923076923078</v>
      </c>
      <c r="EE36" s="90">
        <v>0.53846153846153844</v>
      </c>
      <c r="EF36" s="90">
        <v>0.25</v>
      </c>
      <c r="EG36" s="90">
        <v>0.46153846153846156</v>
      </c>
      <c r="EH36" s="90">
        <v>0.30769230769230771</v>
      </c>
      <c r="EI36" s="90">
        <v>0.45454545454545497</v>
      </c>
      <c r="EJ36" s="90">
        <v>0.33333333333333331</v>
      </c>
      <c r="EK36" s="268">
        <v>0.30769230769230771</v>
      </c>
    </row>
    <row r="37" spans="1:141" s="35" customFormat="1">
      <c r="A37" s="91" t="s">
        <v>72</v>
      </c>
      <c r="B37" s="92">
        <v>0.5630803586151012</v>
      </c>
      <c r="C37" s="53">
        <v>0.55501913425637106</v>
      </c>
      <c r="D37" s="53">
        <v>0.5718400627133553</v>
      </c>
      <c r="E37" s="53">
        <v>0.57700273571035154</v>
      </c>
      <c r="F37" s="53">
        <v>0.57338889160362316</v>
      </c>
      <c r="G37" s="53">
        <v>0.58201845003882136</v>
      </c>
      <c r="H37" s="53">
        <v>0.58630755172130045</v>
      </c>
      <c r="I37" s="53">
        <v>0.58973729437760869</v>
      </c>
      <c r="J37" s="53">
        <v>0.58720425531914888</v>
      </c>
      <c r="K37" s="53">
        <v>0.58964039875577468</v>
      </c>
      <c r="L37" s="53">
        <v>0.59888566618326078</v>
      </c>
      <c r="M37" s="53">
        <v>0.61350792092143136</v>
      </c>
      <c r="N37" s="53">
        <v>0.63113639902533047</v>
      </c>
      <c r="O37" s="53">
        <v>0.63945251279908055</v>
      </c>
      <c r="P37" s="92">
        <v>0.36</v>
      </c>
      <c r="Q37" s="53">
        <v>0.35</v>
      </c>
      <c r="R37" s="53">
        <v>0.34838626554145463</v>
      </c>
      <c r="S37" s="53">
        <v>0.34424985774799266</v>
      </c>
      <c r="T37" s="53">
        <v>0.3387203364373686</v>
      </c>
      <c r="U37" s="53">
        <v>0.34894585529468136</v>
      </c>
      <c r="V37" s="53">
        <v>0.34674220963172803</v>
      </c>
      <c r="W37" s="53">
        <v>0.34892776833214501</v>
      </c>
      <c r="X37" s="53">
        <v>0.32963850609147194</v>
      </c>
      <c r="Y37" s="53">
        <v>0.33086494383154502</v>
      </c>
      <c r="Z37" s="53">
        <v>0.33751040187968084</v>
      </c>
      <c r="AA37" s="53">
        <v>0.35678884873515748</v>
      </c>
      <c r="AB37" s="53">
        <v>0.39137151053734964</v>
      </c>
      <c r="AC37" s="53">
        <v>0.39256822349261139</v>
      </c>
      <c r="AD37" s="99">
        <v>0.46</v>
      </c>
      <c r="AE37" s="53">
        <v>0.46</v>
      </c>
      <c r="AF37" s="53">
        <v>0.47280334728033474</v>
      </c>
      <c r="AG37" s="53">
        <v>0.48418263986286425</v>
      </c>
      <c r="AH37" s="53">
        <v>0.47877826259420864</v>
      </c>
      <c r="AI37" s="53">
        <v>0.49912292538119013</v>
      </c>
      <c r="AJ37" s="53">
        <v>0.51505445227418323</v>
      </c>
      <c r="AK37" s="53">
        <v>0.5072656817631388</v>
      </c>
      <c r="AL37" s="53">
        <v>0.49972578699133485</v>
      </c>
      <c r="AM37" s="53">
        <v>0.51020022667170384</v>
      </c>
      <c r="AN37" s="53">
        <v>0.5055020632737276</v>
      </c>
      <c r="AO37" s="53">
        <v>0.51597547200258187</v>
      </c>
      <c r="AP37" s="53">
        <v>0.53303269447576096</v>
      </c>
      <c r="AQ37" s="53">
        <v>0.54881889763779523</v>
      </c>
      <c r="AR37" s="99">
        <v>0.57999999999999996</v>
      </c>
      <c r="AS37" s="53">
        <v>0.57999999999999996</v>
      </c>
      <c r="AT37" s="53">
        <v>0.59528527807704545</v>
      </c>
      <c r="AU37" s="53">
        <v>0.60054021271577618</v>
      </c>
      <c r="AV37" s="53">
        <v>0.59897525757189274</v>
      </c>
      <c r="AW37" s="53">
        <v>0.60786056386708143</v>
      </c>
      <c r="AX37" s="53">
        <v>0.61367069070062286</v>
      </c>
      <c r="AY37" s="53">
        <v>0.61734050214143776</v>
      </c>
      <c r="AZ37" s="53">
        <v>0.6173364216685876</v>
      </c>
      <c r="BA37" s="53">
        <v>0.61869183668958205</v>
      </c>
      <c r="BB37" s="53">
        <v>0.62987023915714357</v>
      </c>
      <c r="BC37" s="53">
        <v>0.64366622291590159</v>
      </c>
      <c r="BD37" s="53">
        <v>0.65824222059560933</v>
      </c>
      <c r="BE37" s="53">
        <v>0.66728632023619738</v>
      </c>
      <c r="BF37" s="99">
        <v>0.63</v>
      </c>
      <c r="BG37" s="53">
        <v>0.62</v>
      </c>
      <c r="BH37" s="53">
        <v>0.64283983523140298</v>
      </c>
      <c r="BI37" s="53">
        <v>0.64451788032574053</v>
      </c>
      <c r="BJ37" s="53">
        <v>0.64958158995815896</v>
      </c>
      <c r="BK37" s="53">
        <v>0.657788267026298</v>
      </c>
      <c r="BL37" s="53">
        <v>0.65692359778806009</v>
      </c>
      <c r="BM37" s="53">
        <v>0.66701256773896</v>
      </c>
      <c r="BN37" s="53">
        <v>0.68289881704375788</v>
      </c>
      <c r="BO37" s="53">
        <v>0.6930846007604563</v>
      </c>
      <c r="BP37" s="53">
        <v>0.69002726033621087</v>
      </c>
      <c r="BQ37" s="53">
        <v>0.70777156637071137</v>
      </c>
      <c r="BR37" s="53">
        <v>0.72933583177180927</v>
      </c>
      <c r="BS37" s="53">
        <v>0.74280488978727499</v>
      </c>
      <c r="BT37" s="100">
        <v>0.24692739866411798</v>
      </c>
      <c r="BU37" s="101">
        <v>0.23868656023558937</v>
      </c>
      <c r="BV37" s="101">
        <v>0.22901845082807085</v>
      </c>
      <c r="BW37" s="53">
        <v>0.22394143113582768</v>
      </c>
      <c r="BX37" s="53">
        <v>0.21388945386196109</v>
      </c>
      <c r="BY37" s="53">
        <v>0.2077472472383918</v>
      </c>
      <c r="BZ37" s="53">
        <v>0.18953926522223175</v>
      </c>
      <c r="CA37" s="53">
        <v>0.20084313602803153</v>
      </c>
      <c r="CB37" s="53">
        <v>0.21851021033201168</v>
      </c>
      <c r="CC37" s="53">
        <v>0.25563769831520483</v>
      </c>
      <c r="CD37" s="53">
        <v>0.27431989288262792</v>
      </c>
      <c r="CE37" s="53">
        <v>0.29545834447713293</v>
      </c>
      <c r="CF37" s="53">
        <v>0.30454652770751123</v>
      </c>
      <c r="CG37" s="53">
        <v>0.31651600188509488</v>
      </c>
      <c r="CH37" s="102">
        <v>0.09</v>
      </c>
      <c r="CI37" s="53">
        <v>0.09</v>
      </c>
      <c r="CJ37" s="53">
        <v>8.6399338569656883E-2</v>
      </c>
      <c r="CK37" s="53">
        <v>8.1399193281756266E-2</v>
      </c>
      <c r="CL37" s="53">
        <v>7.5657688202423551E-2</v>
      </c>
      <c r="CM37" s="53">
        <v>7.5506356649103296E-2</v>
      </c>
      <c r="CN37" s="53">
        <v>6.653765154533553E-2</v>
      </c>
      <c r="CO37" s="53">
        <v>6.3011456628477902E-2</v>
      </c>
      <c r="CP37" s="53">
        <v>6.6239451811433286E-2</v>
      </c>
      <c r="CQ37" s="53">
        <v>9.7908422837761452E-2</v>
      </c>
      <c r="CR37" s="53">
        <v>0.11235655190819323</v>
      </c>
      <c r="CS37" s="53">
        <v>0.13310580204778158</v>
      </c>
      <c r="CT37" s="53">
        <v>0.1398983101540302</v>
      </c>
      <c r="CU37" s="53">
        <v>0.14247801031240523</v>
      </c>
      <c r="CV37" s="102">
        <v>0.16</v>
      </c>
      <c r="CW37" s="53">
        <v>0.15</v>
      </c>
      <c r="CX37" s="53">
        <v>0.15101033472157951</v>
      </c>
      <c r="CY37" s="53">
        <v>0.15106007067137808</v>
      </c>
      <c r="CZ37" s="53">
        <v>0.15845689871827093</v>
      </c>
      <c r="DA37" s="53">
        <v>0.15971431528827243</v>
      </c>
      <c r="DB37" s="53">
        <v>0.16042110540167942</v>
      </c>
      <c r="DC37" s="53">
        <v>0.16876692969026028</v>
      </c>
      <c r="DD37" s="53">
        <v>0.16797420741536809</v>
      </c>
      <c r="DE37" s="53">
        <v>0.21458024080488208</v>
      </c>
      <c r="DF37" s="53">
        <v>0.22272510719390184</v>
      </c>
      <c r="DG37" s="53">
        <v>0.24768252509001762</v>
      </c>
      <c r="DH37" s="53">
        <v>0.25416133162612037</v>
      </c>
      <c r="DI37" s="53">
        <v>0.26551088662889905</v>
      </c>
      <c r="DJ37" s="102">
        <v>0.28000000000000003</v>
      </c>
      <c r="DK37" s="53">
        <v>0.27</v>
      </c>
      <c r="DL37" s="53">
        <v>0.26039498061386251</v>
      </c>
      <c r="DM37" s="53">
        <v>0.25459396208752633</v>
      </c>
      <c r="DN37" s="53">
        <v>0.24477793166252443</v>
      </c>
      <c r="DO37" s="53">
        <v>0.240115900990262</v>
      </c>
      <c r="DP37" s="53">
        <v>0.22181832909751825</v>
      </c>
      <c r="DQ37" s="53">
        <v>0.23636200736916374</v>
      </c>
      <c r="DR37" s="53">
        <v>0.25838155156443599</v>
      </c>
      <c r="DS37" s="53">
        <v>0.29997568362181398</v>
      </c>
      <c r="DT37" s="53">
        <v>0.31906075698400754</v>
      </c>
      <c r="DU37" s="53">
        <v>0.33902729839974899</v>
      </c>
      <c r="DV37" s="53">
        <v>0.351025393764063</v>
      </c>
      <c r="DW37" s="53">
        <v>0.26551088662889905</v>
      </c>
      <c r="DX37" s="102">
        <v>0.18</v>
      </c>
      <c r="DY37" s="53">
        <v>0.17</v>
      </c>
      <c r="DZ37" s="53">
        <v>0.15729606759831005</v>
      </c>
      <c r="EA37" s="53">
        <v>0.16506658408175906</v>
      </c>
      <c r="EB37" s="53">
        <v>0.1702127659574468</v>
      </c>
      <c r="EC37" s="53">
        <v>0.17972602739726026</v>
      </c>
      <c r="ED37" s="53">
        <v>0.14946764946764945</v>
      </c>
      <c r="EE37" s="53">
        <v>0.1693679092382496</v>
      </c>
      <c r="EF37" s="53">
        <v>0.17965091528309918</v>
      </c>
      <c r="EG37" s="53">
        <v>0.20875083500334002</v>
      </c>
      <c r="EH37" s="53">
        <v>0.26283891547049443</v>
      </c>
      <c r="EI37" s="53">
        <v>0.25748502994011974</v>
      </c>
      <c r="EJ37" s="53">
        <v>0.27450381679389313</v>
      </c>
      <c r="EK37" s="268">
        <v>0.28978696741854637</v>
      </c>
    </row>
    <row r="38" spans="1:141" s="35" customFormat="1">
      <c r="A38" s="91" t="s">
        <v>73</v>
      </c>
      <c r="B38" s="92">
        <v>0.59523501787945365</v>
      </c>
      <c r="C38" s="53">
        <v>0.59098989898989895</v>
      </c>
      <c r="D38" s="53">
        <v>0.59779807917545091</v>
      </c>
      <c r="E38" s="53">
        <v>0.62506943893341793</v>
      </c>
      <c r="F38" s="53">
        <v>0.62367187499999999</v>
      </c>
      <c r="G38" s="53">
        <v>0.62825959851880731</v>
      </c>
      <c r="H38" s="53">
        <v>0.61774199821102171</v>
      </c>
      <c r="I38" s="53">
        <v>0.62257211814733937</v>
      </c>
      <c r="J38" s="53">
        <v>0.61709949937421782</v>
      </c>
      <c r="K38" s="53">
        <v>0.61164508698069742</v>
      </c>
      <c r="L38" s="53">
        <v>0.604043509103807</v>
      </c>
      <c r="M38" s="53">
        <v>0.60340035965342487</v>
      </c>
      <c r="N38" s="53">
        <v>0.62664714494875551</v>
      </c>
      <c r="O38" s="53">
        <v>0.7219101123595506</v>
      </c>
      <c r="P38" s="92">
        <v>0.37383177570093457</v>
      </c>
      <c r="Q38" s="53">
        <v>0.36787391012743126</v>
      </c>
      <c r="R38" s="53">
        <v>0.373429648241206</v>
      </c>
      <c r="S38" s="53">
        <v>0.38761546356483068</v>
      </c>
      <c r="T38" s="53">
        <v>0.370978120978121</v>
      </c>
      <c r="U38" s="53">
        <v>0.38202973497091142</v>
      </c>
      <c r="V38" s="53">
        <v>0.37875693025970236</v>
      </c>
      <c r="W38" s="53">
        <v>0.39053092501368364</v>
      </c>
      <c r="X38" s="53">
        <v>0.36140167364016734</v>
      </c>
      <c r="Y38" s="53">
        <v>0.34832336885885107</v>
      </c>
      <c r="Z38" s="53">
        <v>0.35674497457011384</v>
      </c>
      <c r="AA38" s="53">
        <v>0.33259204348900417</v>
      </c>
      <c r="AB38" s="53">
        <v>0.37976004173187272</v>
      </c>
      <c r="AC38" s="53">
        <v>0.52815013404825739</v>
      </c>
      <c r="AD38" s="92">
        <v>0.45662650602409638</v>
      </c>
      <c r="AE38" s="53">
        <v>0.42550911039657019</v>
      </c>
      <c r="AF38" s="53">
        <v>0.43765401675702315</v>
      </c>
      <c r="AG38" s="53">
        <v>0.45260416666666664</v>
      </c>
      <c r="AH38" s="53">
        <v>0.47614457831325302</v>
      </c>
      <c r="AI38" s="53">
        <v>0.4923005132991134</v>
      </c>
      <c r="AJ38" s="53">
        <v>0.50280112044817926</v>
      </c>
      <c r="AK38" s="53">
        <v>0.51482127288578905</v>
      </c>
      <c r="AL38" s="53">
        <v>0.49571603427172584</v>
      </c>
      <c r="AM38" s="53">
        <v>0.50899082568807341</v>
      </c>
      <c r="AN38" s="53">
        <v>0.47539302802460698</v>
      </c>
      <c r="AO38" s="53">
        <v>0.50539568345323738</v>
      </c>
      <c r="AP38" s="53">
        <v>0.52531460345332159</v>
      </c>
      <c r="AQ38" s="53">
        <v>0.67601683029453019</v>
      </c>
      <c r="AR38" s="92">
        <v>0.6432208184046766</v>
      </c>
      <c r="AS38" s="53">
        <v>0.64234823058352475</v>
      </c>
      <c r="AT38" s="53">
        <v>0.6523276711693432</v>
      </c>
      <c r="AU38" s="53">
        <v>0.67911634756995587</v>
      </c>
      <c r="AV38" s="53">
        <v>0.67643916913946589</v>
      </c>
      <c r="AW38" s="53">
        <v>0.68064857243567145</v>
      </c>
      <c r="AX38" s="53">
        <v>0.67539721946375375</v>
      </c>
      <c r="AY38" s="53">
        <v>0.67891097666378564</v>
      </c>
      <c r="AZ38" s="53">
        <v>0.68555555555555558</v>
      </c>
      <c r="BA38" s="53">
        <v>0.6793485793485794</v>
      </c>
      <c r="BB38" s="53">
        <v>0.67782818463311012</v>
      </c>
      <c r="BC38" s="53">
        <v>0.68117562495008388</v>
      </c>
      <c r="BD38" s="53">
        <v>0.69758648431214798</v>
      </c>
      <c r="BE38" s="53">
        <v>0.73764550845596311</v>
      </c>
      <c r="BF38" s="92">
        <v>0.63911980440097804</v>
      </c>
      <c r="BG38" s="53">
        <v>0.65250965250965254</v>
      </c>
      <c r="BH38" s="53">
        <v>0.66399622997172481</v>
      </c>
      <c r="BI38" s="53">
        <v>0.67971698113207546</v>
      </c>
      <c r="BJ38" s="53">
        <v>0.70793650793650797</v>
      </c>
      <c r="BK38" s="53">
        <v>0.69529750479846453</v>
      </c>
      <c r="BL38" s="53">
        <v>0.69604725124943212</v>
      </c>
      <c r="BM38" s="53">
        <v>0.70444033302497688</v>
      </c>
      <c r="BN38" s="53">
        <v>0.71534883720930231</v>
      </c>
      <c r="BO38" s="53">
        <v>0.72864558754129305</v>
      </c>
      <c r="BP38" s="53">
        <v>0.72207207207207202</v>
      </c>
      <c r="BQ38" s="53">
        <v>0.75359256128486896</v>
      </c>
      <c r="BR38" s="53">
        <v>0.76028547439126781</v>
      </c>
      <c r="BS38" s="53">
        <v>0.75328083989501315</v>
      </c>
      <c r="BT38" s="97">
        <v>0.20594808940158615</v>
      </c>
      <c r="BU38" s="53">
        <v>0.20606442525113983</v>
      </c>
      <c r="BV38" s="53">
        <v>0.19602837944367282</v>
      </c>
      <c r="BW38" s="53">
        <v>0.19359025199178054</v>
      </c>
      <c r="BX38" s="53">
        <v>0.20105031580441415</v>
      </c>
      <c r="BY38" s="53">
        <v>0.20620097123645872</v>
      </c>
      <c r="BZ38" s="53">
        <v>0.21521035598705501</v>
      </c>
      <c r="CA38" s="53">
        <v>0.23115717135890046</v>
      </c>
      <c r="CB38" s="53">
        <v>0.24951245937161431</v>
      </c>
      <c r="CC38" s="53">
        <v>0.27072735235656775</v>
      </c>
      <c r="CD38" s="53">
        <v>0.28222776275590827</v>
      </c>
      <c r="CE38" s="53">
        <v>0.30620754106610115</v>
      </c>
      <c r="CF38" s="53">
        <v>0.31181821476461419</v>
      </c>
      <c r="CG38" s="53">
        <v>0.32607363069267659</v>
      </c>
      <c r="CH38" s="92">
        <v>8.5211902614968443E-2</v>
      </c>
      <c r="CI38" s="53">
        <v>9.697551608257321E-2</v>
      </c>
      <c r="CJ38" s="53">
        <v>8.8146601716539083E-2</v>
      </c>
      <c r="CK38" s="53">
        <v>8.7510105092966861E-2</v>
      </c>
      <c r="CL38" s="53">
        <v>9.9056603773584911E-2</v>
      </c>
      <c r="CM38" s="53">
        <v>9.3295991598109571E-2</v>
      </c>
      <c r="CN38" s="53">
        <v>7.5784915193071095E-2</v>
      </c>
      <c r="CO38" s="53">
        <v>8.3333333333333329E-2</v>
      </c>
      <c r="CP38" s="53">
        <v>0.10397553516819572</v>
      </c>
      <c r="CQ38" s="53">
        <v>0.11166630458396698</v>
      </c>
      <c r="CR38" s="53">
        <v>0.11997037768452234</v>
      </c>
      <c r="CS38" s="53">
        <v>0.14159038901601831</v>
      </c>
      <c r="CT38" s="53">
        <v>0.1423611111111111</v>
      </c>
      <c r="CU38" s="53">
        <v>0.15164771070282881</v>
      </c>
      <c r="CV38" s="92">
        <v>0.12918287937743192</v>
      </c>
      <c r="CW38" s="53">
        <v>0.12318286151491967</v>
      </c>
      <c r="CX38" s="53">
        <v>0.12059489169091497</v>
      </c>
      <c r="CY38" s="53">
        <v>0.12815773259396179</v>
      </c>
      <c r="CZ38" s="53">
        <v>0.13822017852312685</v>
      </c>
      <c r="DA38" s="53">
        <v>0.1495086569957885</v>
      </c>
      <c r="DB38" s="53">
        <v>0.15634441087613293</v>
      </c>
      <c r="DC38" s="53">
        <v>0.14448924731182797</v>
      </c>
      <c r="DD38" s="53">
        <v>0.15784726398075766</v>
      </c>
      <c r="DE38" s="53">
        <v>0.21001615508885299</v>
      </c>
      <c r="DF38" s="53">
        <v>0.22006920415224915</v>
      </c>
      <c r="DG38" s="53">
        <v>0.24563106796116504</v>
      </c>
      <c r="DH38" s="53">
        <v>0.25521472392638039</v>
      </c>
      <c r="DI38" s="53">
        <v>0.2740676496097138</v>
      </c>
      <c r="DJ38" s="92">
        <v>0.24751809720785936</v>
      </c>
      <c r="DK38" s="53">
        <v>0.24646798528549341</v>
      </c>
      <c r="DL38" s="53">
        <v>0.24071869863401915</v>
      </c>
      <c r="DM38" s="53">
        <v>0.238718820861678</v>
      </c>
      <c r="DN38" s="53">
        <v>0.24703222159412097</v>
      </c>
      <c r="DO38" s="53">
        <v>0.25935378767309258</v>
      </c>
      <c r="DP38" s="53">
        <v>0.2677453027139875</v>
      </c>
      <c r="DQ38" s="53">
        <v>0.29727985246657446</v>
      </c>
      <c r="DR38" s="53">
        <v>0.32081974848625988</v>
      </c>
      <c r="DS38" s="53">
        <v>0.3430477106117053</v>
      </c>
      <c r="DT38" s="53">
        <v>0.35463731737143595</v>
      </c>
      <c r="DU38" s="53">
        <v>0.37765922413225317</v>
      </c>
      <c r="DV38" s="53">
        <v>0.383638451665203</v>
      </c>
      <c r="DW38" s="53">
        <v>0.2740676496097138</v>
      </c>
      <c r="DX38" s="92">
        <v>0.14749536178107606</v>
      </c>
      <c r="DY38" s="53">
        <v>0.12795275590551181</v>
      </c>
      <c r="DZ38" s="53">
        <v>0.13715953307392997</v>
      </c>
      <c r="EA38" s="53">
        <v>0.14223385689354276</v>
      </c>
      <c r="EB38" s="53">
        <v>0.14500442086648982</v>
      </c>
      <c r="EC38" s="53">
        <v>0.16108339272986458</v>
      </c>
      <c r="ED38" s="53">
        <v>0.16576576576576577</v>
      </c>
      <c r="EE38" s="53">
        <v>0.20576923076923076</v>
      </c>
      <c r="EF38" s="53">
        <v>0.22560975609756098</v>
      </c>
      <c r="EG38" s="53">
        <v>0.24809575625680086</v>
      </c>
      <c r="EH38" s="53">
        <v>0.29192546583850931</v>
      </c>
      <c r="EI38" s="53">
        <v>0.26538461538461539</v>
      </c>
      <c r="EJ38" s="53">
        <v>0.28731343283582089</v>
      </c>
      <c r="EK38" s="268">
        <v>0.32139303482587067</v>
      </c>
    </row>
    <row r="39" spans="1:141" s="35" customFormat="1">
      <c r="A39" s="91" t="s">
        <v>74</v>
      </c>
      <c r="B39" s="92">
        <v>0.52514667355448141</v>
      </c>
      <c r="C39" s="53">
        <v>0.54031371399252359</v>
      </c>
      <c r="D39" s="53">
        <v>0.53671817512877118</v>
      </c>
      <c r="E39" s="53">
        <v>0.52561691242852848</v>
      </c>
      <c r="F39" s="53">
        <v>0.52808582884802946</v>
      </c>
      <c r="G39" s="53">
        <v>0.54887895484631111</v>
      </c>
      <c r="H39" s="53">
        <v>0.55192425167990222</v>
      </c>
      <c r="I39" s="53">
        <v>0.5641100323624596</v>
      </c>
      <c r="J39" s="53">
        <v>0.56183687547219396</v>
      </c>
      <c r="K39" s="53">
        <v>0.56103118286569886</v>
      </c>
      <c r="L39" s="53">
        <v>0.58374171230902272</v>
      </c>
      <c r="M39" s="53">
        <v>0.60777258006477153</v>
      </c>
      <c r="N39" s="53">
        <v>0.62239131830732675</v>
      </c>
      <c r="O39" s="53">
        <v>0.62418720398169703</v>
      </c>
      <c r="P39" s="92">
        <v>0.35354223433242504</v>
      </c>
      <c r="Q39" s="53">
        <v>0.36244841815680878</v>
      </c>
      <c r="R39" s="53">
        <v>0.345075016307893</v>
      </c>
      <c r="S39" s="53">
        <v>0.35384615384615387</v>
      </c>
      <c r="T39" s="53">
        <v>0.30683810637054354</v>
      </c>
      <c r="U39" s="53">
        <v>0.32558139534883723</v>
      </c>
      <c r="V39" s="53">
        <v>0.33315098468271337</v>
      </c>
      <c r="W39" s="53">
        <v>0.34336734693877552</v>
      </c>
      <c r="X39" s="53">
        <v>0.3403954802259887</v>
      </c>
      <c r="Y39" s="53">
        <v>0.31684434968017056</v>
      </c>
      <c r="Z39" s="53">
        <v>0.34520668425681617</v>
      </c>
      <c r="AA39" s="53">
        <v>0.36223331820245119</v>
      </c>
      <c r="AB39" s="53">
        <v>0.37739288969917956</v>
      </c>
      <c r="AC39" s="53">
        <v>0.35669099756690997</v>
      </c>
      <c r="AD39" s="92">
        <v>0.35702479338842974</v>
      </c>
      <c r="AE39" s="53">
        <v>0.43945578231292515</v>
      </c>
      <c r="AF39" s="53">
        <v>0.42212518195050946</v>
      </c>
      <c r="AG39" s="53">
        <v>0.42420382165605097</v>
      </c>
      <c r="AH39" s="53">
        <v>0.41748768472906406</v>
      </c>
      <c r="AI39" s="53">
        <v>0.45005611672278339</v>
      </c>
      <c r="AJ39" s="53">
        <v>0.4609375</v>
      </c>
      <c r="AK39" s="53">
        <v>0.45807033363390443</v>
      </c>
      <c r="AL39" s="53">
        <v>0.45016077170418006</v>
      </c>
      <c r="AM39" s="53">
        <v>0.46966452533904351</v>
      </c>
      <c r="AN39" s="53">
        <v>0.48909657320872274</v>
      </c>
      <c r="AO39" s="53">
        <v>0.528169014084507</v>
      </c>
      <c r="AP39" s="53">
        <v>0.53266064790228362</v>
      </c>
      <c r="AQ39" s="53">
        <v>0.52531301034295041</v>
      </c>
      <c r="AR39" s="92">
        <v>0.53486093956301373</v>
      </c>
      <c r="AS39" s="53">
        <v>0.54805272362752211</v>
      </c>
      <c r="AT39" s="53">
        <v>0.545801036358186</v>
      </c>
      <c r="AU39" s="53">
        <v>0.53797862867319679</v>
      </c>
      <c r="AV39" s="53">
        <v>0.54642918900224802</v>
      </c>
      <c r="AW39" s="53">
        <v>0.56389410047946631</v>
      </c>
      <c r="AX39" s="53">
        <v>0.56923713045275992</v>
      </c>
      <c r="AY39" s="53">
        <v>0.58303170120520265</v>
      </c>
      <c r="AZ39" s="53">
        <v>0.57706138150192343</v>
      </c>
      <c r="BA39" s="53">
        <v>0.5773648212672603</v>
      </c>
      <c r="BB39" s="53">
        <v>0.5955472289996514</v>
      </c>
      <c r="BC39" s="53">
        <v>0.62307215032795604</v>
      </c>
      <c r="BD39" s="53">
        <v>0.6367626404494382</v>
      </c>
      <c r="BE39" s="53">
        <v>0.6992067346608386</v>
      </c>
      <c r="BF39" s="92">
        <v>0.61349693251533743</v>
      </c>
      <c r="BG39" s="53">
        <v>0.66162310866574969</v>
      </c>
      <c r="BH39" s="53">
        <v>0.66233766233766234</v>
      </c>
      <c r="BI39" s="53">
        <v>0.62203626220362618</v>
      </c>
      <c r="BJ39" s="53">
        <v>0.5911949685534591</v>
      </c>
      <c r="BK39" s="53">
        <v>0.66413043478260869</v>
      </c>
      <c r="BL39" s="53">
        <v>0.63364055299539168</v>
      </c>
      <c r="BM39" s="53">
        <v>0.67887931034482762</v>
      </c>
      <c r="BN39" s="53">
        <v>0.66342648845686514</v>
      </c>
      <c r="BO39" s="53">
        <v>0.6834862385321101</v>
      </c>
      <c r="BP39" s="53">
        <v>0.68691588785046731</v>
      </c>
      <c r="BQ39" s="53">
        <v>0.70505287896592239</v>
      </c>
      <c r="BR39" s="53">
        <v>0.75800000000000001</v>
      </c>
      <c r="BS39" s="53">
        <v>0.77341269841269844</v>
      </c>
      <c r="BT39" s="97">
        <v>0</v>
      </c>
      <c r="BU39" s="53">
        <v>0.10280751363360938</v>
      </c>
      <c r="BV39" s="53">
        <v>7.9445808488249739E-2</v>
      </c>
      <c r="BW39" s="53">
        <v>8.7271672948680781E-2</v>
      </c>
      <c r="BX39" s="53">
        <v>8.4521702924950551E-2</v>
      </c>
      <c r="BY39" s="53">
        <v>7.973709245005621E-2</v>
      </c>
      <c r="BZ39" s="53">
        <v>8.8446275946275951E-2</v>
      </c>
      <c r="CA39" s="53">
        <v>8.2670628331731194E-2</v>
      </c>
      <c r="CB39" s="53">
        <v>0.10907811400422238</v>
      </c>
      <c r="CC39" s="53">
        <v>0.14010920824025813</v>
      </c>
      <c r="CD39" s="53">
        <v>0.15922212093588575</v>
      </c>
      <c r="CE39" s="53">
        <v>0.21295583935990153</v>
      </c>
      <c r="CF39" s="53">
        <v>0.24574019071439737</v>
      </c>
      <c r="CG39" s="53">
        <v>0.27554806070826304</v>
      </c>
      <c r="CH39" s="92">
        <v>0</v>
      </c>
      <c r="CI39" s="53">
        <v>3.8095238095238099E-2</v>
      </c>
      <c r="CJ39" s="53">
        <v>3.2258064516129031E-2</v>
      </c>
      <c r="CK39" s="53">
        <v>2.2955523672883789E-2</v>
      </c>
      <c r="CL39" s="53">
        <v>2.4021352313167259E-2</v>
      </c>
      <c r="CM39" s="53">
        <v>2.180451127819549E-2</v>
      </c>
      <c r="CN39" s="53">
        <v>3.1591737545565005E-2</v>
      </c>
      <c r="CO39" s="53">
        <v>2.3593466424682397E-2</v>
      </c>
      <c r="CP39" s="53">
        <v>3.4983498349834982E-2</v>
      </c>
      <c r="CQ39" s="53">
        <v>6.7986230636833053E-2</v>
      </c>
      <c r="CR39" s="53">
        <v>8.5714285714285715E-2</v>
      </c>
      <c r="CS39" s="53">
        <v>0.12244897959183673</v>
      </c>
      <c r="CT39" s="53">
        <v>0.12579617834394904</v>
      </c>
      <c r="CU39" s="53">
        <v>0.13430127041742287</v>
      </c>
      <c r="CV39" s="92">
        <v>0</v>
      </c>
      <c r="CW39" s="53">
        <v>4.065040650406504E-2</v>
      </c>
      <c r="CX39" s="53">
        <v>5.6603773584905662E-2</v>
      </c>
      <c r="CY39" s="53">
        <v>5.3763440860215055E-2</v>
      </c>
      <c r="CZ39" s="53">
        <v>7.4204946996466431E-2</v>
      </c>
      <c r="DA39" s="53">
        <v>5.7065217391304345E-2</v>
      </c>
      <c r="DB39" s="53">
        <v>7.9710144927536225E-2</v>
      </c>
      <c r="DC39" s="53">
        <v>9.0697674418604657E-2</v>
      </c>
      <c r="DD39" s="53">
        <v>8.4858569051580693E-2</v>
      </c>
      <c r="DE39" s="53">
        <v>0.12761506276150628</v>
      </c>
      <c r="DF39" s="53">
        <v>0.10163339382940109</v>
      </c>
      <c r="DG39" s="53">
        <v>0.21406727828746178</v>
      </c>
      <c r="DH39" s="53">
        <v>0.24642857142857144</v>
      </c>
      <c r="DI39" s="53">
        <v>0.25352112676056338</v>
      </c>
      <c r="DJ39" s="92">
        <v>0</v>
      </c>
      <c r="DK39" s="53">
        <v>0.11635916359163592</v>
      </c>
      <c r="DL39" s="53">
        <v>8.8131089459698844E-2</v>
      </c>
      <c r="DM39" s="53">
        <v>9.9905213270142179E-2</v>
      </c>
      <c r="DN39" s="53">
        <v>9.843903810997047E-2</v>
      </c>
      <c r="DO39" s="53">
        <v>9.1136079900124844E-2</v>
      </c>
      <c r="DP39" s="53">
        <v>0.10522972686851577</v>
      </c>
      <c r="DQ39" s="53">
        <v>9.6712946481547407E-2</v>
      </c>
      <c r="DR39" s="53">
        <v>0.12748782185107863</v>
      </c>
      <c r="DS39" s="53">
        <v>0.15669856459330145</v>
      </c>
      <c r="DT39" s="53">
        <v>0.18129527055815936</v>
      </c>
      <c r="DU39" s="53">
        <v>0.22584033613445378</v>
      </c>
      <c r="DV39" s="53">
        <v>0.26039248786663854</v>
      </c>
      <c r="DW39" s="53">
        <v>0.25352112676056338</v>
      </c>
      <c r="DX39" s="92">
        <v>0</v>
      </c>
      <c r="DY39" s="53">
        <v>3.4482758620689655E-2</v>
      </c>
      <c r="DZ39" s="53">
        <v>3.125E-2</v>
      </c>
      <c r="EA39" s="53">
        <v>2.5000000000000001E-2</v>
      </c>
      <c r="EB39" s="53">
        <v>2.4691358024691357E-2</v>
      </c>
      <c r="EC39" s="53">
        <v>8.4337349397590355E-2</v>
      </c>
      <c r="ED39" s="53">
        <v>0.11320754716981132</v>
      </c>
      <c r="EE39" s="53">
        <v>0.1</v>
      </c>
      <c r="EF39" s="53">
        <v>8.7499999999999994E-2</v>
      </c>
      <c r="EG39" s="53">
        <v>0.14130434782608695</v>
      </c>
      <c r="EH39" s="53">
        <v>0.23469387755102042</v>
      </c>
      <c r="EI39" s="53">
        <v>0.32142857142857145</v>
      </c>
      <c r="EJ39" s="53">
        <v>0.30097087378640774</v>
      </c>
      <c r="EK39" s="268">
        <v>0.33695652173913043</v>
      </c>
    </row>
    <row r="40" spans="1:141" s="35" customFormat="1">
      <c r="A40" s="91" t="s">
        <v>75</v>
      </c>
      <c r="B40" s="92">
        <v>0.65698884055229811</v>
      </c>
      <c r="C40" s="53">
        <v>0.39206742687159152</v>
      </c>
      <c r="D40" s="53">
        <v>0.68480183085405177</v>
      </c>
      <c r="E40" s="53">
        <v>0.69370434035238504</v>
      </c>
      <c r="F40" s="53">
        <v>0.68739186851211076</v>
      </c>
      <c r="G40" s="53">
        <v>0.69603970424389749</v>
      </c>
      <c r="H40" s="53">
        <v>0.68422056859377978</v>
      </c>
      <c r="I40" s="53">
        <v>0.68442239281033512</v>
      </c>
      <c r="J40" s="53">
        <v>0.70968057047963273</v>
      </c>
      <c r="K40" s="53">
        <v>0.71665597213310106</v>
      </c>
      <c r="L40" s="53">
        <v>0.72488080522691156</v>
      </c>
      <c r="M40" s="53">
        <v>0.72740137979833719</v>
      </c>
      <c r="N40" s="53">
        <v>0.7247041173528922</v>
      </c>
      <c r="O40" s="53">
        <v>0.63413785468003669</v>
      </c>
      <c r="P40" s="92">
        <v>0.42333333333333334</v>
      </c>
      <c r="Q40" s="53">
        <v>0.36496350364963503</v>
      </c>
      <c r="R40" s="53">
        <v>0.49152542372881358</v>
      </c>
      <c r="S40" s="53">
        <v>0.52066115702479343</v>
      </c>
      <c r="T40" s="53">
        <v>0.51271186440677963</v>
      </c>
      <c r="U40" s="53">
        <v>0.48927038626609443</v>
      </c>
      <c r="V40" s="53">
        <v>0.49158249158249157</v>
      </c>
      <c r="W40" s="53">
        <v>0.47727272727272729</v>
      </c>
      <c r="X40" s="53">
        <v>0.48062015503875971</v>
      </c>
      <c r="Y40" s="53">
        <v>0.48771929824561405</v>
      </c>
      <c r="Z40" s="53">
        <v>0.55519480519480524</v>
      </c>
      <c r="AA40" s="53">
        <v>0.54205607476635509</v>
      </c>
      <c r="AB40" s="53">
        <v>0.53822629969418956</v>
      </c>
      <c r="AC40" s="53">
        <v>0.39120681920143563</v>
      </c>
      <c r="AD40" s="92">
        <v>0.56465517241379315</v>
      </c>
      <c r="AE40" s="53">
        <v>0.29648241206030151</v>
      </c>
      <c r="AF40" s="53">
        <v>0.64903846153846156</v>
      </c>
      <c r="AG40" s="53">
        <v>0.58421052631578951</v>
      </c>
      <c r="AH40" s="53">
        <v>0.61572052401746724</v>
      </c>
      <c r="AI40" s="53">
        <v>0.60305343511450382</v>
      </c>
      <c r="AJ40" s="53">
        <v>0.62244897959183676</v>
      </c>
      <c r="AK40" s="53">
        <v>0.56913183279742763</v>
      </c>
      <c r="AL40" s="53">
        <v>0.64420485175202158</v>
      </c>
      <c r="AM40" s="53">
        <v>0.69703872437357628</v>
      </c>
      <c r="AN40" s="53">
        <v>0.68020304568527923</v>
      </c>
      <c r="AO40" s="53">
        <v>0.67373572593800979</v>
      </c>
      <c r="AP40" s="53">
        <v>0.63677811550151975</v>
      </c>
      <c r="AQ40" s="53">
        <v>0.54689146469968386</v>
      </c>
      <c r="AR40" s="92">
        <v>0.67256733275412683</v>
      </c>
      <c r="AS40" s="53">
        <v>0.39839239216574213</v>
      </c>
      <c r="AT40" s="53">
        <v>0.69256355428842953</v>
      </c>
      <c r="AU40" s="53">
        <v>0.70435950665526925</v>
      </c>
      <c r="AV40" s="53">
        <v>0.69797830374753456</v>
      </c>
      <c r="AW40" s="53">
        <v>0.70529609456483955</v>
      </c>
      <c r="AX40" s="53">
        <v>0.69599735362222959</v>
      </c>
      <c r="AY40" s="53">
        <v>0.6952899355698734</v>
      </c>
      <c r="AZ40" s="53">
        <v>0.72448739099693615</v>
      </c>
      <c r="BA40" s="53">
        <v>0.72494887525562368</v>
      </c>
      <c r="BB40" s="53">
        <v>0.73749441715051367</v>
      </c>
      <c r="BC40" s="53">
        <v>0.73921369832150496</v>
      </c>
      <c r="BD40" s="53">
        <v>0.74264786268721983</v>
      </c>
      <c r="BE40" s="53">
        <v>0.64453295981791126</v>
      </c>
      <c r="BF40" s="92">
        <v>0.63829787234042556</v>
      </c>
      <c r="BG40" s="53">
        <v>0.28282828282828282</v>
      </c>
      <c r="BH40" s="53">
        <v>0.70491803278688525</v>
      </c>
      <c r="BI40" s="53">
        <v>0.67006802721088432</v>
      </c>
      <c r="BJ40" s="53">
        <v>0.6095890410958904</v>
      </c>
      <c r="BK40" s="53">
        <v>0.71726190476190477</v>
      </c>
      <c r="BL40" s="53">
        <v>0.68333333333333335</v>
      </c>
      <c r="BM40" s="53">
        <v>0.6891025641025641</v>
      </c>
      <c r="BN40" s="53">
        <v>0.64074074074074072</v>
      </c>
      <c r="BO40" s="53">
        <v>0.70399999999999996</v>
      </c>
      <c r="BP40" s="53">
        <v>0.71119133574007221</v>
      </c>
      <c r="BQ40" s="53">
        <v>0.70807453416149069</v>
      </c>
      <c r="BR40" s="53">
        <v>0.66666666666666663</v>
      </c>
      <c r="BS40" s="53">
        <v>0.78184991273996507</v>
      </c>
      <c r="BT40" s="97">
        <v>0.34240700218818382</v>
      </c>
      <c r="BU40" s="53">
        <v>0.33567169414240616</v>
      </c>
      <c r="BV40" s="53">
        <v>0.32475076536619829</v>
      </c>
      <c r="BW40" s="53">
        <v>0.33037606971814398</v>
      </c>
      <c r="BX40" s="53">
        <v>0.31560419377056709</v>
      </c>
      <c r="BY40" s="53">
        <v>0.30019806882891803</v>
      </c>
      <c r="BZ40" s="53">
        <v>0.25230650948231675</v>
      </c>
      <c r="CA40" s="53">
        <v>0.26611981442883076</v>
      </c>
      <c r="CB40" s="53">
        <v>0.28249441924101676</v>
      </c>
      <c r="CC40" s="53">
        <v>0.30574068464101789</v>
      </c>
      <c r="CD40" s="53">
        <v>0.33283283283283283</v>
      </c>
      <c r="CE40" s="53">
        <v>0.34514457629951528</v>
      </c>
      <c r="CF40" s="53">
        <v>0.35487197112905999</v>
      </c>
      <c r="CG40" s="53">
        <v>0.35112012700652673</v>
      </c>
      <c r="CH40" s="92">
        <v>0.13806706114398423</v>
      </c>
      <c r="CI40" s="53">
        <v>0.12714776632302405</v>
      </c>
      <c r="CJ40" s="53">
        <v>0.13446676970633695</v>
      </c>
      <c r="CK40" s="53">
        <v>0.12824207492795389</v>
      </c>
      <c r="CL40" s="53">
        <v>0.12315270935960591</v>
      </c>
      <c r="CM40" s="53">
        <v>0.12730184147317855</v>
      </c>
      <c r="CN40" s="53">
        <v>6.7961165048543687E-2</v>
      </c>
      <c r="CO40" s="53">
        <v>7.744565217391304E-2</v>
      </c>
      <c r="CP40" s="53">
        <v>8.1978798586572435E-2</v>
      </c>
      <c r="CQ40" s="53">
        <v>0.13223787167449139</v>
      </c>
      <c r="CR40" s="53">
        <v>0.1317764804003336</v>
      </c>
      <c r="CS40" s="53">
        <v>0.13189655172413794</v>
      </c>
      <c r="CT40" s="53">
        <v>0.164967562557924</v>
      </c>
      <c r="CU40" s="53">
        <v>0.13403880070546736</v>
      </c>
      <c r="CV40" s="92">
        <v>0.1875</v>
      </c>
      <c r="CW40" s="53">
        <v>0.22289156626506024</v>
      </c>
      <c r="CX40" s="53">
        <v>0.21039603960396039</v>
      </c>
      <c r="CY40" s="53">
        <v>0.23310023310023309</v>
      </c>
      <c r="CZ40" s="53">
        <v>0.21767241379310345</v>
      </c>
      <c r="DA40" s="53">
        <v>0.25118483412322273</v>
      </c>
      <c r="DB40" s="53">
        <v>0.16545718432510886</v>
      </c>
      <c r="DC40" s="53">
        <v>0.18206896551724139</v>
      </c>
      <c r="DD40" s="53">
        <v>0.20379146919431279</v>
      </c>
      <c r="DE40" s="53">
        <v>0.23814898419864561</v>
      </c>
      <c r="DF40" s="53">
        <v>0.2552954292084727</v>
      </c>
      <c r="DG40" s="53">
        <v>0.26617179215270415</v>
      </c>
      <c r="DH40" s="53">
        <v>0.27420998980632011</v>
      </c>
      <c r="DI40" s="53">
        <v>0.27926078028747431</v>
      </c>
      <c r="DJ40" s="92">
        <v>0.36749080506742948</v>
      </c>
      <c r="DK40" s="53">
        <v>0.35953635405690199</v>
      </c>
      <c r="DL40" s="53">
        <v>0.34563380281690143</v>
      </c>
      <c r="DM40" s="53">
        <v>0.35117530444633249</v>
      </c>
      <c r="DN40" s="53">
        <v>0.33710365288336736</v>
      </c>
      <c r="DO40" s="53">
        <v>0.33057519280205655</v>
      </c>
      <c r="DP40" s="53">
        <v>0.29051120758394611</v>
      </c>
      <c r="DQ40" s="53">
        <v>0.30105413614436305</v>
      </c>
      <c r="DR40" s="53">
        <v>0.31768433179723504</v>
      </c>
      <c r="DS40" s="53">
        <v>0.33793748052757294</v>
      </c>
      <c r="DT40" s="53">
        <v>0.37498589005531097</v>
      </c>
      <c r="DU40" s="53">
        <v>0.38904299583911234</v>
      </c>
      <c r="DV40" s="53">
        <v>0.39573148920949086</v>
      </c>
      <c r="DW40" s="53">
        <v>0.27926078028747431</v>
      </c>
      <c r="DX40" s="92">
        <v>0.22950819672131148</v>
      </c>
      <c r="DY40" s="53">
        <v>0.25547445255474455</v>
      </c>
      <c r="DZ40" s="53">
        <v>0.23684210526315788</v>
      </c>
      <c r="EA40" s="53">
        <v>0.25</v>
      </c>
      <c r="EB40" s="53">
        <v>0.2752808988764045</v>
      </c>
      <c r="EC40" s="53">
        <v>0.30681818181818182</v>
      </c>
      <c r="ED40" s="53">
        <v>0.20496894409937888</v>
      </c>
      <c r="EE40" s="53">
        <v>0.17808219178082191</v>
      </c>
      <c r="EF40" s="53">
        <v>0.24096385542168675</v>
      </c>
      <c r="EG40" s="53">
        <v>0.25675675675675674</v>
      </c>
      <c r="EH40" s="53">
        <v>0.28846153846153844</v>
      </c>
      <c r="EI40" s="53">
        <v>0.2822085889570552</v>
      </c>
      <c r="EJ40" s="53">
        <v>0.34759358288770054</v>
      </c>
      <c r="EK40" s="268">
        <v>0.3352941176470588</v>
      </c>
    </row>
    <row r="41" spans="1:141" s="35" customFormat="1">
      <c r="A41" s="91" t="s">
        <v>76</v>
      </c>
      <c r="B41" s="92">
        <v>0.54765751211631664</v>
      </c>
      <c r="C41" s="53">
        <v>0.53640776699029125</v>
      </c>
      <c r="D41" s="53">
        <v>0.55369780608634112</v>
      </c>
      <c r="E41" s="53">
        <v>0.54323974082073434</v>
      </c>
      <c r="F41" s="53">
        <v>0.5277558537227045</v>
      </c>
      <c r="G41" s="53">
        <v>0.5430282744648991</v>
      </c>
      <c r="H41" s="53">
        <v>0.54640522875816988</v>
      </c>
      <c r="I41" s="53">
        <v>0.53484947643979053</v>
      </c>
      <c r="J41" s="53">
        <v>0.54281042939506063</v>
      </c>
      <c r="K41" s="53">
        <v>0.54913549752999291</v>
      </c>
      <c r="L41" s="53">
        <v>0.55471762790299084</v>
      </c>
      <c r="M41" s="53">
        <v>0.5701519959913145</v>
      </c>
      <c r="N41" s="53">
        <v>0.58845528455284557</v>
      </c>
      <c r="O41" s="53">
        <v>0.58366822054332101</v>
      </c>
      <c r="P41" s="92">
        <v>0.3559322033898305</v>
      </c>
      <c r="Q41" s="53">
        <v>0.28328611898016998</v>
      </c>
      <c r="R41" s="53">
        <v>0.32981530343007914</v>
      </c>
      <c r="S41" s="53">
        <v>0.38173302107728335</v>
      </c>
      <c r="T41" s="53">
        <v>0.2857142857142857</v>
      </c>
      <c r="U41" s="53">
        <v>0.34517766497461927</v>
      </c>
      <c r="V41" s="53">
        <v>0.34513274336283184</v>
      </c>
      <c r="W41" s="53">
        <v>0.31712062256809337</v>
      </c>
      <c r="X41" s="53">
        <v>0.35194585448392557</v>
      </c>
      <c r="Y41" s="53">
        <v>0.26286764705882354</v>
      </c>
      <c r="Z41" s="53">
        <v>0.31774193548387097</v>
      </c>
      <c r="AA41" s="53">
        <v>0.32479999999999998</v>
      </c>
      <c r="AB41" s="53">
        <v>0.3767361111111111</v>
      </c>
      <c r="AC41" s="53">
        <v>0.35406698564593303</v>
      </c>
      <c r="AD41" s="92">
        <v>0.45098039215686275</v>
      </c>
      <c r="AE41" s="53">
        <v>0.46417445482866043</v>
      </c>
      <c r="AF41" s="53">
        <v>0.42433234421364985</v>
      </c>
      <c r="AG41" s="53">
        <v>0.43187660668380462</v>
      </c>
      <c r="AH41" s="53">
        <v>0.45077720207253885</v>
      </c>
      <c r="AI41" s="53">
        <v>0.43276283618581907</v>
      </c>
      <c r="AJ41" s="53">
        <v>0.44522144522144524</v>
      </c>
      <c r="AK41" s="53">
        <v>0.41619585687382299</v>
      </c>
      <c r="AL41" s="53">
        <v>0.43970315398886828</v>
      </c>
      <c r="AM41" s="53">
        <v>0.46615384615384614</v>
      </c>
      <c r="AN41" s="53">
        <v>0.46143617021276595</v>
      </c>
      <c r="AO41" s="53">
        <v>0.44148319814600234</v>
      </c>
      <c r="AP41" s="53">
        <v>0.46362649294245384</v>
      </c>
      <c r="AQ41" s="53">
        <v>0.49892703862660942</v>
      </c>
      <c r="AR41" s="92">
        <v>0.56576878733885339</v>
      </c>
      <c r="AS41" s="53">
        <v>0.56056740483722833</v>
      </c>
      <c r="AT41" s="53">
        <v>0.57740409879138199</v>
      </c>
      <c r="AU41" s="53">
        <v>0.56729664821969306</v>
      </c>
      <c r="AV41" s="53">
        <v>0.55494736842105263</v>
      </c>
      <c r="AW41" s="53">
        <v>0.57319940158153448</v>
      </c>
      <c r="AX41" s="53">
        <v>0.57250450832714539</v>
      </c>
      <c r="AY41" s="53">
        <v>0.56112756613216219</v>
      </c>
      <c r="AZ41" s="53">
        <v>0.5707037282153099</v>
      </c>
      <c r="BA41" s="53">
        <v>0.58565334530758872</v>
      </c>
      <c r="BB41" s="53">
        <v>0.59452846975088969</v>
      </c>
      <c r="BC41" s="53">
        <v>0.60777230432402851</v>
      </c>
      <c r="BD41" s="53">
        <v>0.62800565770862804</v>
      </c>
      <c r="BE41" s="53">
        <v>0.62087673611111116</v>
      </c>
      <c r="BF41" s="92">
        <v>0.51546391752577314</v>
      </c>
      <c r="BG41" s="53">
        <v>0.49</v>
      </c>
      <c r="BH41" s="53">
        <v>0.54354354354354351</v>
      </c>
      <c r="BI41" s="53">
        <v>0.56230031948881787</v>
      </c>
      <c r="BJ41" s="53">
        <v>0.55636363636363639</v>
      </c>
      <c r="BK41" s="53">
        <v>0.56707317073170727</v>
      </c>
      <c r="BL41" s="53">
        <v>0.6064516129032258</v>
      </c>
      <c r="BM41" s="53">
        <v>0.58227848101265822</v>
      </c>
      <c r="BN41" s="53">
        <v>0.569620253164557</v>
      </c>
      <c r="BO41" s="53">
        <v>0.56227758007117434</v>
      </c>
      <c r="BP41" s="53">
        <v>0.5691823899371069</v>
      </c>
      <c r="BQ41" s="53">
        <v>0.6283783783783784</v>
      </c>
      <c r="BR41" s="53">
        <v>0.63091482649842268</v>
      </c>
      <c r="BS41" s="53">
        <v>0.61788617886178865</v>
      </c>
      <c r="BT41" s="97">
        <v>0.32358615087826176</v>
      </c>
      <c r="BU41" s="53">
        <v>0.30675491123017123</v>
      </c>
      <c r="BV41" s="53">
        <v>0.31912010008340286</v>
      </c>
      <c r="BW41" s="53">
        <v>0.3029332782482958</v>
      </c>
      <c r="BX41" s="53">
        <v>0.30738119312436807</v>
      </c>
      <c r="BY41" s="53">
        <v>0.29153924566768602</v>
      </c>
      <c r="BZ41" s="53">
        <v>0.26074743527112848</v>
      </c>
      <c r="CA41" s="53">
        <v>0.27413029728020238</v>
      </c>
      <c r="CB41" s="53">
        <v>0.27475028448602856</v>
      </c>
      <c r="CC41" s="53">
        <v>0.31993467017512023</v>
      </c>
      <c r="CD41" s="53">
        <v>0.32856470588235293</v>
      </c>
      <c r="CE41" s="53">
        <v>0.34974093264248707</v>
      </c>
      <c r="CF41" s="53">
        <v>0.35450078798553813</v>
      </c>
      <c r="CG41" s="53">
        <v>0.37218431629124216</v>
      </c>
      <c r="CH41" s="92">
        <v>0.19711042311661506</v>
      </c>
      <c r="CI41" s="53">
        <v>0.16196447230929989</v>
      </c>
      <c r="CJ41" s="53">
        <v>0.2099343955014058</v>
      </c>
      <c r="CK41" s="53">
        <v>0.20484359233097882</v>
      </c>
      <c r="CL41" s="53">
        <v>0.18367346938775511</v>
      </c>
      <c r="CM41" s="53">
        <v>0.16152450090744103</v>
      </c>
      <c r="CN41" s="53">
        <v>0.14975845410628019</v>
      </c>
      <c r="CO41" s="53">
        <v>0.191</v>
      </c>
      <c r="CP41" s="53">
        <v>0.15025906735751296</v>
      </c>
      <c r="CQ41" s="53">
        <v>0.19672131147540983</v>
      </c>
      <c r="CR41" s="53">
        <v>0.21717990275526741</v>
      </c>
      <c r="CS41" s="53">
        <v>0.23790322580645162</v>
      </c>
      <c r="CT41" s="53">
        <v>0.24330357142857142</v>
      </c>
      <c r="CU41" s="53">
        <v>0.28293413173652693</v>
      </c>
      <c r="CV41" s="92">
        <v>0.33121019108280253</v>
      </c>
      <c r="CW41" s="53">
        <v>0.2976588628762542</v>
      </c>
      <c r="CX41" s="53">
        <v>0.3084648493543759</v>
      </c>
      <c r="CY41" s="53">
        <v>0.28505392912172572</v>
      </c>
      <c r="CZ41" s="53">
        <v>0.31673306772908366</v>
      </c>
      <c r="DA41" s="53">
        <v>0.27827380952380953</v>
      </c>
      <c r="DB41" s="53">
        <v>0.29218900675024106</v>
      </c>
      <c r="DC41" s="53">
        <v>0.30988423864648262</v>
      </c>
      <c r="DD41" s="53">
        <v>0.27692307692307694</v>
      </c>
      <c r="DE41" s="53">
        <v>0.31929824561403508</v>
      </c>
      <c r="DF41" s="53">
        <v>0.31497083603370057</v>
      </c>
      <c r="DG41" s="53">
        <v>0.31502525252525254</v>
      </c>
      <c r="DH41" s="53">
        <v>0.34179357021996615</v>
      </c>
      <c r="DI41" s="53">
        <v>0.34175824175824177</v>
      </c>
      <c r="DJ41" s="92">
        <v>0.3512861736334405</v>
      </c>
      <c r="DK41" s="53">
        <v>0.33616251565326283</v>
      </c>
      <c r="DL41" s="53">
        <v>0.34830496352453155</v>
      </c>
      <c r="DM41" s="53">
        <v>0.32833211944646756</v>
      </c>
      <c r="DN41" s="53">
        <v>0.33</v>
      </c>
      <c r="DO41" s="53">
        <v>0.31411192214111922</v>
      </c>
      <c r="DP41" s="53">
        <v>0.28413845568657287</v>
      </c>
      <c r="DQ41" s="53">
        <v>0.29144050104384134</v>
      </c>
      <c r="DR41" s="53">
        <v>0.30356000852696652</v>
      </c>
      <c r="DS41" s="53">
        <v>0.35799798067214772</v>
      </c>
      <c r="DT41" s="53">
        <v>0.36083894672382116</v>
      </c>
      <c r="DU41" s="53">
        <v>0.39181950981983443</v>
      </c>
      <c r="DV41" s="53">
        <v>0.38929363319607224</v>
      </c>
      <c r="DW41" s="53">
        <v>0.34175824175824177</v>
      </c>
      <c r="DX41" s="92">
        <v>0.2360248447204969</v>
      </c>
      <c r="DY41" s="53">
        <v>0.17088607594936708</v>
      </c>
      <c r="DZ41" s="53">
        <v>0.19892473118279569</v>
      </c>
      <c r="EA41" s="53">
        <v>0.23448275862068965</v>
      </c>
      <c r="EB41" s="53">
        <v>0.25423728813559321</v>
      </c>
      <c r="EC41" s="53">
        <v>0.25675675675675674</v>
      </c>
      <c r="ED41" s="53">
        <v>0.20547945205479451</v>
      </c>
      <c r="EE41" s="53">
        <v>0.23756906077348067</v>
      </c>
      <c r="EF41" s="53">
        <v>0.24817518248175183</v>
      </c>
      <c r="EG41" s="53">
        <v>0.25945945945945947</v>
      </c>
      <c r="EH41" s="53">
        <v>0.29468599033816423</v>
      </c>
      <c r="EI41" s="53">
        <v>0.28699551569506726</v>
      </c>
      <c r="EJ41" s="53">
        <v>0.33165829145728642</v>
      </c>
      <c r="EK41" s="268">
        <v>0.29767441860465116</v>
      </c>
    </row>
    <row r="42" spans="1:141" s="35" customFormat="1">
      <c r="A42" s="91" t="s">
        <v>77</v>
      </c>
      <c r="B42" s="92">
        <v>0.59098942407495725</v>
      </c>
      <c r="C42" s="53">
        <v>0.59745168217609157</v>
      </c>
      <c r="D42" s="53">
        <v>0.60382264265759411</v>
      </c>
      <c r="E42" s="53">
        <v>0.60688513916770659</v>
      </c>
      <c r="F42" s="53">
        <v>0.60827315920865432</v>
      </c>
      <c r="G42" s="53">
        <v>0.61463801399825024</v>
      </c>
      <c r="H42" s="53">
        <v>0.61964675844278905</v>
      </c>
      <c r="I42" s="53">
        <v>0.61501291989664086</v>
      </c>
      <c r="J42" s="53">
        <v>0.62054990464081372</v>
      </c>
      <c r="K42" s="53">
        <v>0.63025099075297231</v>
      </c>
      <c r="L42" s="53">
        <v>0.64151091565886598</v>
      </c>
      <c r="M42" s="53">
        <v>0.66339543426922065</v>
      </c>
      <c r="N42" s="53">
        <v>0.67061816465157753</v>
      </c>
      <c r="O42" s="53">
        <v>0.6840676388457958</v>
      </c>
      <c r="P42" s="92">
        <v>0.39405880569869656</v>
      </c>
      <c r="Q42" s="53">
        <v>0.37433821239489257</v>
      </c>
      <c r="R42" s="53">
        <v>0.36503928170594835</v>
      </c>
      <c r="S42" s="53">
        <v>0.33314622509121528</v>
      </c>
      <c r="T42" s="53">
        <v>0.34380776340110908</v>
      </c>
      <c r="U42" s="53">
        <v>0.33575622029633773</v>
      </c>
      <c r="V42" s="53">
        <v>0.33412509897070469</v>
      </c>
      <c r="W42" s="53">
        <v>0.33409961685823752</v>
      </c>
      <c r="X42" s="53">
        <v>0.34022177419354838</v>
      </c>
      <c r="Y42" s="53">
        <v>0.35426008968609868</v>
      </c>
      <c r="Z42" s="53">
        <v>0.37220708446866485</v>
      </c>
      <c r="AA42" s="53">
        <v>0.4121414647730437</v>
      </c>
      <c r="AB42" s="53">
        <v>0.41327124563445866</v>
      </c>
      <c r="AC42" s="53">
        <v>0.42589797766374887</v>
      </c>
      <c r="AD42" s="92">
        <v>0.5357142857142857</v>
      </c>
      <c r="AE42" s="53">
        <v>0.55837563451776651</v>
      </c>
      <c r="AF42" s="53">
        <v>0.55161290322580647</v>
      </c>
      <c r="AG42" s="53">
        <v>0.58153241650294696</v>
      </c>
      <c r="AH42" s="53">
        <v>0.60418562329390357</v>
      </c>
      <c r="AI42" s="53">
        <v>0.55929203539823014</v>
      </c>
      <c r="AJ42" s="53">
        <v>0.59230769230769231</v>
      </c>
      <c r="AK42" s="53">
        <v>0.57549857549857553</v>
      </c>
      <c r="AL42" s="53">
        <v>0.56842105263157894</v>
      </c>
      <c r="AM42" s="53">
        <v>0.57287889775199419</v>
      </c>
      <c r="AN42" s="53">
        <v>0.5557894736842105</v>
      </c>
      <c r="AO42" s="53">
        <v>0.56153328850033624</v>
      </c>
      <c r="AP42" s="53">
        <v>0.59012492563950025</v>
      </c>
      <c r="AQ42" s="53">
        <v>0.60832864378165452</v>
      </c>
      <c r="AR42" s="92">
        <v>0.61220422509693084</v>
      </c>
      <c r="AS42" s="53">
        <v>0.62040293040293037</v>
      </c>
      <c r="AT42" s="53">
        <v>0.63572301718558999</v>
      </c>
      <c r="AU42" s="53">
        <v>0.63520562040946671</v>
      </c>
      <c r="AV42" s="53">
        <v>0.63636686180592517</v>
      </c>
      <c r="AW42" s="53">
        <v>0.64807441725785431</v>
      </c>
      <c r="AX42" s="53">
        <v>0.65416681575839986</v>
      </c>
      <c r="AY42" s="53">
        <v>0.64951306662930008</v>
      </c>
      <c r="AZ42" s="53">
        <v>0.65516869677697531</v>
      </c>
      <c r="BA42" s="53">
        <v>0.66529826346000143</v>
      </c>
      <c r="BB42" s="53">
        <v>0.6691895069439342</v>
      </c>
      <c r="BC42" s="53">
        <v>0.69381485782789498</v>
      </c>
      <c r="BD42" s="53">
        <v>0.6954663066711666</v>
      </c>
      <c r="BE42" s="53">
        <v>0.70961657053723659</v>
      </c>
      <c r="BF42" s="92">
        <v>0.73915699450213801</v>
      </c>
      <c r="BG42" s="53">
        <v>0.7130937098844673</v>
      </c>
      <c r="BH42" s="53">
        <v>0.72737955346650995</v>
      </c>
      <c r="BI42" s="53">
        <v>0.74554102259215216</v>
      </c>
      <c r="BJ42" s="53">
        <v>0.73637374860956617</v>
      </c>
      <c r="BK42" s="53">
        <v>0.7295522388059702</v>
      </c>
      <c r="BL42" s="53">
        <v>0.72846548773531095</v>
      </c>
      <c r="BM42" s="53">
        <v>0.71445856019358744</v>
      </c>
      <c r="BN42" s="53">
        <v>0.76358381502890171</v>
      </c>
      <c r="BO42" s="53">
        <v>0.7665369649805448</v>
      </c>
      <c r="BP42" s="53">
        <v>0.78123200921128377</v>
      </c>
      <c r="BQ42" s="53">
        <v>0.7834577828834004</v>
      </c>
      <c r="BR42" s="53">
        <v>0.80117584179583112</v>
      </c>
      <c r="BS42" s="53">
        <v>0.82051282051282048</v>
      </c>
      <c r="BT42" s="97">
        <v>0.15210117393523506</v>
      </c>
      <c r="BU42" s="53">
        <v>0.15036431883417972</v>
      </c>
      <c r="BV42" s="53">
        <v>0.14698770904694741</v>
      </c>
      <c r="BW42" s="53">
        <v>0.15011937922801433</v>
      </c>
      <c r="BX42" s="53">
        <v>0.14261952285904381</v>
      </c>
      <c r="BY42" s="53">
        <v>0.13142179319371727</v>
      </c>
      <c r="BZ42" s="53">
        <v>0.12418986764034687</v>
      </c>
      <c r="CA42" s="53">
        <v>0.12251565477811054</v>
      </c>
      <c r="CB42" s="53">
        <v>0.13369585599099942</v>
      </c>
      <c r="CC42" s="53">
        <v>0.15629272504857164</v>
      </c>
      <c r="CD42" s="53">
        <v>0.16311951183211787</v>
      </c>
      <c r="CE42" s="53">
        <v>0.17342783893832001</v>
      </c>
      <c r="CF42" s="53">
        <v>0.18151020100880824</v>
      </c>
      <c r="CG42" s="53">
        <v>0.18463937621832358</v>
      </c>
      <c r="CH42" s="92">
        <v>6.0207991242474002E-2</v>
      </c>
      <c r="CI42" s="53">
        <v>6.8119891008174394E-2</v>
      </c>
      <c r="CJ42" s="53">
        <v>7.0609318996415774E-2</v>
      </c>
      <c r="CK42" s="53">
        <v>5.7791095890410961E-2</v>
      </c>
      <c r="CL42" s="53">
        <v>6.0435435435435433E-2</v>
      </c>
      <c r="CM42" s="53">
        <v>5.9561128526645767E-2</v>
      </c>
      <c r="CN42" s="53">
        <v>7.790407540892709E-2</v>
      </c>
      <c r="CO42" s="53">
        <v>4.2776432606941084E-2</v>
      </c>
      <c r="CP42" s="53">
        <v>2.8750826173165895E-2</v>
      </c>
      <c r="CQ42" s="53">
        <v>6.9201520912547526E-2</v>
      </c>
      <c r="CR42" s="53">
        <v>7.4964639321074958E-2</v>
      </c>
      <c r="CS42" s="53">
        <v>7.8913324708926258E-2</v>
      </c>
      <c r="CT42" s="53">
        <v>9.6459096459096463E-2</v>
      </c>
      <c r="CU42" s="53">
        <v>9.1490722968650032E-2</v>
      </c>
      <c r="CV42" s="92">
        <v>0.12215320910973085</v>
      </c>
      <c r="CW42" s="53">
        <v>0.10609037328094302</v>
      </c>
      <c r="CX42" s="53">
        <v>0.12430426716141002</v>
      </c>
      <c r="CY42" s="53">
        <v>0.11183144246353323</v>
      </c>
      <c r="CZ42" s="53">
        <v>0.13030746705710103</v>
      </c>
      <c r="DA42" s="53">
        <v>0.10121951219512196</v>
      </c>
      <c r="DB42" s="53">
        <v>0.10126582278481013</v>
      </c>
      <c r="DC42" s="53">
        <v>0.10236220472440945</v>
      </c>
      <c r="DD42" s="53">
        <v>0.12734584450402145</v>
      </c>
      <c r="DE42" s="53">
        <v>0.12307692307692308</v>
      </c>
      <c r="DF42" s="53">
        <v>0.13850415512465375</v>
      </c>
      <c r="DG42" s="53">
        <v>0.13636363636363635</v>
      </c>
      <c r="DH42" s="53">
        <v>0.13986013986013987</v>
      </c>
      <c r="DI42" s="53">
        <v>0.1220865704772475</v>
      </c>
      <c r="DJ42" s="92">
        <v>0.16785216689887805</v>
      </c>
      <c r="DK42" s="53">
        <v>0.16812790097988653</v>
      </c>
      <c r="DL42" s="53">
        <v>0.16815690798961638</v>
      </c>
      <c r="DM42" s="53">
        <v>0.1721918471866565</v>
      </c>
      <c r="DN42" s="53">
        <v>0.16109858577577371</v>
      </c>
      <c r="DO42" s="53">
        <v>0.15443510737628385</v>
      </c>
      <c r="DP42" s="53">
        <v>0.14618082897845228</v>
      </c>
      <c r="DQ42" s="53">
        <v>0.15345609821190287</v>
      </c>
      <c r="DR42" s="53">
        <v>0.16716142901013409</v>
      </c>
      <c r="DS42" s="53">
        <v>0.18861569552037724</v>
      </c>
      <c r="DT42" s="53">
        <v>0.18979389397112312</v>
      </c>
      <c r="DU42" s="53">
        <v>0.19653614457831325</v>
      </c>
      <c r="DV42" s="53">
        <v>0.20697850275467214</v>
      </c>
      <c r="DW42" s="53">
        <v>0.1220865704772475</v>
      </c>
      <c r="DX42" s="92">
        <v>0.12890625</v>
      </c>
      <c r="DY42" s="53">
        <v>0.14448669201520911</v>
      </c>
      <c r="DZ42" s="53">
        <v>0.16376306620209058</v>
      </c>
      <c r="EA42" s="53">
        <v>0.13953488372093023</v>
      </c>
      <c r="EB42" s="53">
        <v>0.12969283276450511</v>
      </c>
      <c r="EC42" s="53">
        <v>0.10862619808306709</v>
      </c>
      <c r="ED42" s="53">
        <v>0.11846689895470383</v>
      </c>
      <c r="EE42" s="53">
        <v>0.10703363914373089</v>
      </c>
      <c r="EF42" s="53">
        <v>0.12015503875968993</v>
      </c>
      <c r="EG42" s="53">
        <v>0.15555555555555556</v>
      </c>
      <c r="EH42" s="53">
        <v>0.16541353383458646</v>
      </c>
      <c r="EI42" s="53">
        <v>0.16140350877192983</v>
      </c>
      <c r="EJ42" s="53">
        <v>0.15</v>
      </c>
      <c r="EK42" s="268">
        <v>0.1858108108108108</v>
      </c>
    </row>
    <row r="43" spans="1:141" s="35" customFormat="1">
      <c r="A43" s="91" t="s">
        <v>78</v>
      </c>
      <c r="B43" s="92">
        <v>0.53207317073170735</v>
      </c>
      <c r="C43" s="53">
        <v>0.54410660660660659</v>
      </c>
      <c r="D43" s="53">
        <v>0.55124317768344455</v>
      </c>
      <c r="E43" s="53">
        <v>0.56350072780203786</v>
      </c>
      <c r="F43" s="53">
        <v>0.56512579006072627</v>
      </c>
      <c r="G43" s="53">
        <v>0.57844623688519614</v>
      </c>
      <c r="H43" s="53">
        <v>0.58577107933305639</v>
      </c>
      <c r="I43" s="53">
        <v>0.59028229863289339</v>
      </c>
      <c r="J43" s="53">
        <v>0.58502192202867642</v>
      </c>
      <c r="K43" s="53">
        <v>0.59644330795606437</v>
      </c>
      <c r="L43" s="53">
        <v>0.60283898556750015</v>
      </c>
      <c r="M43" s="53">
        <v>0.61496640195479535</v>
      </c>
      <c r="N43" s="53">
        <v>0.63175262771938401</v>
      </c>
      <c r="O43" s="53">
        <v>0.63770441221845109</v>
      </c>
      <c r="P43" s="92">
        <v>0.3522012578616352</v>
      </c>
      <c r="Q43" s="53">
        <v>0.39759036144578314</v>
      </c>
      <c r="R43" s="53">
        <v>0.40929203539823011</v>
      </c>
      <c r="S43" s="53">
        <v>0.37945492662473795</v>
      </c>
      <c r="T43" s="53">
        <v>0.34633027522935778</v>
      </c>
      <c r="U43" s="53">
        <v>0.43917525773195876</v>
      </c>
      <c r="V43" s="53">
        <v>0.4632768361581921</v>
      </c>
      <c r="W43" s="53">
        <v>0.4259927797833935</v>
      </c>
      <c r="X43" s="53">
        <v>0.39613526570048307</v>
      </c>
      <c r="Y43" s="53">
        <v>0.43154246100519933</v>
      </c>
      <c r="Z43" s="53">
        <v>0.37725631768953066</v>
      </c>
      <c r="AA43" s="53">
        <v>0.44736842105263158</v>
      </c>
      <c r="AB43" s="53">
        <v>0.45674740484429066</v>
      </c>
      <c r="AC43" s="53">
        <v>0.46643109540636041</v>
      </c>
      <c r="AD43" s="92">
        <v>0.49019607843137253</v>
      </c>
      <c r="AE43" s="53">
        <v>0.49261083743842365</v>
      </c>
      <c r="AF43" s="53">
        <v>0.50234741784037562</v>
      </c>
      <c r="AG43" s="53">
        <v>0.51583710407239824</v>
      </c>
      <c r="AH43" s="53">
        <v>0.41924398625429554</v>
      </c>
      <c r="AI43" s="53">
        <v>0.47709923664122139</v>
      </c>
      <c r="AJ43" s="53">
        <v>0.49315068493150682</v>
      </c>
      <c r="AK43" s="53">
        <v>0.4943502824858757</v>
      </c>
      <c r="AL43" s="53">
        <v>0.48091603053435117</v>
      </c>
      <c r="AM43" s="53">
        <v>0.48735632183908045</v>
      </c>
      <c r="AN43" s="53">
        <v>0.4713375796178344</v>
      </c>
      <c r="AO43" s="53">
        <v>0.49900990099009901</v>
      </c>
      <c r="AP43" s="53">
        <v>0.53142857142857147</v>
      </c>
      <c r="AQ43" s="53">
        <v>0.54182509505703425</v>
      </c>
      <c r="AR43" s="92">
        <v>0.57011992005329781</v>
      </c>
      <c r="AS43" s="53">
        <v>0.56575843838958928</v>
      </c>
      <c r="AT43" s="53">
        <v>0.56527668126031727</v>
      </c>
      <c r="AU43" s="53">
        <v>0.57666549171660209</v>
      </c>
      <c r="AV43" s="53">
        <v>0.58349605843639252</v>
      </c>
      <c r="AW43" s="53">
        <v>0.58926010897619729</v>
      </c>
      <c r="AX43" s="53">
        <v>0.59782299373932835</v>
      </c>
      <c r="AY43" s="53">
        <v>0.60498915401301523</v>
      </c>
      <c r="AZ43" s="53">
        <v>0.59567255679769204</v>
      </c>
      <c r="BA43" s="53">
        <v>0.60520377943872516</v>
      </c>
      <c r="BB43" s="53">
        <v>0.61679635883130235</v>
      </c>
      <c r="BC43" s="53">
        <v>0.62786054369528488</v>
      </c>
      <c r="BD43" s="53">
        <v>0.64541152742223251</v>
      </c>
      <c r="BE43" s="53">
        <v>0.65289716650748164</v>
      </c>
      <c r="BF43" s="92">
        <v>0.49212598425196852</v>
      </c>
      <c r="BG43" s="53">
        <v>0.5528031290743155</v>
      </c>
      <c r="BH43" s="53">
        <v>0.56815578465062999</v>
      </c>
      <c r="BI43" s="53">
        <v>0.5600907029478458</v>
      </c>
      <c r="BJ43" s="53">
        <v>0.57294429708222816</v>
      </c>
      <c r="BK43" s="53">
        <v>0.61555555555555552</v>
      </c>
      <c r="BL43" s="53">
        <v>0.6245530393325387</v>
      </c>
      <c r="BM43" s="53">
        <v>0.60859465737514518</v>
      </c>
      <c r="BN43" s="53">
        <v>0.62984054669703871</v>
      </c>
      <c r="BO43" s="53">
        <v>0.65333333333333332</v>
      </c>
      <c r="BP43" s="53">
        <v>0.58837209302325577</v>
      </c>
      <c r="BQ43" s="53">
        <v>0.62418300653594772</v>
      </c>
      <c r="BR43" s="53">
        <v>0.6645299145299145</v>
      </c>
      <c r="BS43" s="53">
        <v>0.6527363184079602</v>
      </c>
      <c r="BT43" s="97">
        <v>0.30437817891692431</v>
      </c>
      <c r="BU43" s="53">
        <v>0.2862558671320255</v>
      </c>
      <c r="BV43" s="53">
        <v>0.26985960007293502</v>
      </c>
      <c r="BW43" s="53">
        <v>0.26305620608899299</v>
      </c>
      <c r="BX43" s="53">
        <v>0.26865581675708256</v>
      </c>
      <c r="BY43" s="53">
        <v>0.26990397805212618</v>
      </c>
      <c r="BZ43" s="53">
        <v>0.24305502410652791</v>
      </c>
      <c r="CA43" s="53">
        <v>0.26140184498663677</v>
      </c>
      <c r="CB43" s="53">
        <v>0.27673537295498662</v>
      </c>
      <c r="CC43" s="53">
        <v>0.2825185764567853</v>
      </c>
      <c r="CD43" s="53">
        <v>0.30660024906600247</v>
      </c>
      <c r="CE43" s="53">
        <v>0.32599713297917193</v>
      </c>
      <c r="CF43" s="53">
        <v>0.32451335636639422</v>
      </c>
      <c r="CG43" s="53">
        <v>0.32624529091670157</v>
      </c>
      <c r="CH43" s="92">
        <v>0.10702875399361023</v>
      </c>
      <c r="CI43" s="53">
        <v>7.3701842546063656E-2</v>
      </c>
      <c r="CJ43" s="53">
        <v>7.9795021961932652E-2</v>
      </c>
      <c r="CK43" s="53">
        <v>0.08</v>
      </c>
      <c r="CL43" s="53">
        <v>8.2037996545768571E-2</v>
      </c>
      <c r="CM43" s="53">
        <v>0.10068365444375388</v>
      </c>
      <c r="CN43" s="53">
        <v>7.8900709219858159E-2</v>
      </c>
      <c r="CO43" s="53">
        <v>8.1726354453627179E-2</v>
      </c>
      <c r="CP43" s="53">
        <v>9.2753623188405798E-2</v>
      </c>
      <c r="CQ43" s="53">
        <v>9.2085235920852354E-2</v>
      </c>
      <c r="CR43" s="53">
        <v>0.12670713201820941</v>
      </c>
      <c r="CS43" s="53">
        <v>0.11267605633802817</v>
      </c>
      <c r="CT43" s="53">
        <v>0.13260869565217392</v>
      </c>
      <c r="CU43" s="53">
        <v>0.12142857142857143</v>
      </c>
      <c r="CV43" s="92">
        <v>0.16112531969309463</v>
      </c>
      <c r="CW43" s="53">
        <v>0.18429003021148035</v>
      </c>
      <c r="CX43" s="53">
        <v>0.16666666666666666</v>
      </c>
      <c r="CY43" s="53">
        <v>0.14898989898989898</v>
      </c>
      <c r="CZ43" s="53">
        <v>0.18271604938271604</v>
      </c>
      <c r="DA43" s="53">
        <v>0.19196428571428573</v>
      </c>
      <c r="DB43" s="53">
        <v>0.16172106824925817</v>
      </c>
      <c r="DC43" s="53">
        <v>0.19266055045871561</v>
      </c>
      <c r="DD43" s="53">
        <v>0.1542056074766355</v>
      </c>
      <c r="DE43" s="53">
        <v>0.20256111757857975</v>
      </c>
      <c r="DF43" s="53">
        <v>0.21693735498839908</v>
      </c>
      <c r="DG43" s="53">
        <v>0.24298160696999033</v>
      </c>
      <c r="DH43" s="53">
        <v>0.20300751879699247</v>
      </c>
      <c r="DI43" s="53">
        <v>0.24097472924187727</v>
      </c>
      <c r="DJ43" s="92">
        <v>0.33484903601309568</v>
      </c>
      <c r="DK43" s="53">
        <v>0.31916299559471367</v>
      </c>
      <c r="DL43" s="53">
        <v>0.3034383082306405</v>
      </c>
      <c r="DM43" s="53">
        <v>0.29380659181455993</v>
      </c>
      <c r="DN43" s="53">
        <v>0.30502297575661541</v>
      </c>
      <c r="DO43" s="53">
        <v>0.3084580783128088</v>
      </c>
      <c r="DP43" s="53">
        <v>0.28522372528616025</v>
      </c>
      <c r="DQ43" s="53">
        <v>0.30638399808360284</v>
      </c>
      <c r="DR43" s="53">
        <v>0.33294071456615626</v>
      </c>
      <c r="DS43" s="53">
        <v>0.3419908466819222</v>
      </c>
      <c r="DT43" s="53">
        <v>0.36980007450639513</v>
      </c>
      <c r="DU43" s="53">
        <v>0.39592993302421431</v>
      </c>
      <c r="DV43" s="53">
        <v>0.39449180327868855</v>
      </c>
      <c r="DW43" s="53">
        <v>0.24097472924187727</v>
      </c>
      <c r="DX43" s="92">
        <v>0.20027063599458728</v>
      </c>
      <c r="DY43" s="53">
        <v>0.19249592169657423</v>
      </c>
      <c r="DZ43" s="53">
        <v>0.14203730272596843</v>
      </c>
      <c r="EA43" s="53">
        <v>0.16152897657213316</v>
      </c>
      <c r="EB43" s="53">
        <v>0.16453900709219857</v>
      </c>
      <c r="EC43" s="53">
        <v>0.20227560050568899</v>
      </c>
      <c r="ED43" s="53">
        <v>0.12643678160919541</v>
      </c>
      <c r="EE43" s="53">
        <v>0.19294990723562153</v>
      </c>
      <c r="EF43" s="53">
        <v>0.15517241379310345</v>
      </c>
      <c r="EG43" s="53">
        <v>0.16088765603328711</v>
      </c>
      <c r="EH43" s="53">
        <v>0.2285336856010568</v>
      </c>
      <c r="EI43" s="53">
        <v>0.25289017341040465</v>
      </c>
      <c r="EJ43" s="53">
        <v>0.26811594202898553</v>
      </c>
      <c r="EK43" s="268">
        <v>0.26129943502824859</v>
      </c>
    </row>
    <row r="44" spans="1:141" s="35" customFormat="1">
      <c r="A44" s="91" t="s">
        <v>79</v>
      </c>
      <c r="B44" s="92">
        <v>0.53835841813417828</v>
      </c>
      <c r="C44" s="53">
        <v>0.54445731001279785</v>
      </c>
      <c r="D44" s="53">
        <v>0.54425179725729478</v>
      </c>
      <c r="E44" s="53">
        <v>0.54547562460147236</v>
      </c>
      <c r="F44" s="53">
        <v>0.53616545556176631</v>
      </c>
      <c r="G44" s="53">
        <v>0.55035023816195017</v>
      </c>
      <c r="H44" s="53">
        <v>0.55204806116876026</v>
      </c>
      <c r="I44" s="53">
        <v>0.55937418513689696</v>
      </c>
      <c r="J44" s="53">
        <v>0.53978505735248528</v>
      </c>
      <c r="K44" s="53">
        <v>0.55337344006364042</v>
      </c>
      <c r="L44" s="53">
        <v>0.55522657700607214</v>
      </c>
      <c r="M44" s="53">
        <v>0.5597905442827652</v>
      </c>
      <c r="N44" s="53">
        <v>0.58363448631905013</v>
      </c>
      <c r="O44" s="53">
        <v>0.59249263984298328</v>
      </c>
      <c r="P44" s="92">
        <v>0.3413793103448276</v>
      </c>
      <c r="Q44" s="53">
        <v>0.35470779220779219</v>
      </c>
      <c r="R44" s="53">
        <v>0.35307346326836581</v>
      </c>
      <c r="S44" s="53">
        <v>0.31158961367954402</v>
      </c>
      <c r="T44" s="53">
        <v>0.33031674208144796</v>
      </c>
      <c r="U44" s="53">
        <v>0.34132086499123321</v>
      </c>
      <c r="V44" s="53">
        <v>0.33144154370034051</v>
      </c>
      <c r="W44" s="53">
        <v>0.34994523548740414</v>
      </c>
      <c r="X44" s="53">
        <v>0.31450519656574788</v>
      </c>
      <c r="Y44" s="53">
        <v>0.32400183570445157</v>
      </c>
      <c r="Z44" s="53">
        <v>0.32717110920034392</v>
      </c>
      <c r="AA44" s="53">
        <v>0.36067653276955602</v>
      </c>
      <c r="AB44" s="53">
        <v>0.37959944108057753</v>
      </c>
      <c r="AC44" s="53">
        <v>0.375</v>
      </c>
      <c r="AD44" s="92">
        <v>0.41921397379912662</v>
      </c>
      <c r="AE44" s="53">
        <v>0.51489361702127656</v>
      </c>
      <c r="AF44" s="53">
        <v>0.4642857142857143</v>
      </c>
      <c r="AG44" s="53">
        <v>0.49546827794561932</v>
      </c>
      <c r="AH44" s="53">
        <v>0.49202127659574468</v>
      </c>
      <c r="AI44" s="53">
        <v>0.48110831234256929</v>
      </c>
      <c r="AJ44" s="53">
        <v>0.55555555555555558</v>
      </c>
      <c r="AK44" s="53">
        <v>0.50248756218905477</v>
      </c>
      <c r="AL44" s="53">
        <v>0.47302904564315351</v>
      </c>
      <c r="AM44" s="53">
        <v>0.54529616724738672</v>
      </c>
      <c r="AN44" s="53">
        <v>0.5415282392026578</v>
      </c>
      <c r="AO44" s="53">
        <v>0.51840490797546013</v>
      </c>
      <c r="AP44" s="53">
        <v>0.54041916167664672</v>
      </c>
      <c r="AQ44" s="53">
        <v>0.53513513513513511</v>
      </c>
      <c r="AR44" s="92">
        <v>0.55803217196854937</v>
      </c>
      <c r="AS44" s="53">
        <v>0.56561216401239456</v>
      </c>
      <c r="AT44" s="53">
        <v>0.56954708421745814</v>
      </c>
      <c r="AU44" s="53">
        <v>0.57452211328207659</v>
      </c>
      <c r="AV44" s="53">
        <v>0.56996229576874735</v>
      </c>
      <c r="AW44" s="53">
        <v>0.59220314735336199</v>
      </c>
      <c r="AX44" s="53">
        <v>0.59455877223578657</v>
      </c>
      <c r="AY44" s="53">
        <v>0.59685277850934948</v>
      </c>
      <c r="AZ44" s="53">
        <v>0.57527025223541972</v>
      </c>
      <c r="BA44" s="53">
        <v>0.58730461303850556</v>
      </c>
      <c r="BB44" s="53">
        <v>0.59528023598820057</v>
      </c>
      <c r="BC44" s="53">
        <v>0.59721852541921749</v>
      </c>
      <c r="BD44" s="53">
        <v>0.61884411884411883</v>
      </c>
      <c r="BE44" s="53">
        <v>0.63107491856677522</v>
      </c>
      <c r="BF44" s="92">
        <v>0.61470588235294121</v>
      </c>
      <c r="BG44" s="53">
        <v>0.55084745762711862</v>
      </c>
      <c r="BH44" s="53">
        <v>0.58750000000000002</v>
      </c>
      <c r="BI44" s="53">
        <v>0.63611111111111107</v>
      </c>
      <c r="BJ44" s="53">
        <v>0.57567567567567568</v>
      </c>
      <c r="BK44" s="53">
        <v>0.68193384223918574</v>
      </c>
      <c r="BL44" s="53">
        <v>0.56919060052219317</v>
      </c>
      <c r="BM44" s="53">
        <v>0.64959568733153639</v>
      </c>
      <c r="BN44" s="53">
        <v>0.62674094707520889</v>
      </c>
      <c r="BO44" s="53">
        <v>0.68865435356200533</v>
      </c>
      <c r="BP44" s="53">
        <v>0.63366336633663367</v>
      </c>
      <c r="BQ44" s="53">
        <v>0.62200956937799046</v>
      </c>
      <c r="BR44" s="53">
        <v>0.67653758542141229</v>
      </c>
      <c r="BS44" s="53">
        <v>0.71089108910891086</v>
      </c>
      <c r="BT44" s="97">
        <v>0.20659000081559417</v>
      </c>
      <c r="BU44" s="53">
        <v>0.23537092956826899</v>
      </c>
      <c r="BV44" s="53">
        <v>0.21127553482387004</v>
      </c>
      <c r="BW44" s="53">
        <v>0.21372371009229837</v>
      </c>
      <c r="BX44" s="53">
        <v>0.19653093128861759</v>
      </c>
      <c r="BY44" s="53">
        <v>0.19682926829268294</v>
      </c>
      <c r="BZ44" s="53">
        <v>0.1866825884226089</v>
      </c>
      <c r="CA44" s="53">
        <v>0.2009661273425678</v>
      </c>
      <c r="CB44" s="53">
        <v>0.21659792525934257</v>
      </c>
      <c r="CC44" s="53">
        <v>0.24116018623379892</v>
      </c>
      <c r="CD44" s="53">
        <v>0.25258637517079835</v>
      </c>
      <c r="CE44" s="53">
        <v>0.27663564884945541</v>
      </c>
      <c r="CF44" s="53">
        <v>0.28914382834076907</v>
      </c>
      <c r="CG44" s="53">
        <v>0.30569367602773301</v>
      </c>
      <c r="CH44" s="92">
        <v>7.277628032345014E-2</v>
      </c>
      <c r="CI44" s="53">
        <v>8.72794800371402E-2</v>
      </c>
      <c r="CJ44" s="53">
        <v>7.163053722902922E-2</v>
      </c>
      <c r="CK44" s="53">
        <v>7.1546052631578941E-2</v>
      </c>
      <c r="CL44" s="53">
        <v>5.3435114503816793E-2</v>
      </c>
      <c r="CM44" s="53">
        <v>5.0809603573422672E-2</v>
      </c>
      <c r="CN44" s="53">
        <v>5.0661798265632128E-2</v>
      </c>
      <c r="CO44" s="53">
        <v>4.6669687358405078E-2</v>
      </c>
      <c r="CP44" s="53">
        <v>5.4439746300211415E-2</v>
      </c>
      <c r="CQ44" s="53">
        <v>6.7567567567567571E-2</v>
      </c>
      <c r="CR44" s="53">
        <v>8.9214380825565917E-2</v>
      </c>
      <c r="CS44" s="53">
        <v>0.10291858678955453</v>
      </c>
      <c r="CT44" s="53">
        <v>0.11218169304886441</v>
      </c>
      <c r="CU44" s="53">
        <v>0.11430575035063113</v>
      </c>
      <c r="CV44" s="92">
        <v>0.14678899082568808</v>
      </c>
      <c r="CW44" s="53">
        <v>0.24897959183673468</v>
      </c>
      <c r="CX44" s="53">
        <v>0.14741035856573706</v>
      </c>
      <c r="CY44" s="53">
        <v>0.14705882352941177</v>
      </c>
      <c r="CZ44" s="53">
        <v>0.17085427135678391</v>
      </c>
      <c r="DA44" s="53">
        <v>0.13174946004319654</v>
      </c>
      <c r="DB44" s="53">
        <v>0.11494252873563218</v>
      </c>
      <c r="DC44" s="53">
        <v>0.16206896551724137</v>
      </c>
      <c r="DD44" s="53">
        <v>0.17258064516129032</v>
      </c>
      <c r="DE44" s="53">
        <v>0.21068702290076335</v>
      </c>
      <c r="DF44" s="53">
        <v>0.2072072072072072</v>
      </c>
      <c r="DG44" s="53">
        <v>0.2370266479663394</v>
      </c>
      <c r="DH44" s="53">
        <v>0.26162018592297476</v>
      </c>
      <c r="DI44" s="53">
        <v>0.24533001245330013</v>
      </c>
      <c r="DJ44" s="92">
        <v>0.22652639858421</v>
      </c>
      <c r="DK44" s="53">
        <v>0.25342329827346693</v>
      </c>
      <c r="DL44" s="53">
        <v>0.2363522928148071</v>
      </c>
      <c r="DM44" s="53">
        <v>0.23547770059397966</v>
      </c>
      <c r="DN44" s="53">
        <v>0.21839834958739685</v>
      </c>
      <c r="DO44" s="53">
        <v>0.22259644825474587</v>
      </c>
      <c r="DP44" s="53">
        <v>0.21581524519476722</v>
      </c>
      <c r="DQ44" s="53">
        <v>0.23062509368910208</v>
      </c>
      <c r="DR44" s="53">
        <v>0.24786879922058944</v>
      </c>
      <c r="DS44" s="53">
        <v>0.27167201778216843</v>
      </c>
      <c r="DT44" s="53">
        <v>0.28048678136802352</v>
      </c>
      <c r="DU44" s="53">
        <v>0.3055243445692884</v>
      </c>
      <c r="DV44" s="53">
        <v>0.3235294117647059</v>
      </c>
      <c r="DW44" s="53">
        <v>0.24533001245330013</v>
      </c>
      <c r="DX44" s="92">
        <v>0.15172413793103448</v>
      </c>
      <c r="DY44" s="53">
        <v>0.1875</v>
      </c>
      <c r="DZ44" s="53">
        <v>0.13714285714285715</v>
      </c>
      <c r="EA44" s="53">
        <v>0.15646258503401361</v>
      </c>
      <c r="EB44" s="53">
        <v>0.15730337078651685</v>
      </c>
      <c r="EC44" s="53">
        <v>0.15028901734104047</v>
      </c>
      <c r="ED44" s="53">
        <v>0.12745098039215685</v>
      </c>
      <c r="EE44" s="53">
        <v>0.13304721030042918</v>
      </c>
      <c r="EF44" s="53">
        <v>0.20940170940170941</v>
      </c>
      <c r="EG44" s="53">
        <v>0.19921875</v>
      </c>
      <c r="EH44" s="53">
        <v>0.23371647509578544</v>
      </c>
      <c r="EI44" s="53">
        <v>0.26141078838174275</v>
      </c>
      <c r="EJ44" s="53">
        <v>0.25390625</v>
      </c>
      <c r="EK44" s="268">
        <v>0.26339285714285715</v>
      </c>
    </row>
    <row r="45" spans="1:141" s="35" customFormat="1">
      <c r="A45" s="91" t="s">
        <v>80</v>
      </c>
      <c r="B45" s="92">
        <v>0.54275092936802971</v>
      </c>
      <c r="C45" s="53">
        <v>0.55628960496157476</v>
      </c>
      <c r="D45" s="53">
        <v>0.55844867753871452</v>
      </c>
      <c r="E45" s="53">
        <v>0.55709194583036348</v>
      </c>
      <c r="F45" s="53">
        <v>0.56995521780431535</v>
      </c>
      <c r="G45" s="53">
        <v>0.56753899021940257</v>
      </c>
      <c r="H45" s="53">
        <v>0.56253107906514177</v>
      </c>
      <c r="I45" s="53">
        <v>0.57065085894023715</v>
      </c>
      <c r="J45" s="53">
        <v>0.57687040956056268</v>
      </c>
      <c r="K45" s="53">
        <v>0.57573852922690127</v>
      </c>
      <c r="L45" s="53">
        <v>0.59704721904034619</v>
      </c>
      <c r="M45" s="53">
        <v>0.59070484015919889</v>
      </c>
      <c r="N45" s="53">
        <v>0.5753477588871716</v>
      </c>
      <c r="O45" s="53">
        <v>0.59112240907313263</v>
      </c>
      <c r="P45" s="92">
        <v>0.3383084577114428</v>
      </c>
      <c r="Q45" s="53">
        <v>0.27941176470588236</v>
      </c>
      <c r="R45" s="53">
        <v>0.3439153439153439</v>
      </c>
      <c r="S45" s="53">
        <v>0.31413612565445026</v>
      </c>
      <c r="T45" s="53">
        <v>0.35217391304347828</v>
      </c>
      <c r="U45" s="53">
        <v>0.41101694915254239</v>
      </c>
      <c r="V45" s="53">
        <v>0.32490974729241878</v>
      </c>
      <c r="W45" s="53">
        <v>0.31906614785992216</v>
      </c>
      <c r="X45" s="53">
        <v>0.32550335570469796</v>
      </c>
      <c r="Y45" s="53">
        <v>0.32945736434108525</v>
      </c>
      <c r="Z45" s="53">
        <v>0.37642585551330798</v>
      </c>
      <c r="AA45" s="53">
        <v>0.29692832764505117</v>
      </c>
      <c r="AB45" s="53">
        <v>0.34909090909090912</v>
      </c>
      <c r="AC45" s="53">
        <v>0.29133858267716534</v>
      </c>
      <c r="AD45" s="92">
        <v>0.39735099337748342</v>
      </c>
      <c r="AE45" s="53">
        <v>0.44559585492227977</v>
      </c>
      <c r="AF45" s="53">
        <v>0.47222222222222221</v>
      </c>
      <c r="AG45" s="53">
        <v>0.48372093023255813</v>
      </c>
      <c r="AH45" s="53">
        <v>0.48799999999999999</v>
      </c>
      <c r="AI45" s="53">
        <v>0.48534201954397393</v>
      </c>
      <c r="AJ45" s="53">
        <v>0.47368421052631576</v>
      </c>
      <c r="AK45" s="53">
        <v>0.50139275766016711</v>
      </c>
      <c r="AL45" s="53">
        <v>0.50249999999999995</v>
      </c>
      <c r="AM45" s="53">
        <v>0.47835497835497837</v>
      </c>
      <c r="AN45" s="53">
        <v>0.4685185185185185</v>
      </c>
      <c r="AO45" s="53">
        <v>0.44839857651245552</v>
      </c>
      <c r="AP45" s="53">
        <v>0.48349834983498352</v>
      </c>
      <c r="AQ45" s="53">
        <v>0.48666666666666669</v>
      </c>
      <c r="AR45" s="92">
        <v>0.55497876356772058</v>
      </c>
      <c r="AS45" s="53">
        <v>0.56911329281595757</v>
      </c>
      <c r="AT45" s="53">
        <v>0.57318224740321055</v>
      </c>
      <c r="AU45" s="53">
        <v>0.56799868442690349</v>
      </c>
      <c r="AV45" s="53">
        <v>0.58538142355569744</v>
      </c>
      <c r="AW45" s="53">
        <v>0.58253040593903016</v>
      </c>
      <c r="AX45" s="53">
        <v>0.58204381798682392</v>
      </c>
      <c r="AY45" s="53">
        <v>0.58981001727115712</v>
      </c>
      <c r="AZ45" s="53">
        <v>0.5987069613591941</v>
      </c>
      <c r="BA45" s="53">
        <v>0.60265901193533766</v>
      </c>
      <c r="BB45" s="53">
        <v>0.62423164024587507</v>
      </c>
      <c r="BC45" s="53">
        <v>0.62566312997347484</v>
      </c>
      <c r="BD45" s="53">
        <v>0.60289659818120578</v>
      </c>
      <c r="BE45" s="53">
        <v>0.60812672176308535</v>
      </c>
      <c r="BF45" s="92">
        <v>0.54471544715447151</v>
      </c>
      <c r="BG45" s="53">
        <v>0.58552631578947367</v>
      </c>
      <c r="BH45" s="53">
        <v>0.59829059829059827</v>
      </c>
      <c r="BI45" s="53">
        <v>0.51515151515151514</v>
      </c>
      <c r="BJ45" s="53">
        <v>0.56441717791411039</v>
      </c>
      <c r="BK45" s="53">
        <v>0.55376344086021501</v>
      </c>
      <c r="BL45" s="53">
        <v>0.4942528735632184</v>
      </c>
      <c r="BM45" s="53">
        <v>0.58282208588957052</v>
      </c>
      <c r="BN45" s="53">
        <v>0.55345911949685533</v>
      </c>
      <c r="BO45" s="53">
        <v>0.55045871559633031</v>
      </c>
      <c r="BP45" s="53">
        <v>0.6328125</v>
      </c>
      <c r="BQ45" s="53">
        <v>0.59523809523809523</v>
      </c>
      <c r="BR45" s="53">
        <v>0.59459459459459463</v>
      </c>
      <c r="BS45" s="53">
        <v>0.5423728813559322</v>
      </c>
      <c r="BT45" s="97">
        <v>0.30750556342302243</v>
      </c>
      <c r="BU45" s="53">
        <v>0.32372654155495978</v>
      </c>
      <c r="BV45" s="53">
        <v>0.27837721191195514</v>
      </c>
      <c r="BW45" s="53">
        <v>0.30864197530864196</v>
      </c>
      <c r="BX45" s="53">
        <v>0.29655014850354122</v>
      </c>
      <c r="BY45" s="53">
        <v>0.2852558051727393</v>
      </c>
      <c r="BZ45" s="53">
        <v>0.27395934172313652</v>
      </c>
      <c r="CA45" s="53">
        <v>0.28129713423831071</v>
      </c>
      <c r="CB45" s="53">
        <v>0.28296438883541869</v>
      </c>
      <c r="CC45" s="53">
        <v>0.31475409836065577</v>
      </c>
      <c r="CD45" s="53">
        <v>0.33600366216525523</v>
      </c>
      <c r="CE45" s="53">
        <v>0.33967391304347827</v>
      </c>
      <c r="CF45" s="53">
        <v>0.34055798939359005</v>
      </c>
      <c r="CG45" s="53">
        <v>0.42148760330578511</v>
      </c>
      <c r="CH45" s="92">
        <v>0.14285714285714285</v>
      </c>
      <c r="CI45" s="53">
        <v>0.17391304347826086</v>
      </c>
      <c r="CJ45" s="53">
        <v>0.10119047619047619</v>
      </c>
      <c r="CK45" s="53">
        <v>0.10204081632653061</v>
      </c>
      <c r="CL45" s="53">
        <v>0.10552763819095477</v>
      </c>
      <c r="CM45" s="53">
        <v>0.1326530612244898</v>
      </c>
      <c r="CN45" s="53">
        <v>0.12686567164179105</v>
      </c>
      <c r="CO45" s="53">
        <v>0.11026615969581749</v>
      </c>
      <c r="CP45" s="53">
        <v>5.2264808362369339E-2</v>
      </c>
      <c r="CQ45" s="53">
        <v>0.11724137931034483</v>
      </c>
      <c r="CR45" s="53">
        <v>0.13257575757575757</v>
      </c>
      <c r="CS45" s="53">
        <v>0.17277486910994763</v>
      </c>
      <c r="CT45" s="53">
        <v>0.16317991631799164</v>
      </c>
      <c r="CU45" s="53">
        <v>0.19827586206896552</v>
      </c>
      <c r="CV45" s="92">
        <v>0.12834224598930483</v>
      </c>
      <c r="CW45" s="53">
        <v>0.18055555555555555</v>
      </c>
      <c r="CX45" s="53">
        <v>0.16666666666666666</v>
      </c>
      <c r="CY45" s="53">
        <v>0.13278008298755187</v>
      </c>
      <c r="CZ45" s="53">
        <v>0.17647058823529413</v>
      </c>
      <c r="DA45" s="53">
        <v>0.18282548476454294</v>
      </c>
      <c r="DB45" s="53">
        <v>0.2225705329153605</v>
      </c>
      <c r="DC45" s="53">
        <v>0.20699708454810495</v>
      </c>
      <c r="DD45" s="53">
        <v>0.20671834625322996</v>
      </c>
      <c r="DE45" s="53">
        <v>0.22556390977443608</v>
      </c>
      <c r="DF45" s="53">
        <v>0.22956521739130434</v>
      </c>
      <c r="DG45" s="53">
        <v>0.24555160142348753</v>
      </c>
      <c r="DH45" s="53">
        <v>0.26406249999999998</v>
      </c>
      <c r="DI45" s="53">
        <v>0.24324324324324326</v>
      </c>
      <c r="DJ45" s="92">
        <v>0.33279145378541569</v>
      </c>
      <c r="DK45" s="53">
        <v>0.34458762886597938</v>
      </c>
      <c r="DL45" s="53">
        <v>0.29682337992376112</v>
      </c>
      <c r="DM45" s="53">
        <v>0.34079816250358885</v>
      </c>
      <c r="DN45" s="53">
        <v>0.32472939217318902</v>
      </c>
      <c r="DO45" s="53">
        <v>0.30909090909090908</v>
      </c>
      <c r="DP45" s="53">
        <v>0.30620778385332903</v>
      </c>
      <c r="DQ45" s="53">
        <v>0.31356783919597991</v>
      </c>
      <c r="DR45" s="53">
        <v>0.32506527415143605</v>
      </c>
      <c r="DS45" s="53">
        <v>0.35621301775147929</v>
      </c>
      <c r="DT45" s="53">
        <v>0.38541996830427894</v>
      </c>
      <c r="DU45" s="53">
        <v>0.38520586182833216</v>
      </c>
      <c r="DV45" s="53">
        <v>0.38451132904971252</v>
      </c>
      <c r="DW45" s="53">
        <v>0.24324324324324326</v>
      </c>
      <c r="DX45" s="92">
        <v>0.17647058823529413</v>
      </c>
      <c r="DY45" s="53">
        <v>0.22413793103448276</v>
      </c>
      <c r="DZ45" s="53">
        <v>0.24590163934426229</v>
      </c>
      <c r="EA45" s="53">
        <v>0.17741935483870969</v>
      </c>
      <c r="EB45" s="53">
        <v>0.21052631578947367</v>
      </c>
      <c r="EC45" s="53">
        <v>0.15068493150684931</v>
      </c>
      <c r="ED45" s="53">
        <v>0.21568627450980393</v>
      </c>
      <c r="EE45" s="53">
        <v>0.12857142857142856</v>
      </c>
      <c r="EF45" s="53">
        <v>0.19402985074626866</v>
      </c>
      <c r="EG45" s="53">
        <v>0.17543859649122806</v>
      </c>
      <c r="EH45" s="53">
        <v>0.29411764705882354</v>
      </c>
      <c r="EI45" s="53">
        <v>0.21917808219178081</v>
      </c>
      <c r="EJ45" s="53">
        <v>0.26984126984126983</v>
      </c>
      <c r="EK45" s="268">
        <v>0.2</v>
      </c>
    </row>
    <row r="46" spans="1:141" s="35" customFormat="1">
      <c r="A46" s="91" t="s">
        <v>81</v>
      </c>
      <c r="B46" s="92">
        <v>0.46955674622503651</v>
      </c>
      <c r="C46" s="53">
        <v>0.47097242380261251</v>
      </c>
      <c r="D46" s="53">
        <v>0.49048344118766651</v>
      </c>
      <c r="E46" s="53">
        <v>0.48249246987951805</v>
      </c>
      <c r="F46" s="53">
        <v>0.47515705311250717</v>
      </c>
      <c r="G46" s="53">
        <v>0.49006622516556292</v>
      </c>
      <c r="H46" s="53">
        <v>0.50312563016737244</v>
      </c>
      <c r="I46" s="53">
        <v>0.52301558535701342</v>
      </c>
      <c r="J46" s="53">
        <v>0.50471262243577897</v>
      </c>
      <c r="K46" s="53">
        <v>0.51754068716094037</v>
      </c>
      <c r="L46" s="53">
        <v>0.52064599008992474</v>
      </c>
      <c r="M46" s="53">
        <v>0.53549659376120473</v>
      </c>
      <c r="N46" s="53">
        <v>0.58048968575284365</v>
      </c>
      <c r="O46" s="53">
        <v>0.59113300492610843</v>
      </c>
      <c r="P46" s="92">
        <v>0.23529411764705882</v>
      </c>
      <c r="Q46" s="53">
        <v>0.34375</v>
      </c>
      <c r="R46" s="53">
        <v>0.41935483870967744</v>
      </c>
      <c r="S46" s="53">
        <v>0.203125</v>
      </c>
      <c r="T46" s="53">
        <v>0.31034482758620691</v>
      </c>
      <c r="U46" s="53">
        <v>0.27868852459016391</v>
      </c>
      <c r="V46" s="53">
        <v>0.40740740740740738</v>
      </c>
      <c r="W46" s="53">
        <v>0.28235294117647058</v>
      </c>
      <c r="X46" s="53">
        <v>0.31304347826086959</v>
      </c>
      <c r="Y46" s="53">
        <v>0.28971962616822428</v>
      </c>
      <c r="Z46" s="53">
        <v>0.24528301886792453</v>
      </c>
      <c r="AA46" s="53">
        <v>0.30392156862745096</v>
      </c>
      <c r="AB46" s="53">
        <v>0.34</v>
      </c>
      <c r="AC46" s="53">
        <v>0.38754325259515571</v>
      </c>
      <c r="AD46" s="92">
        <v>0.38461538461538464</v>
      </c>
      <c r="AE46" s="53">
        <v>0.29729729729729731</v>
      </c>
      <c r="AF46" s="53">
        <v>0.3392857142857143</v>
      </c>
      <c r="AG46" s="53">
        <v>0.42</v>
      </c>
      <c r="AH46" s="53">
        <v>0.25217391304347825</v>
      </c>
      <c r="AI46" s="53">
        <v>0.27272727272727271</v>
      </c>
      <c r="AJ46" s="53">
        <v>0.30158730158730157</v>
      </c>
      <c r="AK46" s="53">
        <v>0.35294117647058826</v>
      </c>
      <c r="AL46" s="53">
        <v>0.31578947368421051</v>
      </c>
      <c r="AM46" s="53">
        <v>0.36206896551724138</v>
      </c>
      <c r="AN46" s="53">
        <v>0.36</v>
      </c>
      <c r="AO46" s="53">
        <v>0.38848920863309355</v>
      </c>
      <c r="AP46" s="53">
        <v>0.41666666666666669</v>
      </c>
      <c r="AQ46" s="53">
        <v>0.47716535433070867</v>
      </c>
      <c r="AR46" s="92">
        <v>0.47513812154696133</v>
      </c>
      <c r="AS46" s="53">
        <v>0.47985347985347987</v>
      </c>
      <c r="AT46" s="53">
        <v>0.49773382777091058</v>
      </c>
      <c r="AU46" s="53">
        <v>0.49535027898326101</v>
      </c>
      <c r="AV46" s="53">
        <v>0.51566152407667132</v>
      </c>
      <c r="AW46" s="53">
        <v>0.50089086859688192</v>
      </c>
      <c r="AX46" s="53">
        <v>0.5141709439857175</v>
      </c>
      <c r="AY46" s="53">
        <v>0.5362992922143579</v>
      </c>
      <c r="AZ46" s="53">
        <v>0.52251109701965759</v>
      </c>
      <c r="BA46" s="53">
        <v>0.53526795170514718</v>
      </c>
      <c r="BB46" s="53">
        <v>0.54067796610169494</v>
      </c>
      <c r="BC46" s="53">
        <v>0.55209407881163608</v>
      </c>
      <c r="BD46" s="53">
        <v>0.60163861824623566</v>
      </c>
      <c r="BE46" s="53">
        <v>0.61468507915122939</v>
      </c>
      <c r="BF46" s="92">
        <v>0.45</v>
      </c>
      <c r="BG46" s="53">
        <v>0.3783783783783784</v>
      </c>
      <c r="BH46" s="53">
        <v>0.45098039215686275</v>
      </c>
      <c r="BI46" s="53">
        <v>0.49206349206349204</v>
      </c>
      <c r="BJ46" s="53">
        <v>0.5625</v>
      </c>
      <c r="BK46" s="53">
        <v>0.37735849056603776</v>
      </c>
      <c r="BL46" s="53">
        <v>0.36</v>
      </c>
      <c r="BM46" s="53">
        <v>0.43421052631578949</v>
      </c>
      <c r="BN46" s="53">
        <v>0.48148148148148145</v>
      </c>
      <c r="BO46" s="53">
        <v>0.5</v>
      </c>
      <c r="BP46" s="53">
        <v>0.50847457627118642</v>
      </c>
      <c r="BQ46" s="53">
        <v>0.53191489361702127</v>
      </c>
      <c r="BR46" s="53">
        <v>0.5161290322580645</v>
      </c>
      <c r="BS46" s="53">
        <v>0.60509554140127386</v>
      </c>
      <c r="BT46" s="97">
        <v>0.3528205128205128</v>
      </c>
      <c r="BU46" s="53">
        <v>0.37478705281090291</v>
      </c>
      <c r="BV46" s="53">
        <v>0.38926174496644295</v>
      </c>
      <c r="BW46" s="53">
        <v>0.38803263825929285</v>
      </c>
      <c r="BX46" s="53">
        <v>0.47740667976424361</v>
      </c>
      <c r="BY46" s="53">
        <v>0.44031830238726788</v>
      </c>
      <c r="BZ46" s="53">
        <v>0.4086115992970123</v>
      </c>
      <c r="CA46" s="53">
        <v>0.36047430830039523</v>
      </c>
      <c r="CB46" s="53">
        <v>0.39896755162241887</v>
      </c>
      <c r="CC46" s="53">
        <v>0.43622047244094486</v>
      </c>
      <c r="CD46" s="53">
        <v>0.44208809135399674</v>
      </c>
      <c r="CE46" s="53">
        <v>0.41403238242097146</v>
      </c>
      <c r="CF46" s="53">
        <v>0.42084942084942084</v>
      </c>
      <c r="CG46" s="53">
        <v>0.36223557064507705</v>
      </c>
      <c r="CH46" s="92">
        <v>0.37037037037037035</v>
      </c>
      <c r="CI46" s="53">
        <v>0.29032258064516131</v>
      </c>
      <c r="CJ46" s="53">
        <v>0.17391304347826086</v>
      </c>
      <c r="CK46" s="53">
        <v>0.18181818181818182</v>
      </c>
      <c r="CL46" s="53">
        <v>0.1</v>
      </c>
      <c r="CM46" s="53">
        <v>0.18333333333333332</v>
      </c>
      <c r="CN46" s="53">
        <v>0.10227272727272728</v>
      </c>
      <c r="CO46" s="53">
        <v>4.9019607843137254E-2</v>
      </c>
      <c r="CP46" s="53">
        <v>0.16666666666666666</v>
      </c>
      <c r="CQ46" s="53">
        <v>0.20370370370370369</v>
      </c>
      <c r="CR46" s="53">
        <v>0.11888111888111888</v>
      </c>
      <c r="CS46" s="53">
        <v>0.15740740740740741</v>
      </c>
      <c r="CT46" s="53">
        <v>0.1366906474820144</v>
      </c>
      <c r="CU46" s="53">
        <v>0.15231788079470199</v>
      </c>
      <c r="CV46" s="92">
        <v>0.15789473684210525</v>
      </c>
      <c r="CW46" s="53">
        <v>0.23076923076923078</v>
      </c>
      <c r="CX46" s="53">
        <v>0.3</v>
      </c>
      <c r="CY46" s="53">
        <v>0.16666666666666666</v>
      </c>
      <c r="CZ46" s="53">
        <v>0</v>
      </c>
      <c r="DA46" s="53">
        <v>0.14285714285714285</v>
      </c>
      <c r="DB46" s="53">
        <v>9.5238095238095233E-2</v>
      </c>
      <c r="DC46" s="53">
        <v>0.3125</v>
      </c>
      <c r="DD46" s="53">
        <v>0.26470588235294118</v>
      </c>
      <c r="DE46" s="53">
        <v>0.25</v>
      </c>
      <c r="DF46" s="53">
        <v>0.18367346938775511</v>
      </c>
      <c r="DG46" s="53">
        <v>0.24590163934426229</v>
      </c>
      <c r="DH46" s="53">
        <v>0.21153846153846154</v>
      </c>
      <c r="DI46" s="53">
        <v>0.268630849220104</v>
      </c>
      <c r="DJ46" s="92">
        <v>0.36682520808561236</v>
      </c>
      <c r="DK46" s="53">
        <v>0.39539539539539542</v>
      </c>
      <c r="DL46" s="53">
        <v>0.41879468845760981</v>
      </c>
      <c r="DM46" s="53">
        <v>0.42935982339955847</v>
      </c>
      <c r="DN46" s="53">
        <v>0.52132701421800953</v>
      </c>
      <c r="DO46" s="53">
        <v>0.48272138228941686</v>
      </c>
      <c r="DP46" s="53">
        <v>0.46319365798414497</v>
      </c>
      <c r="DQ46" s="53">
        <v>0.42717391304347824</v>
      </c>
      <c r="DR46" s="53">
        <v>0.44585365853658537</v>
      </c>
      <c r="DS46" s="53">
        <v>0.4963655244029076</v>
      </c>
      <c r="DT46" s="53">
        <v>0.53774680603948899</v>
      </c>
      <c r="DU46" s="53">
        <v>0.4809575625680087</v>
      </c>
      <c r="DV46" s="53">
        <v>0.49406688241639696</v>
      </c>
      <c r="DW46" s="53">
        <v>0.268630849220104</v>
      </c>
      <c r="DX46" s="92">
        <v>0.14285714285714285</v>
      </c>
      <c r="DY46" s="53">
        <v>0.16666666666666666</v>
      </c>
      <c r="DZ46" s="53">
        <v>0.33333333333333331</v>
      </c>
      <c r="EA46" s="53">
        <v>0.33333333333333331</v>
      </c>
      <c r="EB46" s="53">
        <v>0.33333333333333331</v>
      </c>
      <c r="EC46" s="53">
        <v>0.625</v>
      </c>
      <c r="ED46" s="53">
        <v>0</v>
      </c>
      <c r="EE46" s="53">
        <v>0</v>
      </c>
      <c r="EF46" s="53">
        <v>0.33333333333333331</v>
      </c>
      <c r="EG46" s="53">
        <v>0.66666666666666663</v>
      </c>
      <c r="EH46" s="53">
        <v>0</v>
      </c>
      <c r="EI46" s="53">
        <v>0.36363636363636365</v>
      </c>
      <c r="EJ46" s="53">
        <v>0.5</v>
      </c>
      <c r="EK46" s="268">
        <v>0.25</v>
      </c>
    </row>
    <row r="47" spans="1:141" s="35" customFormat="1">
      <c r="A47" s="91" t="s">
        <v>82</v>
      </c>
      <c r="B47" s="92">
        <v>0.55466428995840755</v>
      </c>
      <c r="C47" s="53">
        <v>0.55518816375711044</v>
      </c>
      <c r="D47" s="53">
        <v>0.55563177390588558</v>
      </c>
      <c r="E47" s="53">
        <v>0.56294022528571819</v>
      </c>
      <c r="F47" s="53">
        <v>0.5566757923554807</v>
      </c>
      <c r="G47" s="53">
        <v>0.56256484222778913</v>
      </c>
      <c r="H47" s="53">
        <v>0.57872976072981408</v>
      </c>
      <c r="I47" s="53">
        <v>0.57845110710880387</v>
      </c>
      <c r="J47" s="53">
        <v>0.57174775317567905</v>
      </c>
      <c r="K47" s="53">
        <v>0.56433099606185766</v>
      </c>
      <c r="L47" s="53">
        <v>0.57088691064952191</v>
      </c>
      <c r="M47" s="53">
        <v>0.59547193722126091</v>
      </c>
      <c r="N47" s="53">
        <v>0.62636608674344518</v>
      </c>
      <c r="O47" s="53">
        <v>0.64619839619839625</v>
      </c>
      <c r="P47" s="92">
        <v>0.32988721804511278</v>
      </c>
      <c r="Q47" s="53">
        <v>0.33295679186670429</v>
      </c>
      <c r="R47" s="53">
        <v>0.30723819301848049</v>
      </c>
      <c r="S47" s="53">
        <v>0.3201219512195122</v>
      </c>
      <c r="T47" s="53">
        <v>0.32504309283427729</v>
      </c>
      <c r="U47" s="53">
        <v>0.33607493717157871</v>
      </c>
      <c r="V47" s="53">
        <v>0.3252539242843952</v>
      </c>
      <c r="W47" s="53">
        <v>0.31904103273397877</v>
      </c>
      <c r="X47" s="53">
        <v>0.28703347441323585</v>
      </c>
      <c r="Y47" s="53">
        <v>0.29902642559109877</v>
      </c>
      <c r="Z47" s="53">
        <v>0.28919531545145449</v>
      </c>
      <c r="AA47" s="53">
        <v>0.31444568868980965</v>
      </c>
      <c r="AB47" s="53">
        <v>0.38110154006786739</v>
      </c>
      <c r="AC47" s="53">
        <v>0.407477138246369</v>
      </c>
      <c r="AD47" s="92">
        <v>0.46794871794871795</v>
      </c>
      <c r="AE47" s="53">
        <v>0.48425787106446777</v>
      </c>
      <c r="AF47" s="53">
        <v>0.51699716713881017</v>
      </c>
      <c r="AG47" s="53">
        <v>0.50496453900709215</v>
      </c>
      <c r="AH47" s="53">
        <v>0.51605231866825207</v>
      </c>
      <c r="AI47" s="53">
        <v>0.5438401775804661</v>
      </c>
      <c r="AJ47" s="53">
        <v>0.55017301038062283</v>
      </c>
      <c r="AK47" s="53">
        <v>0.52804232804232809</v>
      </c>
      <c r="AL47" s="53">
        <v>0.51301115241635686</v>
      </c>
      <c r="AM47" s="53">
        <v>0.49962207105064249</v>
      </c>
      <c r="AN47" s="53">
        <v>0.51878100637845503</v>
      </c>
      <c r="AO47" s="53">
        <v>0.51</v>
      </c>
      <c r="AP47" s="53">
        <v>0.54961832061068705</v>
      </c>
      <c r="AQ47" s="53">
        <v>0.5725190839694656</v>
      </c>
      <c r="AR47" s="92">
        <v>0.58380304738354127</v>
      </c>
      <c r="AS47" s="53">
        <v>0.58455492909619</v>
      </c>
      <c r="AT47" s="53">
        <v>0.58885797652168015</v>
      </c>
      <c r="AU47" s="53">
        <v>0.59690718122412667</v>
      </c>
      <c r="AV47" s="53">
        <v>0.58787279617729449</v>
      </c>
      <c r="AW47" s="53">
        <v>0.59363105810707939</v>
      </c>
      <c r="AX47" s="53">
        <v>0.61717206132879043</v>
      </c>
      <c r="AY47" s="53">
        <v>0.61750135722041255</v>
      </c>
      <c r="AZ47" s="53">
        <v>0.61974949601771379</v>
      </c>
      <c r="BA47" s="53">
        <v>0.60490471927356437</v>
      </c>
      <c r="BB47" s="53">
        <v>0.61843066272903369</v>
      </c>
      <c r="BC47" s="53">
        <v>0.63663604333366264</v>
      </c>
      <c r="BD47" s="53">
        <v>0.65623249530462291</v>
      </c>
      <c r="BE47" s="53">
        <v>0.67631091101694918</v>
      </c>
      <c r="BF47" s="92">
        <v>0.68457142857142861</v>
      </c>
      <c r="BG47" s="53">
        <v>0.65795454545454546</v>
      </c>
      <c r="BH47" s="53">
        <v>0.65714285714285714</v>
      </c>
      <c r="BI47" s="53">
        <v>0.6566523605150214</v>
      </c>
      <c r="BJ47" s="53">
        <v>0.69495166487647686</v>
      </c>
      <c r="BK47" s="53">
        <v>0.67463617463617465</v>
      </c>
      <c r="BL47" s="53">
        <v>0.68350515463917527</v>
      </c>
      <c r="BM47" s="53">
        <v>0.71188222923238698</v>
      </c>
      <c r="BN47" s="53">
        <v>0.74356530028598666</v>
      </c>
      <c r="BO47" s="53">
        <v>0.71612149532710279</v>
      </c>
      <c r="BP47" s="53">
        <v>0.73480662983425415</v>
      </c>
      <c r="BQ47" s="53">
        <v>0.73849167482859945</v>
      </c>
      <c r="BR47" s="53">
        <v>0.76481481481481484</v>
      </c>
      <c r="BS47" s="53">
        <v>0.77311643835616439</v>
      </c>
      <c r="BT47" s="97">
        <v>0.14914714344430743</v>
      </c>
      <c r="BU47" s="53">
        <v>0.15911766211167408</v>
      </c>
      <c r="BV47" s="53">
        <v>0.13009683995922527</v>
      </c>
      <c r="BW47" s="53">
        <v>0.13302195802499089</v>
      </c>
      <c r="BX47" s="53">
        <v>0.13053368328958881</v>
      </c>
      <c r="BY47" s="53">
        <v>0.12453119672690079</v>
      </c>
      <c r="BZ47" s="53">
        <v>0.12596114933225414</v>
      </c>
      <c r="CA47" s="53">
        <v>0.12660305111529813</v>
      </c>
      <c r="CB47" s="53">
        <v>0.13518683841346768</v>
      </c>
      <c r="CC47" s="53">
        <v>0.17360674298653919</v>
      </c>
      <c r="CD47" s="53">
        <v>0.20726557949912638</v>
      </c>
      <c r="CE47" s="53">
        <v>0.23132735808792146</v>
      </c>
      <c r="CF47" s="53">
        <v>0.24511562998405104</v>
      </c>
      <c r="CG47" s="53">
        <v>0.25113497951500385</v>
      </c>
      <c r="CH47" s="92">
        <v>3.9532794249775384E-2</v>
      </c>
      <c r="CI47" s="53">
        <v>4.7497879558948262E-2</v>
      </c>
      <c r="CJ47" s="53">
        <v>3.6649214659685861E-2</v>
      </c>
      <c r="CK47" s="53">
        <v>3.812445223488168E-2</v>
      </c>
      <c r="CL47" s="53">
        <v>3.610794374762448E-2</v>
      </c>
      <c r="CM47" s="53">
        <v>3.8596491228070177E-2</v>
      </c>
      <c r="CN47" s="53">
        <v>3.3419857235561325E-2</v>
      </c>
      <c r="CO47" s="53">
        <v>3.7023186237845923E-2</v>
      </c>
      <c r="CP47" s="53">
        <v>4.300234558248632E-2</v>
      </c>
      <c r="CQ47" s="53">
        <v>6.5963060686015831E-2</v>
      </c>
      <c r="CR47" s="53">
        <v>6.8809643395278758E-2</v>
      </c>
      <c r="CS47" s="53">
        <v>0.1180787191460974</v>
      </c>
      <c r="CT47" s="53">
        <v>9.6301465457083041E-2</v>
      </c>
      <c r="CU47" s="53">
        <v>0.1054519368723099</v>
      </c>
      <c r="CV47" s="92">
        <v>7.6586433260393869E-2</v>
      </c>
      <c r="CW47" s="53">
        <v>5.2631578947368418E-2</v>
      </c>
      <c r="CX47" s="53">
        <v>6.5462753950338598E-2</v>
      </c>
      <c r="CY47" s="53">
        <v>5.9496567505720827E-2</v>
      </c>
      <c r="CZ47" s="53">
        <v>9.6280087527352301E-2</v>
      </c>
      <c r="DA47" s="53">
        <v>6.1135371179039298E-2</v>
      </c>
      <c r="DB47" s="53">
        <v>6.2600321027287326E-2</v>
      </c>
      <c r="DC47" s="53">
        <v>8.9866156787762913E-2</v>
      </c>
      <c r="DD47" s="53">
        <v>5.9859154929577461E-2</v>
      </c>
      <c r="DE47" s="53">
        <v>0.12172573189522343</v>
      </c>
      <c r="DF47" s="53">
        <v>0.16927899686520376</v>
      </c>
      <c r="DG47" s="53">
        <v>0.16700201207243462</v>
      </c>
      <c r="DH47" s="53">
        <v>0.16287878787878787</v>
      </c>
      <c r="DI47" s="53">
        <v>0.19483101391650098</v>
      </c>
      <c r="DJ47" s="92">
        <v>0.16786889395089852</v>
      </c>
      <c r="DK47" s="53">
        <v>0.18085240925761983</v>
      </c>
      <c r="DL47" s="53">
        <v>0.15246636771300448</v>
      </c>
      <c r="DM47" s="53">
        <v>0.15461149715729627</v>
      </c>
      <c r="DN47" s="53">
        <v>0.15359375</v>
      </c>
      <c r="DO47" s="53">
        <v>0.14792933680857226</v>
      </c>
      <c r="DP47" s="53">
        <v>0.1505667988038111</v>
      </c>
      <c r="DQ47" s="53">
        <v>0.15060189532997525</v>
      </c>
      <c r="DR47" s="53">
        <v>0.1627927927927928</v>
      </c>
      <c r="DS47" s="53">
        <v>0.20745069393718044</v>
      </c>
      <c r="DT47" s="53">
        <v>0.2402077922077922</v>
      </c>
      <c r="DU47" s="53">
        <v>0.25988909426987061</v>
      </c>
      <c r="DV47" s="53">
        <v>0.28794835007173603</v>
      </c>
      <c r="DW47" s="53">
        <v>0.19483101391650098</v>
      </c>
      <c r="DX47" s="92">
        <v>0.15168539325842698</v>
      </c>
      <c r="DY47" s="53">
        <v>0.18131868131868131</v>
      </c>
      <c r="DZ47" s="53">
        <v>6.3291139240506333E-2</v>
      </c>
      <c r="EA47" s="53">
        <v>0.12650602409638553</v>
      </c>
      <c r="EB47" s="53">
        <v>0.16666666666666666</v>
      </c>
      <c r="EC47" s="53">
        <v>0.11170212765957446</v>
      </c>
      <c r="ED47" s="53">
        <v>0.11570247933884298</v>
      </c>
      <c r="EE47" s="53">
        <v>0.15942028985507245</v>
      </c>
      <c r="EF47" s="53">
        <v>0.13223140495867769</v>
      </c>
      <c r="EG47" s="53">
        <v>0.16766467065868262</v>
      </c>
      <c r="EH47" s="53">
        <v>0.25949367088607594</v>
      </c>
      <c r="EI47" s="53">
        <v>0.21428571428571427</v>
      </c>
      <c r="EJ47" s="53">
        <v>0.22043010752688172</v>
      </c>
      <c r="EK47" s="268">
        <v>0.31073446327683618</v>
      </c>
    </row>
    <row r="48" spans="1:141" s="35" customFormat="1">
      <c r="A48" s="91" t="s">
        <v>83</v>
      </c>
      <c r="B48" s="92">
        <v>0.46398366870807817</v>
      </c>
      <c r="C48" s="53">
        <v>0.47555312756077567</v>
      </c>
      <c r="D48" s="53">
        <v>0.46487294469357249</v>
      </c>
      <c r="E48" s="53">
        <v>0.48364666494978109</v>
      </c>
      <c r="F48" s="53">
        <v>0.47872084635729745</v>
      </c>
      <c r="G48" s="53">
        <v>0.47180067950169874</v>
      </c>
      <c r="H48" s="53">
        <v>0.51528384279475981</v>
      </c>
      <c r="I48" s="53">
        <v>0.52125435540069687</v>
      </c>
      <c r="J48" s="53">
        <v>0.49813953488372092</v>
      </c>
      <c r="K48" s="53">
        <v>0.49473684210526314</v>
      </c>
      <c r="L48" s="53">
        <v>0.50985061701667023</v>
      </c>
      <c r="M48" s="53">
        <v>0.52538175815105237</v>
      </c>
      <c r="N48" s="53">
        <v>0.53404728227924836</v>
      </c>
      <c r="O48" s="53">
        <v>0.54985337243401755</v>
      </c>
      <c r="P48" s="92">
        <v>0.05</v>
      </c>
      <c r="Q48" s="53">
        <v>0.23809523809523808</v>
      </c>
      <c r="R48" s="53">
        <v>0.29166666666666669</v>
      </c>
      <c r="S48" s="53">
        <v>0.31034482758620691</v>
      </c>
      <c r="T48" s="53">
        <v>0.35897435897435898</v>
      </c>
      <c r="U48" s="53">
        <v>0.22580645161290322</v>
      </c>
      <c r="V48" s="53">
        <v>0.29411764705882354</v>
      </c>
      <c r="W48" s="53">
        <v>0.31707317073170732</v>
      </c>
      <c r="X48" s="53">
        <v>0.30612244897959184</v>
      </c>
      <c r="Y48" s="53">
        <v>0.35</v>
      </c>
      <c r="Z48" s="53">
        <v>0.24242424242424243</v>
      </c>
      <c r="AA48" s="53">
        <v>0.40789473684210525</v>
      </c>
      <c r="AB48" s="53">
        <v>0.33846153846153848</v>
      </c>
      <c r="AC48" s="53">
        <v>0.23711340206185566</v>
      </c>
      <c r="AD48" s="92">
        <v>0.40909090909090912</v>
      </c>
      <c r="AE48" s="53">
        <v>0.21428571428571427</v>
      </c>
      <c r="AF48" s="53">
        <v>0.32432432432432434</v>
      </c>
      <c r="AG48" s="53">
        <v>0.26666666666666666</v>
      </c>
      <c r="AH48" s="53">
        <v>0.46341463414634149</v>
      </c>
      <c r="AI48" s="53">
        <v>0.30612244897959184</v>
      </c>
      <c r="AJ48" s="53">
        <v>0.35714285714285715</v>
      </c>
      <c r="AK48" s="53">
        <v>0.38181818181818183</v>
      </c>
      <c r="AL48" s="53">
        <v>0.27631578947368424</v>
      </c>
      <c r="AM48" s="53">
        <v>0.35294117647058826</v>
      </c>
      <c r="AN48" s="53">
        <v>0.28925619834710742</v>
      </c>
      <c r="AO48" s="53">
        <v>0.44029850746268656</v>
      </c>
      <c r="AP48" s="53">
        <v>0.32679738562091504</v>
      </c>
      <c r="AQ48" s="53">
        <v>0.38345864661654133</v>
      </c>
      <c r="AR48" s="92">
        <v>0.48011545862732519</v>
      </c>
      <c r="AS48" s="53">
        <v>0.48864641698613981</v>
      </c>
      <c r="AT48" s="53">
        <v>0.48200054960153887</v>
      </c>
      <c r="AU48" s="53">
        <v>0.49700085689802914</v>
      </c>
      <c r="AV48" s="53">
        <v>0.49633251833740832</v>
      </c>
      <c r="AW48" s="53">
        <v>0.50469238790406679</v>
      </c>
      <c r="AX48" s="53">
        <v>0.53555678059536937</v>
      </c>
      <c r="AY48" s="53">
        <v>0.54046317980744207</v>
      </c>
      <c r="AZ48" s="53">
        <v>0.51915005246589718</v>
      </c>
      <c r="BA48" s="53">
        <v>0.51590528581679029</v>
      </c>
      <c r="BB48" s="53">
        <v>0.5359397765905779</v>
      </c>
      <c r="BC48" s="53">
        <v>0.54828879512423812</v>
      </c>
      <c r="BD48" s="53">
        <v>0.55859194071329321</v>
      </c>
      <c r="BE48" s="53">
        <v>0.57406060606060605</v>
      </c>
      <c r="BF48" s="92">
        <v>0.35</v>
      </c>
      <c r="BG48" s="53">
        <v>0.5</v>
      </c>
      <c r="BH48" s="53">
        <v>0.2608695652173913</v>
      </c>
      <c r="BI48" s="53">
        <v>0.5641025641025641</v>
      </c>
      <c r="BJ48" s="53">
        <v>0.21052631578947367</v>
      </c>
      <c r="BK48" s="53">
        <v>0.38636363636363635</v>
      </c>
      <c r="BL48" s="53">
        <v>0.63888888888888884</v>
      </c>
      <c r="BM48" s="53">
        <v>0.39473684210526316</v>
      </c>
      <c r="BN48" s="53">
        <v>0.51851851851851849</v>
      </c>
      <c r="BO48" s="53">
        <v>0.4642857142857143</v>
      </c>
      <c r="BP48" s="53">
        <v>0.26470588235294118</v>
      </c>
      <c r="BQ48" s="53">
        <v>0.38636363636363635</v>
      </c>
      <c r="BR48" s="53">
        <v>0.47457627118644069</v>
      </c>
      <c r="BS48" s="53">
        <v>0.6428571428571429</v>
      </c>
      <c r="BT48" s="97">
        <v>0.71436373566357181</v>
      </c>
      <c r="BU48" s="53">
        <v>0.56699029126213596</v>
      </c>
      <c r="BV48" s="53">
        <v>0.61361457334611702</v>
      </c>
      <c r="BW48" s="53">
        <v>0.52909535452322742</v>
      </c>
      <c r="BX48" s="53">
        <v>0.50239489089941458</v>
      </c>
      <c r="BY48" s="53">
        <v>0.50625601539942255</v>
      </c>
      <c r="BZ48" s="53">
        <v>0.51214470284237723</v>
      </c>
      <c r="CA48" s="53">
        <v>0.55520000000000003</v>
      </c>
      <c r="CB48" s="53">
        <v>0.6052496139989707</v>
      </c>
      <c r="CC48" s="53">
        <v>0.57603165630299602</v>
      </c>
      <c r="CD48" s="53">
        <v>0.59819703799098523</v>
      </c>
      <c r="CE48" s="53">
        <v>0.62575574365175335</v>
      </c>
      <c r="CF48" s="53">
        <v>0.65253164556962029</v>
      </c>
      <c r="CG48" s="53">
        <v>0.60689655172413792</v>
      </c>
      <c r="CH48" s="92">
        <v>0.2857142857142857</v>
      </c>
      <c r="CI48" s="53">
        <v>0.2</v>
      </c>
      <c r="CJ48" s="53">
        <v>0.33333333333333331</v>
      </c>
      <c r="CK48" s="53">
        <v>0.35294117647058826</v>
      </c>
      <c r="CL48" s="53">
        <v>7.1428571428571425E-2</v>
      </c>
      <c r="CM48" s="53">
        <v>0.44827586206896552</v>
      </c>
      <c r="CN48" s="53">
        <v>0.33333333333333331</v>
      </c>
      <c r="CO48" s="53">
        <v>0.31578947368421051</v>
      </c>
      <c r="CP48" s="53">
        <v>0.16666666666666666</v>
      </c>
      <c r="CQ48" s="53">
        <v>0.2608695652173913</v>
      </c>
      <c r="CR48" s="53">
        <v>0.13333333333333333</v>
      </c>
      <c r="CS48" s="53">
        <v>0.29166666666666669</v>
      </c>
      <c r="CT48" s="53">
        <v>0.29411764705882354</v>
      </c>
      <c r="CU48" s="53">
        <v>0.25</v>
      </c>
      <c r="CV48" s="92">
        <v>0.5</v>
      </c>
      <c r="CW48" s="53">
        <v>0.26666666666666666</v>
      </c>
      <c r="CX48" s="53">
        <v>0.6</v>
      </c>
      <c r="CY48" s="53">
        <v>0.42105263157894735</v>
      </c>
      <c r="CZ48" s="53">
        <v>0.5</v>
      </c>
      <c r="DA48" s="53">
        <v>0.38709677419354838</v>
      </c>
      <c r="DB48" s="53">
        <v>0.29545454545454547</v>
      </c>
      <c r="DC48" s="53">
        <v>0.5</v>
      </c>
      <c r="DD48" s="53">
        <v>0.44827586206896552</v>
      </c>
      <c r="DE48" s="53">
        <v>0.47619047619047616</v>
      </c>
      <c r="DF48" s="53">
        <v>0.40476190476190477</v>
      </c>
      <c r="DG48" s="53">
        <v>0.39534883720930231</v>
      </c>
      <c r="DH48" s="53">
        <v>0.57999999999999996</v>
      </c>
      <c r="DI48" s="53">
        <v>0.44230769230769229</v>
      </c>
      <c r="DJ48" s="92">
        <v>0.73976786805131334</v>
      </c>
      <c r="DK48" s="53">
        <v>0.60250135943447525</v>
      </c>
      <c r="DL48" s="53">
        <v>0.64471587891662241</v>
      </c>
      <c r="DM48" s="53">
        <v>0.56615214994487317</v>
      </c>
      <c r="DN48" s="53">
        <v>0.53236539624924384</v>
      </c>
      <c r="DO48" s="53">
        <v>0.54220234768026832</v>
      </c>
      <c r="DP48" s="53">
        <v>0.55660377358490565</v>
      </c>
      <c r="DQ48" s="53">
        <v>0.5876662636033857</v>
      </c>
      <c r="DR48" s="53">
        <v>0.649176327028676</v>
      </c>
      <c r="DS48" s="53">
        <v>0.62119205298013247</v>
      </c>
      <c r="DT48" s="53">
        <v>0.63238679969301614</v>
      </c>
      <c r="DU48" s="53">
        <v>0.66366782006920411</v>
      </c>
      <c r="DV48" s="53">
        <v>0.68717568569310605</v>
      </c>
      <c r="DW48" s="53">
        <v>0.44230769230769229</v>
      </c>
      <c r="DX48" s="92">
        <v>0.66666666666666663</v>
      </c>
      <c r="DY48" s="53">
        <v>0.2</v>
      </c>
      <c r="DZ48" s="53">
        <v>0.33333333333333331</v>
      </c>
      <c r="EA48" s="53">
        <v>0.27272727272727271</v>
      </c>
      <c r="EB48" s="53">
        <v>0.46666666666666667</v>
      </c>
      <c r="EC48" s="53">
        <v>0.2</v>
      </c>
      <c r="ED48" s="53">
        <v>0.7142857142857143</v>
      </c>
      <c r="EE48" s="53">
        <v>0.375</v>
      </c>
      <c r="EF48" s="53">
        <v>0.36363636363636365</v>
      </c>
      <c r="EG48" s="53">
        <v>0.16666666666666666</v>
      </c>
      <c r="EH48" s="53">
        <v>0.8</v>
      </c>
      <c r="EI48" s="53">
        <v>0.5625</v>
      </c>
      <c r="EJ48" s="53">
        <v>0.72</v>
      </c>
      <c r="EK48" s="268">
        <v>0.7142857142857143</v>
      </c>
    </row>
    <row r="49" spans="1:141" s="35" customFormat="1">
      <c r="A49" s="93" t="s">
        <v>84</v>
      </c>
      <c r="B49" s="94">
        <v>0.58601020714500152</v>
      </c>
      <c r="C49" s="90">
        <v>0.5924358750654336</v>
      </c>
      <c r="D49" s="90">
        <v>0.59713118242955643</v>
      </c>
      <c r="E49" s="90">
        <v>0.60404721753794266</v>
      </c>
      <c r="F49" s="90">
        <v>0.59339303482587069</v>
      </c>
      <c r="G49" s="90">
        <v>0.59574810758576258</v>
      </c>
      <c r="H49" s="90">
        <v>0.59349155671808285</v>
      </c>
      <c r="I49" s="90">
        <v>0.60669830402987401</v>
      </c>
      <c r="J49" s="90">
        <v>0.60651570260862764</v>
      </c>
      <c r="K49" s="90">
        <v>0.6088843301246647</v>
      </c>
      <c r="L49" s="90">
        <v>0.62471523919907279</v>
      </c>
      <c r="M49" s="90">
        <v>0.63619527956184252</v>
      </c>
      <c r="N49" s="90">
        <v>0.65355400975453748</v>
      </c>
      <c r="O49" s="90">
        <v>0.65065169440545423</v>
      </c>
      <c r="P49" s="94">
        <v>0.30555555555555558</v>
      </c>
      <c r="Q49" s="90">
        <v>0.31968503937007875</v>
      </c>
      <c r="R49" s="90">
        <v>0.29402985074626864</v>
      </c>
      <c r="S49" s="90">
        <v>0.32325886990801578</v>
      </c>
      <c r="T49" s="90">
        <v>0.31505102040816324</v>
      </c>
      <c r="U49" s="90">
        <v>0.31402831402831405</v>
      </c>
      <c r="V49" s="90">
        <v>0.32756632064590541</v>
      </c>
      <c r="W49" s="90">
        <v>0.34058898847631242</v>
      </c>
      <c r="X49" s="90">
        <v>0.30299089726918077</v>
      </c>
      <c r="Y49" s="90">
        <v>0.31878787878787879</v>
      </c>
      <c r="Z49" s="90">
        <v>0.31868131868131866</v>
      </c>
      <c r="AA49" s="90">
        <v>0.35466666666666669</v>
      </c>
      <c r="AB49" s="90">
        <v>0.40104849279161203</v>
      </c>
      <c r="AC49" s="90">
        <v>0.3751537515375154</v>
      </c>
      <c r="AD49" s="94">
        <v>0.41935483870967744</v>
      </c>
      <c r="AE49" s="90">
        <v>0.49015317286652077</v>
      </c>
      <c r="AF49" s="90">
        <v>0.45506692160611856</v>
      </c>
      <c r="AG49" s="90">
        <v>0.47424511545293074</v>
      </c>
      <c r="AH49" s="90">
        <v>0.48979591836734693</v>
      </c>
      <c r="AI49" s="90">
        <v>0.4809917355371901</v>
      </c>
      <c r="AJ49" s="90">
        <v>0.49859550561797755</v>
      </c>
      <c r="AK49" s="90">
        <v>0.50836550836550831</v>
      </c>
      <c r="AL49" s="90">
        <v>0.50863060989643272</v>
      </c>
      <c r="AM49" s="90">
        <v>0.48167006109979632</v>
      </c>
      <c r="AN49" s="90">
        <v>0.51740357478833487</v>
      </c>
      <c r="AO49" s="90">
        <v>0.51358457493426823</v>
      </c>
      <c r="AP49" s="90">
        <v>0.5131147540983606</v>
      </c>
      <c r="AQ49" s="90">
        <v>0.54626202812731306</v>
      </c>
      <c r="AR49" s="94">
        <v>0.6024136615149781</v>
      </c>
      <c r="AS49" s="90">
        <v>0.6075354738728268</v>
      </c>
      <c r="AT49" s="90">
        <v>0.61366358453504533</v>
      </c>
      <c r="AU49" s="90">
        <v>0.62208683879702154</v>
      </c>
      <c r="AV49" s="90">
        <v>0.61076007326007331</v>
      </c>
      <c r="AW49" s="90">
        <v>0.61489183919784607</v>
      </c>
      <c r="AX49" s="90">
        <v>0.61005696855515179</v>
      </c>
      <c r="AY49" s="90">
        <v>0.62469589166857931</v>
      </c>
      <c r="AZ49" s="90">
        <v>0.6258986132368628</v>
      </c>
      <c r="BA49" s="90">
        <v>0.62843477445371843</v>
      </c>
      <c r="BB49" s="90">
        <v>0.64493240003835461</v>
      </c>
      <c r="BC49" s="90">
        <v>0.65383879912037479</v>
      </c>
      <c r="BD49" s="90">
        <v>0.67457379444715049</v>
      </c>
      <c r="BE49" s="90">
        <v>0.67544600705660185</v>
      </c>
      <c r="BF49" s="94">
        <v>0.51655629139072845</v>
      </c>
      <c r="BG49" s="90">
        <v>0.52194543297746143</v>
      </c>
      <c r="BH49" s="90">
        <v>0.53095238095238095</v>
      </c>
      <c r="BI49" s="90">
        <v>0.52289669861554844</v>
      </c>
      <c r="BJ49" s="90">
        <v>0.51237113402061851</v>
      </c>
      <c r="BK49" s="90">
        <v>0.52409046214355948</v>
      </c>
      <c r="BL49" s="90">
        <v>0.54964176049129987</v>
      </c>
      <c r="BM49" s="90">
        <v>0.55463182897862229</v>
      </c>
      <c r="BN49" s="90">
        <v>0.56278026905829592</v>
      </c>
      <c r="BO49" s="90">
        <v>0.56121343445287108</v>
      </c>
      <c r="BP49" s="90">
        <v>0.59840954274353875</v>
      </c>
      <c r="BQ49" s="90">
        <v>0.60902255639097747</v>
      </c>
      <c r="BR49" s="90">
        <v>0.63654822335025385</v>
      </c>
      <c r="BS49" s="90">
        <v>0.61546085232903869</v>
      </c>
      <c r="BT49" s="98">
        <v>0.32806361981412285</v>
      </c>
      <c r="BU49" s="90">
        <v>0.33024118738404451</v>
      </c>
      <c r="BV49" s="90">
        <v>0.33814919735599624</v>
      </c>
      <c r="BW49" s="90">
        <v>0.3125</v>
      </c>
      <c r="BX49" s="90">
        <v>0.29306071871127631</v>
      </c>
      <c r="BY49" s="90">
        <v>0.29487680876026595</v>
      </c>
      <c r="BZ49" s="90">
        <v>0.20959595959595959</v>
      </c>
      <c r="CA49" s="90">
        <v>0.20578580221583914</v>
      </c>
      <c r="CB49" s="90">
        <v>0.21488492148849214</v>
      </c>
      <c r="CC49" s="90">
        <v>0.35418994413407823</v>
      </c>
      <c r="CD49" s="90">
        <v>0.39416745061147695</v>
      </c>
      <c r="CE49" s="90">
        <v>0.38439526898130483</v>
      </c>
      <c r="CF49" s="90">
        <v>0.3761030709495235</v>
      </c>
      <c r="CG49" s="90">
        <v>0.39784232365145228</v>
      </c>
      <c r="CH49" s="94">
        <v>0.16615384615384615</v>
      </c>
      <c r="CI49" s="90">
        <v>0.16944444444444445</v>
      </c>
      <c r="CJ49" s="90">
        <v>0.15877437325905291</v>
      </c>
      <c r="CK49" s="90">
        <v>0.11538461538461539</v>
      </c>
      <c r="CL49" s="90">
        <v>0.10683760683760683</v>
      </c>
      <c r="CM49" s="90">
        <v>0.12310606060606061</v>
      </c>
      <c r="CN49" s="90">
        <v>8.1967213114754092E-2</v>
      </c>
      <c r="CO49" s="90">
        <v>8.7349397590361449E-2</v>
      </c>
      <c r="CP49" s="90">
        <v>7.9754601226993863E-2</v>
      </c>
      <c r="CQ49" s="90">
        <v>9.3821510297482841E-2</v>
      </c>
      <c r="CR49" s="90">
        <v>0.15806451612903225</v>
      </c>
      <c r="CS49" s="90">
        <v>0.15588235294117647</v>
      </c>
      <c r="CT49" s="90">
        <v>0.15845070422535212</v>
      </c>
      <c r="CU49" s="90">
        <v>0.12121212121212122</v>
      </c>
      <c r="CV49" s="94">
        <v>0.24778761061946902</v>
      </c>
      <c r="CW49" s="90">
        <v>0.21900826446280991</v>
      </c>
      <c r="CX49" s="90">
        <v>0.1906474820143885</v>
      </c>
      <c r="CY49" s="90">
        <v>0.27210884353741499</v>
      </c>
      <c r="CZ49" s="90">
        <v>0.16944444444444445</v>
      </c>
      <c r="DA49" s="90">
        <v>0.2239819004524887</v>
      </c>
      <c r="DB49" s="90">
        <v>0.17843866171003717</v>
      </c>
      <c r="DC49" s="90">
        <v>0.1254125412541254</v>
      </c>
      <c r="DD49" s="90">
        <v>0.15976331360946747</v>
      </c>
      <c r="DE49" s="90">
        <v>0.24778761061946902</v>
      </c>
      <c r="DF49" s="90">
        <v>0.26394052044609667</v>
      </c>
      <c r="DG49" s="90">
        <v>0.3203125</v>
      </c>
      <c r="DH49" s="90">
        <v>0.24508050089445438</v>
      </c>
      <c r="DI49" s="90">
        <v>0.25117739403453687</v>
      </c>
      <c r="DJ49" s="94">
        <v>0.33639176357622957</v>
      </c>
      <c r="DK49" s="90">
        <v>0.34457831325301203</v>
      </c>
      <c r="DL49" s="90">
        <v>0.35245634963669886</v>
      </c>
      <c r="DM49" s="90">
        <v>0.32357948499680783</v>
      </c>
      <c r="DN49" s="90">
        <v>0.31047044129891754</v>
      </c>
      <c r="DO49" s="90">
        <v>0.30878265703168428</v>
      </c>
      <c r="DP49" s="90">
        <v>0.22587015551715625</v>
      </c>
      <c r="DQ49" s="90">
        <v>0.22839989558861917</v>
      </c>
      <c r="DR49" s="90">
        <v>0.23456442063715816</v>
      </c>
      <c r="DS49" s="90">
        <v>0.39780037352147746</v>
      </c>
      <c r="DT49" s="90">
        <v>0.44101941747572815</v>
      </c>
      <c r="DU49" s="90">
        <v>0.42905581637976004</v>
      </c>
      <c r="DV49" s="90">
        <v>0.44740209879703097</v>
      </c>
      <c r="DW49" s="90">
        <v>0.25117739403453687</v>
      </c>
      <c r="DX49" s="94">
        <v>0.29629629629629628</v>
      </c>
      <c r="DY49" s="90">
        <v>0.2696629213483146</v>
      </c>
      <c r="DZ49" s="90">
        <v>0.24221453287197231</v>
      </c>
      <c r="EA49" s="90">
        <v>0.24695121951219512</v>
      </c>
      <c r="EB49" s="90">
        <v>0.25382262996941896</v>
      </c>
      <c r="EC49" s="90">
        <v>0.25418994413407819</v>
      </c>
      <c r="ED49" s="90">
        <v>0.16230366492146597</v>
      </c>
      <c r="EE49" s="90">
        <v>0.14361702127659576</v>
      </c>
      <c r="EF49" s="90">
        <v>0.12371134020618557</v>
      </c>
      <c r="EG49" s="90">
        <v>0.28235294117647058</v>
      </c>
      <c r="EH49" s="90">
        <v>0.35625000000000001</v>
      </c>
      <c r="EI49" s="90">
        <v>0.30061349693251532</v>
      </c>
      <c r="EJ49" s="90">
        <v>0.28301886792452829</v>
      </c>
      <c r="EK49" s="268">
        <v>0.28431372549019607</v>
      </c>
    </row>
    <row r="50" spans="1:141" s="35" customFormat="1">
      <c r="A50" s="91" t="s">
        <v>85</v>
      </c>
      <c r="B50" s="92">
        <v>0.58734017805607541</v>
      </c>
      <c r="C50" s="53">
        <v>0.59148231316330979</v>
      </c>
      <c r="D50" s="53">
        <v>0.59730088163415107</v>
      </c>
      <c r="E50" s="53">
        <v>0.60724755768729999</v>
      </c>
      <c r="F50" s="53">
        <v>0.60777286261826835</v>
      </c>
      <c r="G50" s="53">
        <v>0.61239748263953087</v>
      </c>
      <c r="H50" s="53">
        <v>0.61853753937566247</v>
      </c>
      <c r="I50" s="53">
        <v>0.62610242078902478</v>
      </c>
      <c r="J50" s="53">
        <v>0.63217763018955864</v>
      </c>
      <c r="K50" s="53">
        <v>0.63401586291239642</v>
      </c>
      <c r="L50" s="53">
        <v>0.63787425043213519</v>
      </c>
      <c r="M50" s="53">
        <v>0.65168247930669321</v>
      </c>
      <c r="N50" s="53">
        <v>0.66064826994170833</v>
      </c>
      <c r="O50" s="53">
        <v>0.65777632555258303</v>
      </c>
      <c r="P50" s="92">
        <v>0.46</v>
      </c>
      <c r="Q50" s="53">
        <v>0.46</v>
      </c>
      <c r="R50" s="53">
        <v>0.4565554292798843</v>
      </c>
      <c r="S50" s="53">
        <v>0.45527546249237649</v>
      </c>
      <c r="T50" s="53">
        <v>0.46526903005218645</v>
      </c>
      <c r="U50" s="53">
        <v>0.47243243243243244</v>
      </c>
      <c r="V50" s="53">
        <v>0.46993524514338575</v>
      </c>
      <c r="W50" s="53">
        <v>0.48292809105018109</v>
      </c>
      <c r="X50" s="53">
        <v>0.48500687757909217</v>
      </c>
      <c r="Y50" s="53">
        <v>0.48728318504538509</v>
      </c>
      <c r="Z50" s="53">
        <v>0.50084602368866327</v>
      </c>
      <c r="AA50" s="53">
        <v>0.5205091937765205</v>
      </c>
      <c r="AB50" s="53">
        <v>0.51424312686319973</v>
      </c>
      <c r="AC50" s="53">
        <v>0.50712450362064942</v>
      </c>
      <c r="AD50" s="99">
        <v>0.46</v>
      </c>
      <c r="AE50" s="53">
        <v>0.47</v>
      </c>
      <c r="AF50" s="53">
        <v>0.47309324934958236</v>
      </c>
      <c r="AG50" s="53">
        <v>0.49109907120743035</v>
      </c>
      <c r="AH50" s="53">
        <v>0.49428122897510651</v>
      </c>
      <c r="AI50" s="53">
        <v>0.50020916126333403</v>
      </c>
      <c r="AJ50" s="53">
        <v>0.50835392980721705</v>
      </c>
      <c r="AK50" s="53">
        <v>0.51846195310394394</v>
      </c>
      <c r="AL50" s="53">
        <v>0.53069201385804388</v>
      </c>
      <c r="AM50" s="53">
        <v>0.5424676961865742</v>
      </c>
      <c r="AN50" s="53">
        <v>0.54641730509238395</v>
      </c>
      <c r="AO50" s="53">
        <v>0.56311407785194634</v>
      </c>
      <c r="AP50" s="53">
        <v>0.575485188968335</v>
      </c>
      <c r="AQ50" s="53">
        <v>0.56000983767830792</v>
      </c>
      <c r="AR50" s="99">
        <v>0.61</v>
      </c>
      <c r="AS50" s="53">
        <v>0.61</v>
      </c>
      <c r="AT50" s="53">
        <v>0.62065833496211642</v>
      </c>
      <c r="AU50" s="53">
        <v>0.63362475256857387</v>
      </c>
      <c r="AV50" s="53">
        <v>0.63480962615677583</v>
      </c>
      <c r="AW50" s="53">
        <v>0.63878742029612012</v>
      </c>
      <c r="AX50" s="53">
        <v>0.64582737453521377</v>
      </c>
      <c r="AY50" s="53">
        <v>0.6525715643188027</v>
      </c>
      <c r="AZ50" s="53">
        <v>0.65833351331504719</v>
      </c>
      <c r="BA50" s="53">
        <v>0.6587315302860105</v>
      </c>
      <c r="BB50" s="53">
        <v>0.66346364073636799</v>
      </c>
      <c r="BC50" s="53">
        <v>0.67742888303190041</v>
      </c>
      <c r="BD50" s="53">
        <v>0.68656248600725389</v>
      </c>
      <c r="BE50" s="53">
        <v>0.68906658976975288</v>
      </c>
      <c r="BF50" s="99">
        <v>0.62</v>
      </c>
      <c r="BG50" s="53">
        <v>0.63</v>
      </c>
      <c r="BH50" s="53">
        <v>0.64038694074969771</v>
      </c>
      <c r="BI50" s="53">
        <v>0.64125239005736134</v>
      </c>
      <c r="BJ50" s="53">
        <v>0.65431690373800855</v>
      </c>
      <c r="BK50" s="53">
        <v>0.66508481421647814</v>
      </c>
      <c r="BL50" s="53">
        <v>0.66259666259666261</v>
      </c>
      <c r="BM50" s="53">
        <v>0.67239871757505099</v>
      </c>
      <c r="BN50" s="53">
        <v>0.67115696952326354</v>
      </c>
      <c r="BO50" s="53">
        <v>0.67695810564663028</v>
      </c>
      <c r="BP50" s="53">
        <v>0.68718592964824121</v>
      </c>
      <c r="BQ50" s="53">
        <v>0.69366486131626459</v>
      </c>
      <c r="BR50" s="53">
        <v>0.7076071508714189</v>
      </c>
      <c r="BS50" s="53">
        <v>0.71026229038268596</v>
      </c>
      <c r="BT50" s="100">
        <v>0.18492434711739486</v>
      </c>
      <c r="BU50" s="101">
        <v>0.17502293701764804</v>
      </c>
      <c r="BV50" s="101">
        <v>0.17257244468997904</v>
      </c>
      <c r="BW50" s="53">
        <v>0.17567380224260959</v>
      </c>
      <c r="BX50" s="53">
        <v>0.18058466292392653</v>
      </c>
      <c r="BY50" s="53">
        <v>0.17736342408098774</v>
      </c>
      <c r="BZ50" s="53">
        <v>0.17732898745233378</v>
      </c>
      <c r="CA50" s="53">
        <v>0.18625576002168479</v>
      </c>
      <c r="CB50" s="53">
        <v>0.20461695004776959</v>
      </c>
      <c r="CC50" s="53">
        <v>0.21722212957889639</v>
      </c>
      <c r="CD50" s="53">
        <v>0.22403453869218293</v>
      </c>
      <c r="CE50" s="53">
        <v>0.23786566011838381</v>
      </c>
      <c r="CF50" s="53">
        <v>0.24847479870889938</v>
      </c>
      <c r="CG50" s="53">
        <v>0.25498481207779844</v>
      </c>
      <c r="CH50" s="102">
        <v>0.09</v>
      </c>
      <c r="CI50" s="53">
        <v>0.09</v>
      </c>
      <c r="CJ50" s="53">
        <v>8.0050584887764786E-2</v>
      </c>
      <c r="CK50" s="53">
        <v>8.5194231216561986E-2</v>
      </c>
      <c r="CL50" s="53">
        <v>8.6890160806759334E-2</v>
      </c>
      <c r="CM50" s="53">
        <v>8.9581549926985249E-2</v>
      </c>
      <c r="CN50" s="53">
        <v>9.3852361737479226E-2</v>
      </c>
      <c r="CO50" s="53">
        <v>9.7651953517287546E-2</v>
      </c>
      <c r="CP50" s="53">
        <v>0.11578108659927294</v>
      </c>
      <c r="CQ50" s="53">
        <v>0.12896865520728007</v>
      </c>
      <c r="CR50" s="53">
        <v>0.12921108742004264</v>
      </c>
      <c r="CS50" s="53">
        <v>0.14601620526671169</v>
      </c>
      <c r="CT50" s="53">
        <v>0.15338875418542894</v>
      </c>
      <c r="CU50" s="53">
        <v>0.1556854720841859</v>
      </c>
      <c r="CV50" s="102">
        <v>0.1</v>
      </c>
      <c r="CW50" s="53">
        <v>0.1</v>
      </c>
      <c r="CX50" s="53">
        <v>9.9587383733128185E-2</v>
      </c>
      <c r="CY50" s="53">
        <v>0.11605185695496963</v>
      </c>
      <c r="CZ50" s="53">
        <v>0.11448013064779532</v>
      </c>
      <c r="DA50" s="53">
        <v>0.12131844237991699</v>
      </c>
      <c r="DB50" s="53">
        <v>0.12609677699591695</v>
      </c>
      <c r="DC50" s="53">
        <v>0.13413168512318654</v>
      </c>
      <c r="DD50" s="53">
        <v>0.15857631871984162</v>
      </c>
      <c r="DE50" s="53">
        <v>0.16759365287093081</v>
      </c>
      <c r="DF50" s="53">
        <v>0.17544416243654823</v>
      </c>
      <c r="DG50" s="53">
        <v>0.19259141746648686</v>
      </c>
      <c r="DH50" s="53">
        <v>0.20471263915660282</v>
      </c>
      <c r="DI50" s="53">
        <v>0.20813442810769525</v>
      </c>
      <c r="DJ50" s="102">
        <v>0.22</v>
      </c>
      <c r="DK50" s="53">
        <v>0.21</v>
      </c>
      <c r="DL50" s="53">
        <v>0.21083745225791956</v>
      </c>
      <c r="DM50" s="53">
        <v>0.2114994150788635</v>
      </c>
      <c r="DN50" s="53">
        <v>0.2201758384890915</v>
      </c>
      <c r="DO50" s="53">
        <v>0.21585443155971512</v>
      </c>
      <c r="DP50" s="53">
        <v>0.2137249468920292</v>
      </c>
      <c r="DQ50" s="53">
        <v>0.23085655166467892</v>
      </c>
      <c r="DR50" s="53">
        <v>0.24934513594074609</v>
      </c>
      <c r="DS50" s="53">
        <v>0.26552499031383187</v>
      </c>
      <c r="DT50" s="53">
        <v>0.27598756917554385</v>
      </c>
      <c r="DU50" s="53">
        <v>0.28721330588599642</v>
      </c>
      <c r="DV50" s="53">
        <v>0.30016319404911002</v>
      </c>
      <c r="DW50" s="53">
        <v>0.20813442810769525</v>
      </c>
      <c r="DX50" s="102">
        <v>0.17</v>
      </c>
      <c r="DY50" s="53">
        <v>0.15</v>
      </c>
      <c r="DZ50" s="53">
        <v>0.15795279064637105</v>
      </c>
      <c r="EA50" s="53">
        <v>0.18294701986754966</v>
      </c>
      <c r="EB50" s="53">
        <v>0.18833807395367735</v>
      </c>
      <c r="EC50" s="53">
        <v>0.20651961741167285</v>
      </c>
      <c r="ED50" s="53">
        <v>0.18791188100169459</v>
      </c>
      <c r="EE50" s="53">
        <v>0.20282413350449294</v>
      </c>
      <c r="EF50" s="53">
        <v>0.22022185851973086</v>
      </c>
      <c r="EG50" s="53">
        <v>0.2327113062568606</v>
      </c>
      <c r="EH50" s="53">
        <v>0.23795073188147089</v>
      </c>
      <c r="EI50" s="53">
        <v>0.27604707511249565</v>
      </c>
      <c r="EJ50" s="53">
        <v>0.2868679775280899</v>
      </c>
      <c r="EK50" s="268">
        <v>0.30119608553823851</v>
      </c>
    </row>
    <row r="51" spans="1:141" s="35" customFormat="1">
      <c r="A51" s="91" t="s">
        <v>86</v>
      </c>
      <c r="B51" s="92">
        <v>0.5533001747546713</v>
      </c>
      <c r="C51" s="53">
        <v>0.56719817767653757</v>
      </c>
      <c r="D51" s="53">
        <v>0.59814378722814798</v>
      </c>
      <c r="E51" s="53">
        <v>0.60949443475928655</v>
      </c>
      <c r="F51" s="53">
        <v>0.60111625697660609</v>
      </c>
      <c r="G51" s="53">
        <v>0.60488914155770324</v>
      </c>
      <c r="H51" s="53">
        <v>0.63376046025104604</v>
      </c>
      <c r="I51" s="53">
        <v>0.64506443137745528</v>
      </c>
      <c r="J51" s="53">
        <v>0.65757019155077412</v>
      </c>
      <c r="K51" s="53">
        <v>0.63628239499553174</v>
      </c>
      <c r="L51" s="53">
        <v>0.63495599866325048</v>
      </c>
      <c r="M51" s="53">
        <v>0.65066849502913948</v>
      </c>
      <c r="N51" s="53">
        <v>0.67867768595041322</v>
      </c>
      <c r="O51" s="53">
        <v>0.65803051926665934</v>
      </c>
      <c r="P51" s="92">
        <v>0.41335740072202165</v>
      </c>
      <c r="Q51" s="53">
        <v>0.40344168260038243</v>
      </c>
      <c r="R51" s="53">
        <v>0.42716535433070868</v>
      </c>
      <c r="S51" s="53">
        <v>0.43930635838150289</v>
      </c>
      <c r="T51" s="53">
        <v>0.45727848101265822</v>
      </c>
      <c r="U51" s="53">
        <v>0.47791798107255523</v>
      </c>
      <c r="V51" s="53">
        <v>0.5025817555938038</v>
      </c>
      <c r="W51" s="53">
        <v>0.52603231597845601</v>
      </c>
      <c r="X51" s="53">
        <v>0.51637764932562624</v>
      </c>
      <c r="Y51" s="53">
        <v>0.52236652236652237</v>
      </c>
      <c r="Z51" s="53">
        <v>0.50239808153477217</v>
      </c>
      <c r="AA51" s="53">
        <v>0.56451612903225812</v>
      </c>
      <c r="AB51" s="53">
        <v>0.4993141289437586</v>
      </c>
      <c r="AC51" s="53">
        <v>0.49814126394052044</v>
      </c>
      <c r="AD51" s="92">
        <v>0.45224719101123595</v>
      </c>
      <c r="AE51" s="53">
        <v>0.51069518716577544</v>
      </c>
      <c r="AF51" s="53">
        <v>0.52671755725190839</v>
      </c>
      <c r="AG51" s="53">
        <v>0.50773195876288657</v>
      </c>
      <c r="AH51" s="53">
        <v>0.50183150183150182</v>
      </c>
      <c r="AI51" s="53">
        <v>0.51103565365025472</v>
      </c>
      <c r="AJ51" s="53">
        <v>0.5592233009708738</v>
      </c>
      <c r="AK51" s="53">
        <v>0.5431192660550459</v>
      </c>
      <c r="AL51" s="53">
        <v>0.55516014234875444</v>
      </c>
      <c r="AM51" s="53">
        <v>0.52058111380145278</v>
      </c>
      <c r="AN51" s="53">
        <v>0.54430379746835444</v>
      </c>
      <c r="AO51" s="53">
        <v>0.57014925373134329</v>
      </c>
      <c r="AP51" s="53">
        <v>0.60186046511627911</v>
      </c>
      <c r="AQ51" s="53">
        <v>0.57757847533632289</v>
      </c>
      <c r="AR51" s="92">
        <v>0.55827638572513283</v>
      </c>
      <c r="AS51" s="53">
        <v>0.5807415217009313</v>
      </c>
      <c r="AT51" s="53">
        <v>0.60838019227280971</v>
      </c>
      <c r="AU51" s="53">
        <v>0.62574639971900248</v>
      </c>
      <c r="AV51" s="53">
        <v>0.60999501909347498</v>
      </c>
      <c r="AW51" s="53">
        <v>0.6049301561216105</v>
      </c>
      <c r="AX51" s="53">
        <v>0.63649796823051352</v>
      </c>
      <c r="AY51" s="53">
        <v>0.64584083543392146</v>
      </c>
      <c r="AZ51" s="53">
        <v>0.667704137678506</v>
      </c>
      <c r="BA51" s="53">
        <v>0.65862678887280912</v>
      </c>
      <c r="BB51" s="53">
        <v>0.65207413945278025</v>
      </c>
      <c r="BC51" s="53">
        <v>0.67135525565481846</v>
      </c>
      <c r="BD51" s="53">
        <v>0.70016813002054923</v>
      </c>
      <c r="BE51" s="53">
        <v>0.68138337012509198</v>
      </c>
      <c r="BF51" s="92">
        <v>0.62737642585551334</v>
      </c>
      <c r="BG51" s="53">
        <v>0.68441064638783267</v>
      </c>
      <c r="BH51" s="53">
        <v>0.71527777777777779</v>
      </c>
      <c r="BI51" s="53">
        <v>0.6806451612903226</v>
      </c>
      <c r="BJ51" s="53">
        <v>0.70107526881720428</v>
      </c>
      <c r="BK51" s="53">
        <v>0.6964285714285714</v>
      </c>
      <c r="BL51" s="53">
        <v>0.76323987538940807</v>
      </c>
      <c r="BM51" s="53">
        <v>0.76701570680628273</v>
      </c>
      <c r="BN51" s="53">
        <v>0.74647887323943662</v>
      </c>
      <c r="BO51" s="53">
        <v>0.71939736346516003</v>
      </c>
      <c r="BP51" s="53">
        <v>0.75697211155378485</v>
      </c>
      <c r="BQ51" s="53">
        <v>0.75285171102661597</v>
      </c>
      <c r="BR51" s="53">
        <v>0.76699029126213591</v>
      </c>
      <c r="BS51" s="53">
        <v>0.74934036939313986</v>
      </c>
      <c r="BT51" s="97">
        <v>0.10327552986512524</v>
      </c>
      <c r="BU51" s="53">
        <v>0.10311974593685784</v>
      </c>
      <c r="BV51" s="53">
        <v>0.10432569974554708</v>
      </c>
      <c r="BW51" s="53">
        <v>0.10487253952888029</v>
      </c>
      <c r="BX51" s="53">
        <v>0.11343500363108207</v>
      </c>
      <c r="BY51" s="53">
        <v>0.1260307861462342</v>
      </c>
      <c r="BZ51" s="53">
        <v>0.11705305077513867</v>
      </c>
      <c r="CA51" s="53">
        <v>0.11950464396284829</v>
      </c>
      <c r="CB51" s="53">
        <v>0.13540510543840178</v>
      </c>
      <c r="CC51" s="53">
        <v>0.15512118842845973</v>
      </c>
      <c r="CD51" s="53">
        <v>0.15501672240802675</v>
      </c>
      <c r="CE51" s="53">
        <v>0.15836141159780104</v>
      </c>
      <c r="CF51" s="53">
        <v>0.16446265598807971</v>
      </c>
      <c r="CG51" s="53">
        <v>0.15806866164861391</v>
      </c>
      <c r="CH51" s="92">
        <v>5.1893408134642355E-2</v>
      </c>
      <c r="CI51" s="53">
        <v>4.8128342245989303E-2</v>
      </c>
      <c r="CJ51" s="53">
        <v>4.363207547169811E-2</v>
      </c>
      <c r="CK51" s="53">
        <v>5.5900621118012424E-2</v>
      </c>
      <c r="CL51" s="53">
        <v>5.4509415262636272E-2</v>
      </c>
      <c r="CM51" s="53">
        <v>6.2969924812030079E-2</v>
      </c>
      <c r="CN51" s="53">
        <v>5.3030303030303032E-2</v>
      </c>
      <c r="CO51" s="53">
        <v>5.07380073800738E-2</v>
      </c>
      <c r="CP51" s="53">
        <v>7.5742067553735928E-2</v>
      </c>
      <c r="CQ51" s="53">
        <v>7.2134387351778656E-2</v>
      </c>
      <c r="CR51" s="53">
        <v>6.9721115537848599E-2</v>
      </c>
      <c r="CS51" s="53">
        <v>8.0260303687635579E-2</v>
      </c>
      <c r="CT51" s="53">
        <v>8.9201877934272297E-2</v>
      </c>
      <c r="CU51" s="53">
        <v>9.4300518134715031E-2</v>
      </c>
      <c r="CV51" s="92">
        <v>5.858310626702997E-2</v>
      </c>
      <c r="CW51" s="53">
        <v>6.8965517241379309E-2</v>
      </c>
      <c r="CX51" s="53">
        <v>6.8456375838926178E-2</v>
      </c>
      <c r="CY51" s="53">
        <v>7.4514038876889843E-2</v>
      </c>
      <c r="CZ51" s="53">
        <v>8.3196046128500817E-2</v>
      </c>
      <c r="DA51" s="53">
        <v>8.4786053882725837E-2</v>
      </c>
      <c r="DB51" s="53">
        <v>9.2255892255892258E-2</v>
      </c>
      <c r="DC51" s="53">
        <v>9.6140825998645901E-2</v>
      </c>
      <c r="DD51" s="53">
        <v>0.10013351134846461</v>
      </c>
      <c r="DE51" s="53">
        <v>0.113915857605178</v>
      </c>
      <c r="DF51" s="53">
        <v>9.7988319273199218E-2</v>
      </c>
      <c r="DG51" s="53">
        <v>0.12475247524752475</v>
      </c>
      <c r="DH51" s="53">
        <v>0.11855036855036855</v>
      </c>
      <c r="DI51" s="53">
        <v>0.11889862327909888</v>
      </c>
      <c r="DJ51" s="92">
        <v>0.12237442922374429</v>
      </c>
      <c r="DK51" s="53">
        <v>0.12154861944777912</v>
      </c>
      <c r="DL51" s="53">
        <v>0.12848342622469933</v>
      </c>
      <c r="DM51" s="53">
        <v>0.12121212121212122</v>
      </c>
      <c r="DN51" s="53">
        <v>0.13410931174089069</v>
      </c>
      <c r="DO51" s="53">
        <v>0.1529786712429517</v>
      </c>
      <c r="DP51" s="53">
        <v>0.14247527399091153</v>
      </c>
      <c r="DQ51" s="53">
        <v>0.15686274509803921</v>
      </c>
      <c r="DR51" s="53">
        <v>0.16920211114560696</v>
      </c>
      <c r="DS51" s="53">
        <v>0.20184615384615384</v>
      </c>
      <c r="DT51" s="53">
        <v>0.21689655172413794</v>
      </c>
      <c r="DU51" s="53">
        <v>0.20617760617760617</v>
      </c>
      <c r="DV51" s="53">
        <v>0.21689303904923599</v>
      </c>
      <c r="DW51" s="53">
        <v>0.11889862327909888</v>
      </c>
      <c r="DX51" s="92">
        <v>8.7248322147651006E-2</v>
      </c>
      <c r="DY51" s="53">
        <v>0.12</v>
      </c>
      <c r="DZ51" s="53">
        <v>7.4324324324324328E-2</v>
      </c>
      <c r="EA51" s="53">
        <v>0.14473684210526316</v>
      </c>
      <c r="EB51" s="53">
        <v>0.13793103448275862</v>
      </c>
      <c r="EC51" s="53">
        <v>0.19796954314720813</v>
      </c>
      <c r="ED51" s="53">
        <v>0.19760479041916168</v>
      </c>
      <c r="EE51" s="53">
        <v>9.3567251461988299E-2</v>
      </c>
      <c r="EF51" s="53">
        <v>0.20526315789473684</v>
      </c>
      <c r="EG51" s="53">
        <v>0.18324607329842932</v>
      </c>
      <c r="EH51" s="53">
        <v>0.17073170731707318</v>
      </c>
      <c r="EI51" s="53">
        <v>0.23333333333333334</v>
      </c>
      <c r="EJ51" s="53">
        <v>0.23870967741935484</v>
      </c>
      <c r="EK51" s="268">
        <v>0.13333333333333333</v>
      </c>
    </row>
    <row r="52" spans="1:141" s="35" customFormat="1">
      <c r="A52" s="91" t="s">
        <v>87</v>
      </c>
      <c r="B52" s="92">
        <v>0.49938725490196079</v>
      </c>
      <c r="C52" s="53">
        <v>0.50189118417224321</v>
      </c>
      <c r="D52" s="53">
        <v>0.50059206631142683</v>
      </c>
      <c r="E52" s="53">
        <v>0.47827363476218437</v>
      </c>
      <c r="F52" s="53">
        <v>0.50335224342444562</v>
      </c>
      <c r="G52" s="53">
        <v>0.49186890167625719</v>
      </c>
      <c r="H52" s="53">
        <v>0.48252826310380265</v>
      </c>
      <c r="I52" s="53">
        <v>0.5003673769287289</v>
      </c>
      <c r="J52" s="53">
        <v>0.47943339689457914</v>
      </c>
      <c r="K52" s="53">
        <v>0.48482490272373541</v>
      </c>
      <c r="L52" s="53">
        <v>0.47563559322033899</v>
      </c>
      <c r="M52" s="53">
        <v>0.50935862241078111</v>
      </c>
      <c r="N52" s="53">
        <v>0.50746999755082045</v>
      </c>
      <c r="O52" s="53">
        <v>0.66444145026947576</v>
      </c>
      <c r="P52" s="92">
        <v>0.38235294117647056</v>
      </c>
      <c r="Q52" s="53">
        <v>0.39393939393939392</v>
      </c>
      <c r="R52" s="53">
        <v>0.4</v>
      </c>
      <c r="S52" s="53">
        <v>0.2857142857142857</v>
      </c>
      <c r="T52" s="53">
        <v>0.51282051282051277</v>
      </c>
      <c r="U52" s="53">
        <v>0.38095238095238093</v>
      </c>
      <c r="V52" s="53">
        <v>0.3125</v>
      </c>
      <c r="W52" s="53">
        <v>0.32835820895522388</v>
      </c>
      <c r="X52" s="53">
        <v>0.26666666666666666</v>
      </c>
      <c r="Y52" s="53">
        <v>0.34482758620689657</v>
      </c>
      <c r="Z52" s="53">
        <v>0.44262295081967212</v>
      </c>
      <c r="AA52" s="53">
        <v>0.34920634920634919</v>
      </c>
      <c r="AB52" s="53">
        <v>0.33673469387755101</v>
      </c>
      <c r="AC52" s="53">
        <v>0.54718614718614722</v>
      </c>
      <c r="AD52" s="92">
        <v>0.44</v>
      </c>
      <c r="AE52" s="53">
        <v>0.39285714285714285</v>
      </c>
      <c r="AF52" s="53">
        <v>0.42857142857142855</v>
      </c>
      <c r="AG52" s="53">
        <v>0.30434782608695654</v>
      </c>
      <c r="AH52" s="53">
        <v>0.36666666666666664</v>
      </c>
      <c r="AI52" s="53">
        <v>0.34482758620689657</v>
      </c>
      <c r="AJ52" s="53">
        <v>0.49019607843137253</v>
      </c>
      <c r="AK52" s="53">
        <v>0.42</v>
      </c>
      <c r="AL52" s="53">
        <v>0.36363636363636365</v>
      </c>
      <c r="AM52" s="53">
        <v>0.484375</v>
      </c>
      <c r="AN52" s="53">
        <v>0.35365853658536583</v>
      </c>
      <c r="AO52" s="53">
        <v>0.41414141414141414</v>
      </c>
      <c r="AP52" s="53">
        <v>0.38392857142857145</v>
      </c>
      <c r="AQ52" s="53">
        <v>0.52941176470588236</v>
      </c>
      <c r="AR52" s="92">
        <v>0.50415144470275652</v>
      </c>
      <c r="AS52" s="53">
        <v>0.50630575207628425</v>
      </c>
      <c r="AT52" s="53">
        <v>0.51555846708155917</v>
      </c>
      <c r="AU52" s="53">
        <v>0.49555189456342669</v>
      </c>
      <c r="AV52" s="53">
        <v>0.51726405787569874</v>
      </c>
      <c r="AW52" s="53">
        <v>0.50249722530521646</v>
      </c>
      <c r="AX52" s="53">
        <v>0.48788513311396947</v>
      </c>
      <c r="AY52" s="53">
        <v>0.50914899796688939</v>
      </c>
      <c r="AZ52" s="53">
        <v>0.48419721871049304</v>
      </c>
      <c r="BA52" s="53">
        <v>0.49646697388632871</v>
      </c>
      <c r="BB52" s="53">
        <v>0.4842847979474022</v>
      </c>
      <c r="BC52" s="53">
        <v>0.51710323574730355</v>
      </c>
      <c r="BD52" s="53">
        <v>0.52034709754637942</v>
      </c>
      <c r="BE52" s="53">
        <v>0.69053430973691343</v>
      </c>
      <c r="BF52" s="92">
        <v>0.34615384615384615</v>
      </c>
      <c r="BG52" s="53">
        <v>0.43902439024390244</v>
      </c>
      <c r="BH52" s="53">
        <v>0.47058823529411764</v>
      </c>
      <c r="BI52" s="53">
        <v>0.46808510638297873</v>
      </c>
      <c r="BJ52" s="53">
        <v>0.42553191489361702</v>
      </c>
      <c r="BK52" s="53">
        <v>0.57499999999999996</v>
      </c>
      <c r="BL52" s="53">
        <v>0.42222222222222222</v>
      </c>
      <c r="BM52" s="53">
        <v>0.34782608695652173</v>
      </c>
      <c r="BN52" s="53">
        <v>0.38</v>
      </c>
      <c r="BO52" s="53">
        <v>0.42499999999999999</v>
      </c>
      <c r="BP52" s="53">
        <v>0.51515151515151514</v>
      </c>
      <c r="BQ52" s="53">
        <v>0.625</v>
      </c>
      <c r="BR52" s="53">
        <v>0.5957446808510638</v>
      </c>
      <c r="BS52" s="53">
        <v>0.7353448275862069</v>
      </c>
      <c r="BT52" s="97">
        <v>0.30060553633217996</v>
      </c>
      <c r="BU52" s="53">
        <v>0.26465364120781526</v>
      </c>
      <c r="BV52" s="53">
        <v>0.25454545454545452</v>
      </c>
      <c r="BW52" s="53">
        <v>0.26696230598669624</v>
      </c>
      <c r="BX52" s="53">
        <v>0.25869205298013243</v>
      </c>
      <c r="BY52" s="53">
        <v>0.26144036009002253</v>
      </c>
      <c r="BZ52" s="53">
        <v>0.21071287908625444</v>
      </c>
      <c r="CA52" s="53">
        <v>0.21552769915082895</v>
      </c>
      <c r="CB52" s="53">
        <v>0.2381160052333188</v>
      </c>
      <c r="CC52" s="53">
        <v>0.23718944099378883</v>
      </c>
      <c r="CD52" s="53">
        <v>0.25664451827242524</v>
      </c>
      <c r="CE52" s="53">
        <v>0.2810810810810811</v>
      </c>
      <c r="CF52" s="53">
        <v>0.27164179104477609</v>
      </c>
      <c r="CG52" s="53">
        <v>0.20577689243027888</v>
      </c>
      <c r="CH52" s="92">
        <v>0.15384615384615385</v>
      </c>
      <c r="CI52" s="53">
        <v>0.10256410256410256</v>
      </c>
      <c r="CJ52" s="53">
        <v>5.5555555555555552E-2</v>
      </c>
      <c r="CK52" s="53">
        <v>0.25714285714285712</v>
      </c>
      <c r="CL52" s="53">
        <v>0.17647058823529413</v>
      </c>
      <c r="CM52" s="53">
        <v>0.13432835820895522</v>
      </c>
      <c r="CN52" s="53">
        <v>0.16216216216216217</v>
      </c>
      <c r="CO52" s="53">
        <v>5.2631578947368418E-2</v>
      </c>
      <c r="CP52" s="53">
        <v>8.7499999999999994E-2</v>
      </c>
      <c r="CQ52" s="53">
        <v>0.06</v>
      </c>
      <c r="CR52" s="53">
        <v>9.2436974789915971E-2</v>
      </c>
      <c r="CS52" s="53">
        <v>0.13559322033898305</v>
      </c>
      <c r="CT52" s="53">
        <v>0.21875</v>
      </c>
      <c r="CU52" s="53">
        <v>0.15317460317460319</v>
      </c>
      <c r="CV52" s="92">
        <v>0.23076923076923078</v>
      </c>
      <c r="CW52" s="53">
        <v>0.25925925925925924</v>
      </c>
      <c r="CX52" s="53">
        <v>0.16666666666666666</v>
      </c>
      <c r="CY52" s="53">
        <v>0.19354838709677419</v>
      </c>
      <c r="CZ52" s="53">
        <v>0.1951219512195122</v>
      </c>
      <c r="DA52" s="53">
        <v>0.22222222222222221</v>
      </c>
      <c r="DB52" s="53">
        <v>0.1891891891891892</v>
      </c>
      <c r="DC52" s="53">
        <v>0.17647058823529413</v>
      </c>
      <c r="DD52" s="53">
        <v>0.15555555555555556</v>
      </c>
      <c r="DE52" s="53">
        <v>0.16129032258064516</v>
      </c>
      <c r="DF52" s="53">
        <v>0.14516129032258066</v>
      </c>
      <c r="DG52" s="53">
        <v>0.18571428571428572</v>
      </c>
      <c r="DH52" s="53">
        <v>0.14814814814814814</v>
      </c>
      <c r="DI52" s="53">
        <v>0.14968722073279714</v>
      </c>
      <c r="DJ52" s="92">
        <v>0.3083083083083083</v>
      </c>
      <c r="DK52" s="53">
        <v>0.27325275880189176</v>
      </c>
      <c r="DL52" s="53">
        <v>0.26095717884130981</v>
      </c>
      <c r="DM52" s="53">
        <v>0.27044025157232704</v>
      </c>
      <c r="DN52" s="53">
        <v>0.27424913835548992</v>
      </c>
      <c r="DO52" s="53">
        <v>0.26491228070175438</v>
      </c>
      <c r="DP52" s="53">
        <v>0.21431807884005438</v>
      </c>
      <c r="DQ52" s="53">
        <v>0.22463099630996311</v>
      </c>
      <c r="DR52" s="53">
        <v>0.24925521350546176</v>
      </c>
      <c r="DS52" s="53">
        <v>0.2489645651173493</v>
      </c>
      <c r="DT52" s="53">
        <v>0.26643598615916952</v>
      </c>
      <c r="DU52" s="53">
        <v>0.2893300248138958</v>
      </c>
      <c r="DV52" s="53">
        <v>0.27542799597180262</v>
      </c>
      <c r="DW52" s="53">
        <v>0.14968722073279714</v>
      </c>
      <c r="DX52" s="92">
        <v>0.47368421052631576</v>
      </c>
      <c r="DY52" s="53">
        <v>0.25</v>
      </c>
      <c r="DZ52" s="53">
        <v>0.25</v>
      </c>
      <c r="EA52" s="53">
        <v>0.22580645161290322</v>
      </c>
      <c r="EB52" s="53">
        <v>0.16</v>
      </c>
      <c r="EC52" s="53">
        <v>0.14814814814814814</v>
      </c>
      <c r="ED52" s="53">
        <v>0.13043478260869565</v>
      </c>
      <c r="EE52" s="53">
        <v>0.15789473684210525</v>
      </c>
      <c r="EF52" s="53">
        <v>0.14285714285714285</v>
      </c>
      <c r="EG52" s="53">
        <v>0.25641025641025639</v>
      </c>
      <c r="EH52" s="53">
        <v>0.23529411764705882</v>
      </c>
      <c r="EI52" s="53">
        <v>0.33333333333333331</v>
      </c>
      <c r="EJ52" s="53">
        <v>0.25</v>
      </c>
      <c r="EK52" s="268">
        <v>0.21428571428571427</v>
      </c>
    </row>
    <row r="53" spans="1:141" s="35" customFormat="1">
      <c r="A53" s="91" t="s">
        <v>88</v>
      </c>
      <c r="B53" s="92">
        <v>0.52502142245072836</v>
      </c>
      <c r="C53" s="53">
        <v>0.54490809303946341</v>
      </c>
      <c r="D53" s="53">
        <v>0.54897660818713445</v>
      </c>
      <c r="E53" s="53">
        <v>0.56158264199106578</v>
      </c>
      <c r="F53" s="53">
        <v>0.55249702318414229</v>
      </c>
      <c r="G53" s="53">
        <v>0.56866245536940396</v>
      </c>
      <c r="H53" s="53">
        <v>0.58333897272788793</v>
      </c>
      <c r="I53" s="53">
        <v>0.59570935175345374</v>
      </c>
      <c r="J53" s="53">
        <v>0.60440657658257335</v>
      </c>
      <c r="K53" s="53">
        <v>0.61499356499356495</v>
      </c>
      <c r="L53" s="53">
        <v>0.62722646310432573</v>
      </c>
      <c r="M53" s="53">
        <v>0.64972986879341399</v>
      </c>
      <c r="N53" s="53">
        <v>0.66410891089108914</v>
      </c>
      <c r="O53" s="53">
        <v>0.50192159877017684</v>
      </c>
      <c r="P53" s="92">
        <v>0.43227091633466136</v>
      </c>
      <c r="Q53" s="53">
        <v>0.44054580896686157</v>
      </c>
      <c r="R53" s="53">
        <v>0.45454545454545453</v>
      </c>
      <c r="S53" s="53">
        <v>0.4042904290429043</v>
      </c>
      <c r="T53" s="53">
        <v>0.41547277936962751</v>
      </c>
      <c r="U53" s="53">
        <v>0.43960149439601492</v>
      </c>
      <c r="V53" s="53">
        <v>0.47412755716004812</v>
      </c>
      <c r="W53" s="53">
        <v>0.50758459743290552</v>
      </c>
      <c r="X53" s="53">
        <v>0.52220888355342132</v>
      </c>
      <c r="Y53" s="53">
        <v>0.52707581227436828</v>
      </c>
      <c r="Z53" s="53">
        <v>0.51357466063348411</v>
      </c>
      <c r="AA53" s="53">
        <v>0.55508021390374329</v>
      </c>
      <c r="AB53" s="53">
        <v>0.56415279138099905</v>
      </c>
      <c r="AC53" s="53">
        <v>0.39449541284403672</v>
      </c>
      <c r="AD53" s="92">
        <v>0.43896713615023475</v>
      </c>
      <c r="AE53" s="53">
        <v>0.38764044943820225</v>
      </c>
      <c r="AF53" s="53">
        <v>0.42608695652173911</v>
      </c>
      <c r="AG53" s="53">
        <v>0.43625498007968128</v>
      </c>
      <c r="AH53" s="53">
        <v>0.43739279588336194</v>
      </c>
      <c r="AI53" s="53">
        <v>0.4825174825174825</v>
      </c>
      <c r="AJ53" s="53">
        <v>0.4756756756756757</v>
      </c>
      <c r="AK53" s="53">
        <v>0.49261083743842365</v>
      </c>
      <c r="AL53" s="53">
        <v>0.48657718120805371</v>
      </c>
      <c r="AM53" s="53">
        <v>0.47879359095193214</v>
      </c>
      <c r="AN53" s="53">
        <v>0.4970513900589722</v>
      </c>
      <c r="AO53" s="53">
        <v>0.55254237288135588</v>
      </c>
      <c r="AP53" s="53">
        <v>0.55222734254992323</v>
      </c>
      <c r="AQ53" s="53">
        <v>0.48</v>
      </c>
      <c r="AR53" s="92">
        <v>0.54030477031802115</v>
      </c>
      <c r="AS53" s="53">
        <v>0.56192052980132445</v>
      </c>
      <c r="AT53" s="53">
        <v>0.56228408859987811</v>
      </c>
      <c r="AU53" s="53">
        <v>0.5776937231649969</v>
      </c>
      <c r="AV53" s="53">
        <v>0.5687367303609342</v>
      </c>
      <c r="AW53" s="53">
        <v>0.57974118697010268</v>
      </c>
      <c r="AX53" s="53">
        <v>0.59700026783322913</v>
      </c>
      <c r="AY53" s="53">
        <v>0.60422987685168661</v>
      </c>
      <c r="AZ53" s="53">
        <v>0.60784492173279947</v>
      </c>
      <c r="BA53" s="53">
        <v>0.62800796091912425</v>
      </c>
      <c r="BB53" s="53">
        <v>0.64455061750653564</v>
      </c>
      <c r="BC53" s="53">
        <v>0.66703236423477785</v>
      </c>
      <c r="BD53" s="53">
        <v>0.68201754385964908</v>
      </c>
      <c r="BE53" s="53">
        <v>0.51395139513951393</v>
      </c>
      <c r="BF53" s="92">
        <v>0.5370967741935484</v>
      </c>
      <c r="BG53" s="53">
        <v>0.55460750853242324</v>
      </c>
      <c r="BH53" s="53">
        <v>0.55681818181818177</v>
      </c>
      <c r="BI53" s="53">
        <v>0.56859756097560976</v>
      </c>
      <c r="BJ53" s="53">
        <v>0.53137516688918562</v>
      </c>
      <c r="BK53" s="53">
        <v>0.58068315665488812</v>
      </c>
      <c r="BL53" s="53">
        <v>0.6245530393325387</v>
      </c>
      <c r="BM53" s="53">
        <v>0.63303769401330379</v>
      </c>
      <c r="BN53" s="53">
        <v>0.65671641791044777</v>
      </c>
      <c r="BO53" s="53">
        <v>0.64855072463768115</v>
      </c>
      <c r="BP53" s="53">
        <v>0.66972477064220182</v>
      </c>
      <c r="BQ53" s="53">
        <v>0.67836919592298983</v>
      </c>
      <c r="BR53" s="53">
        <v>0.70657507360157012</v>
      </c>
      <c r="BS53" s="53">
        <v>0.50877192982456143</v>
      </c>
      <c r="BT53" s="97">
        <v>0.17282743913275281</v>
      </c>
      <c r="BU53" s="53">
        <v>0.15659719406374178</v>
      </c>
      <c r="BV53" s="53">
        <v>0.16611542913841573</v>
      </c>
      <c r="BW53" s="53">
        <v>0.16354238987888606</v>
      </c>
      <c r="BX53" s="53">
        <v>0.16105751528094853</v>
      </c>
      <c r="BY53" s="53">
        <v>0.15083360575351423</v>
      </c>
      <c r="BZ53" s="53">
        <v>0.15880046471100784</v>
      </c>
      <c r="CA53" s="53">
        <v>0.16736778846153846</v>
      </c>
      <c r="CB53" s="53">
        <v>0.17454545454545456</v>
      </c>
      <c r="CC53" s="53">
        <v>0.18322560051073339</v>
      </c>
      <c r="CD53" s="53">
        <v>0.18762270593256508</v>
      </c>
      <c r="CE53" s="53">
        <v>0.18737908797789038</v>
      </c>
      <c r="CF53" s="53">
        <v>0.20385569765222369</v>
      </c>
      <c r="CG53" s="53">
        <v>0.27174383383816531</v>
      </c>
      <c r="CH53" s="92">
        <v>0.11082024432809773</v>
      </c>
      <c r="CI53" s="53">
        <v>8.9937666963490648E-2</v>
      </c>
      <c r="CJ53" s="53">
        <v>0.10338983050847457</v>
      </c>
      <c r="CK53" s="53">
        <v>9.2248062015503882E-2</v>
      </c>
      <c r="CL53" s="53">
        <v>8.4840055632823361E-2</v>
      </c>
      <c r="CM53" s="53">
        <v>9.3275488069414311E-2</v>
      </c>
      <c r="CN53" s="53">
        <v>0.10251046025104603</v>
      </c>
      <c r="CO53" s="53">
        <v>0.10422163588390501</v>
      </c>
      <c r="CP53" s="53">
        <v>9.6709200805910001E-2</v>
      </c>
      <c r="CQ53" s="53">
        <v>9.5176848874598069E-2</v>
      </c>
      <c r="CR53" s="53">
        <v>0.12755102040816327</v>
      </c>
      <c r="CS53" s="53">
        <v>0.12077294685990338</v>
      </c>
      <c r="CT53" s="53">
        <v>0.12202609363008442</v>
      </c>
      <c r="CU53" s="53">
        <v>0.18110236220472442</v>
      </c>
      <c r="CV53" s="92">
        <v>9.2369477911646583E-2</v>
      </c>
      <c r="CW53" s="53">
        <v>0.10648518815052041</v>
      </c>
      <c r="CX53" s="53">
        <v>8.5020242914979755E-2</v>
      </c>
      <c r="CY53" s="53">
        <v>0.10450819672131148</v>
      </c>
      <c r="CZ53" s="53">
        <v>0.10294117647058823</v>
      </c>
      <c r="DA53" s="53">
        <v>8.3446098331078036E-2</v>
      </c>
      <c r="DB53" s="53">
        <v>0.10187300137048881</v>
      </c>
      <c r="DC53" s="53">
        <v>0.10264598540145986</v>
      </c>
      <c r="DD53" s="53">
        <v>0.11788784281620958</v>
      </c>
      <c r="DE53" s="53">
        <v>0.12018819503849444</v>
      </c>
      <c r="DF53" s="53">
        <v>0.12244897959183673</v>
      </c>
      <c r="DG53" s="53">
        <v>0.13000449842555106</v>
      </c>
      <c r="DH53" s="53">
        <v>0.14796152084287678</v>
      </c>
      <c r="DI53" s="53">
        <v>0.18518518518518517</v>
      </c>
      <c r="DJ53" s="92">
        <v>0.19134132199458834</v>
      </c>
      <c r="DK53" s="53">
        <v>0.17362172328670505</v>
      </c>
      <c r="DL53" s="53">
        <v>0.18530582699963807</v>
      </c>
      <c r="DM53" s="53">
        <v>0.18394609291878472</v>
      </c>
      <c r="DN53" s="53">
        <v>0.18468416829072568</v>
      </c>
      <c r="DO53" s="53">
        <v>0.17523313814790717</v>
      </c>
      <c r="DP53" s="53">
        <v>0.18571428571428572</v>
      </c>
      <c r="DQ53" s="53">
        <v>0.19891523713420786</v>
      </c>
      <c r="DR53" s="53">
        <v>0.21049768833288007</v>
      </c>
      <c r="DS53" s="53">
        <v>0.22545454545454546</v>
      </c>
      <c r="DT53" s="53">
        <v>0.22382094324540366</v>
      </c>
      <c r="DU53" s="53">
        <v>0.22252606392069732</v>
      </c>
      <c r="DV53" s="53">
        <v>0.24241316270566726</v>
      </c>
      <c r="DW53" s="53">
        <v>0.18518518518518517</v>
      </c>
      <c r="DX53" s="92">
        <v>0.1483739837398374</v>
      </c>
      <c r="DY53" s="53">
        <v>0.13729508196721313</v>
      </c>
      <c r="DZ53" s="53">
        <v>0.18018018018018017</v>
      </c>
      <c r="EA53" s="53">
        <v>0.13529411764705881</v>
      </c>
      <c r="EB53" s="53">
        <v>0.14611005692599621</v>
      </c>
      <c r="EC53" s="53">
        <v>0.16767676767676767</v>
      </c>
      <c r="ED53" s="53">
        <v>0.13495934959349593</v>
      </c>
      <c r="EE53" s="53">
        <v>0.15432098765432098</v>
      </c>
      <c r="EF53" s="53">
        <v>0.14619883040935672</v>
      </c>
      <c r="EG53" s="53">
        <v>0.18007662835249041</v>
      </c>
      <c r="EH53" s="53">
        <v>0.18693284936479129</v>
      </c>
      <c r="EI53" s="53">
        <v>0.18343195266272189</v>
      </c>
      <c r="EJ53" s="53">
        <v>0.23895582329317269</v>
      </c>
      <c r="EK53" s="268">
        <v>0.42105263157894735</v>
      </c>
    </row>
    <row r="54" spans="1:141">
      <c r="A54" s="91" t="s">
        <v>89</v>
      </c>
      <c r="B54" s="92">
        <v>0.65330803889020628</v>
      </c>
      <c r="C54" s="53">
        <v>0.63919726729291204</v>
      </c>
      <c r="D54" s="53">
        <v>0.66948571428571424</v>
      </c>
      <c r="E54" s="53">
        <v>0.65423211169284468</v>
      </c>
      <c r="F54" s="53">
        <v>0.68347937593502883</v>
      </c>
      <c r="G54" s="53">
        <v>0.69516509433962259</v>
      </c>
      <c r="H54" s="53">
        <v>0.70133667502088559</v>
      </c>
      <c r="I54" s="53">
        <v>0.68507281553398058</v>
      </c>
      <c r="J54" s="53">
        <v>0.70987654320987659</v>
      </c>
      <c r="K54" s="53">
        <v>0.68928928928928934</v>
      </c>
      <c r="L54" s="53">
        <v>0.68675638775112147</v>
      </c>
      <c r="M54" s="53">
        <v>0.68444090728213292</v>
      </c>
      <c r="N54" s="53">
        <v>0.68765036086607856</v>
      </c>
      <c r="O54" s="53">
        <v>0.69463601532567054</v>
      </c>
      <c r="P54" s="92">
        <v>0.61904761904761907</v>
      </c>
      <c r="Q54" s="53">
        <v>0.52272727272727271</v>
      </c>
      <c r="R54" s="53">
        <v>0.5</v>
      </c>
      <c r="S54" s="53">
        <v>0.52727272727272723</v>
      </c>
      <c r="T54" s="53">
        <v>0.625</v>
      </c>
      <c r="U54" s="53">
        <v>0.6</v>
      </c>
      <c r="V54" s="53">
        <v>0.57446808510638303</v>
      </c>
      <c r="W54" s="53">
        <v>0.5636363636363636</v>
      </c>
      <c r="X54" s="53">
        <v>0.56862745098039214</v>
      </c>
      <c r="Y54" s="53">
        <v>0.6607142857142857</v>
      </c>
      <c r="Z54" s="53">
        <v>0.57627118644067798</v>
      </c>
      <c r="AA54" s="53">
        <v>0.55714285714285716</v>
      </c>
      <c r="AB54" s="53">
        <v>0.56140350877192979</v>
      </c>
      <c r="AC54" s="53">
        <v>0.58536585365853655</v>
      </c>
      <c r="AD54" s="92">
        <v>0.66666666666666663</v>
      </c>
      <c r="AE54" s="53">
        <v>0.59677419354838712</v>
      </c>
      <c r="AF54" s="53">
        <v>0.60655737704918034</v>
      </c>
      <c r="AG54" s="53">
        <v>0.64473684210526316</v>
      </c>
      <c r="AH54" s="53">
        <v>0.44</v>
      </c>
      <c r="AI54" s="53">
        <v>0.82608695652173914</v>
      </c>
      <c r="AJ54" s="53">
        <v>0.70588235294117652</v>
      </c>
      <c r="AK54" s="53">
        <v>0.68316831683168322</v>
      </c>
      <c r="AL54" s="53">
        <v>0.60483870967741937</v>
      </c>
      <c r="AM54" s="53">
        <v>0.51282051282051277</v>
      </c>
      <c r="AN54" s="53">
        <v>0.61073825503355705</v>
      </c>
      <c r="AO54" s="53">
        <v>0.60869565217391308</v>
      </c>
      <c r="AP54" s="53">
        <v>0.6348314606741573</v>
      </c>
      <c r="AQ54" s="53">
        <v>0.65760869565217395</v>
      </c>
      <c r="AR54" s="92">
        <v>0.65130727413927003</v>
      </c>
      <c r="AS54" s="53">
        <v>0.6456674473067916</v>
      </c>
      <c r="AT54" s="53">
        <v>0.67324955116696594</v>
      </c>
      <c r="AU54" s="53">
        <v>0.65481223576224823</v>
      </c>
      <c r="AV54" s="53">
        <v>0.6931540342298288</v>
      </c>
      <c r="AW54" s="53">
        <v>0.75115961800818554</v>
      </c>
      <c r="AX54" s="53">
        <v>0.71589546871253895</v>
      </c>
      <c r="AY54" s="53">
        <v>0.69858318098720296</v>
      </c>
      <c r="AZ54" s="53">
        <v>0.72213393870601594</v>
      </c>
      <c r="BA54" s="53">
        <v>0.70024213075060537</v>
      </c>
      <c r="BB54" s="53">
        <v>0.69831127339114563</v>
      </c>
      <c r="BC54" s="53">
        <v>0.69617459538989701</v>
      </c>
      <c r="BD54" s="53">
        <v>0.69022289766970613</v>
      </c>
      <c r="BE54" s="53">
        <v>0.70032715376226828</v>
      </c>
      <c r="BF54" s="92">
        <v>0.70769230769230773</v>
      </c>
      <c r="BG54" s="53">
        <v>0.55555555555555558</v>
      </c>
      <c r="BH54" s="53">
        <v>0.6</v>
      </c>
      <c r="BI54" s="53">
        <v>0.647887323943662</v>
      </c>
      <c r="BJ54" s="53">
        <v>0.67567567567567566</v>
      </c>
      <c r="BK54" s="53">
        <v>0.80327868852459017</v>
      </c>
      <c r="BL54" s="53">
        <v>0.6875</v>
      </c>
      <c r="BM54" s="53">
        <v>0.77192982456140347</v>
      </c>
      <c r="BN54" s="53">
        <v>0.67500000000000004</v>
      </c>
      <c r="BO54" s="53">
        <v>0.6506024096385542</v>
      </c>
      <c r="BP54" s="53">
        <v>0.72277227722772275</v>
      </c>
      <c r="BQ54" s="53">
        <v>0.67368421052631577</v>
      </c>
      <c r="BR54" s="53">
        <v>0.70588235294117652</v>
      </c>
      <c r="BS54" s="53">
        <v>0.74</v>
      </c>
      <c r="BT54" s="97">
        <v>0.27576054955839058</v>
      </c>
      <c r="BU54" s="53">
        <v>0.22095779990516834</v>
      </c>
      <c r="BV54" s="53">
        <v>0.2483927527761543</v>
      </c>
      <c r="BW54" s="53">
        <v>0.26309859154929577</v>
      </c>
      <c r="BX54" s="53">
        <v>0.26124661246612468</v>
      </c>
      <c r="BY54" s="53">
        <v>0.23967317294598275</v>
      </c>
      <c r="BZ54" s="53">
        <v>0.20882481432940148</v>
      </c>
      <c r="CA54" s="53">
        <v>0.21990620114643042</v>
      </c>
      <c r="CB54" s="53">
        <v>0.22588235294117648</v>
      </c>
      <c r="CC54" s="53">
        <v>0.22745490981963928</v>
      </c>
      <c r="CD54" s="53">
        <v>0.24690721649484537</v>
      </c>
      <c r="CE54" s="53">
        <v>0.27083333333333331</v>
      </c>
      <c r="CF54" s="53">
        <v>0.30529765155652649</v>
      </c>
      <c r="CG54" s="53">
        <v>0.33197910621009868</v>
      </c>
      <c r="CH54" s="92">
        <v>0.15789473684210525</v>
      </c>
      <c r="CI54" s="53">
        <v>0.22727272727272727</v>
      </c>
      <c r="CJ54" s="53">
        <v>0.14285714285714285</v>
      </c>
      <c r="CK54" s="53">
        <v>0.23809523809523808</v>
      </c>
      <c r="CL54" s="53">
        <v>0.32142857142857145</v>
      </c>
      <c r="CM54" s="53">
        <v>0.10810810810810811</v>
      </c>
      <c r="CN54" s="53">
        <v>8.5106382978723402E-2</v>
      </c>
      <c r="CO54" s="53">
        <v>3.2258064516129031E-2</v>
      </c>
      <c r="CP54" s="53">
        <v>0.21428571428571427</v>
      </c>
      <c r="CQ54" s="53">
        <v>7.6923076923076927E-2</v>
      </c>
      <c r="CR54" s="53">
        <v>0.21052631578947367</v>
      </c>
      <c r="CS54" s="53">
        <v>0.1875</v>
      </c>
      <c r="CT54" s="53">
        <v>0.1</v>
      </c>
      <c r="CU54" s="53">
        <v>0.20930232558139536</v>
      </c>
      <c r="CV54" s="92">
        <v>0.20370370370370369</v>
      </c>
      <c r="CW54" s="53">
        <v>0.23529411764705882</v>
      </c>
      <c r="CX54" s="53">
        <v>0.16216216216216217</v>
      </c>
      <c r="CY54" s="53">
        <v>0.17142857142857143</v>
      </c>
      <c r="CZ54" s="53">
        <v>0.1875</v>
      </c>
      <c r="DA54" s="53">
        <v>0.20754716981132076</v>
      </c>
      <c r="DB54" s="53">
        <v>0.16666666666666666</v>
      </c>
      <c r="DC54" s="53">
        <v>0.16</v>
      </c>
      <c r="DD54" s="53">
        <v>9.5238095238095233E-2</v>
      </c>
      <c r="DE54" s="53">
        <v>6.4935064935064929E-2</v>
      </c>
      <c r="DF54" s="53">
        <v>0.19736842105263158</v>
      </c>
      <c r="DG54" s="53">
        <v>0.12222222222222222</v>
      </c>
      <c r="DH54" s="53">
        <v>0.2073170731707317</v>
      </c>
      <c r="DI54" s="53">
        <v>0.15384615384615385</v>
      </c>
      <c r="DJ54" s="92">
        <v>0.27193492155723414</v>
      </c>
      <c r="DK54" s="53">
        <v>0.23533123028391167</v>
      </c>
      <c r="DL54" s="53">
        <v>0.23605150214592274</v>
      </c>
      <c r="DM54" s="53">
        <v>0.27576791808873719</v>
      </c>
      <c r="DN54" s="53">
        <v>0.29583975346687214</v>
      </c>
      <c r="DO54" s="53">
        <v>0.24535519125683061</v>
      </c>
      <c r="DP54" s="53">
        <v>0.21873308067135896</v>
      </c>
      <c r="DQ54" s="53">
        <v>0.22297955209347614</v>
      </c>
      <c r="DR54" s="53">
        <v>0.23249299719887956</v>
      </c>
      <c r="DS54" s="53">
        <v>0.24042427813789038</v>
      </c>
      <c r="DT54" s="53">
        <v>0.25060975609756098</v>
      </c>
      <c r="DU54" s="53">
        <v>0.28077178975382566</v>
      </c>
      <c r="DV54" s="53">
        <v>0.31036789297658862</v>
      </c>
      <c r="DW54" s="53">
        <v>0.15384615384615385</v>
      </c>
      <c r="DX54" s="92">
        <v>0.41666666666666669</v>
      </c>
      <c r="DY54" s="53">
        <v>0.23809523809523808</v>
      </c>
      <c r="DZ54" s="53">
        <v>0.17857142857142858</v>
      </c>
      <c r="EA54" s="53">
        <v>0.18181818181818182</v>
      </c>
      <c r="EB54" s="53">
        <v>0.33333333333333331</v>
      </c>
      <c r="EC54" s="53">
        <v>0.16666666666666666</v>
      </c>
      <c r="ED54" s="53">
        <v>9.0909090909090912E-2</v>
      </c>
      <c r="EE54" s="53">
        <v>0.11764705882352941</v>
      </c>
      <c r="EF54" s="53">
        <v>0.20512820512820512</v>
      </c>
      <c r="EG54" s="53">
        <v>0.21052631578947367</v>
      </c>
      <c r="EH54" s="53">
        <v>0.32558139534883723</v>
      </c>
      <c r="EI54" s="53">
        <v>0.3125</v>
      </c>
      <c r="EJ54" s="53">
        <v>0.34782608695652173</v>
      </c>
      <c r="EK54" s="146">
        <v>0.23333333333333334</v>
      </c>
    </row>
    <row r="55" spans="1:141">
      <c r="A55" s="91" t="s">
        <v>90</v>
      </c>
      <c r="B55" s="92">
        <v>0.6360033241705555</v>
      </c>
      <c r="C55" s="53">
        <v>0.64077854561592607</v>
      </c>
      <c r="D55" s="53">
        <v>0.62628651793134305</v>
      </c>
      <c r="E55" s="53">
        <v>0.66490479526205182</v>
      </c>
      <c r="F55" s="53">
        <v>0.6650215916101172</v>
      </c>
      <c r="G55" s="53">
        <v>0.67004675450847051</v>
      </c>
      <c r="H55" s="53">
        <v>0.67168904262179752</v>
      </c>
      <c r="I55" s="53">
        <v>0.68004824259131635</v>
      </c>
      <c r="J55" s="53">
        <v>0.68074807480748079</v>
      </c>
      <c r="K55" s="53">
        <v>0.6828995688966949</v>
      </c>
      <c r="L55" s="53">
        <v>0.68844273379798193</v>
      </c>
      <c r="M55" s="53">
        <v>0.7037355549583445</v>
      </c>
      <c r="N55" s="53">
        <v>0.71706285253827562</v>
      </c>
      <c r="O55" s="53">
        <v>0.71646875608331706</v>
      </c>
      <c r="P55" s="92">
        <v>0.49938949938949939</v>
      </c>
      <c r="Q55" s="53">
        <v>0.51083772700644403</v>
      </c>
      <c r="R55" s="53">
        <v>0.51569230769230767</v>
      </c>
      <c r="S55" s="53">
        <v>0.52951699463327373</v>
      </c>
      <c r="T55" s="53">
        <v>0.53050552004648455</v>
      </c>
      <c r="U55" s="53">
        <v>0.54806687565308254</v>
      </c>
      <c r="V55" s="53">
        <v>0.5227148330596606</v>
      </c>
      <c r="W55" s="53">
        <v>0.52162014230979747</v>
      </c>
      <c r="X55" s="53">
        <v>0.52941176470588236</v>
      </c>
      <c r="Y55" s="53">
        <v>0.53586723768736622</v>
      </c>
      <c r="Z55" s="53">
        <v>0.5506396588486141</v>
      </c>
      <c r="AA55" s="53">
        <v>0.56123595505617974</v>
      </c>
      <c r="AB55" s="53">
        <v>0.58967674661105318</v>
      </c>
      <c r="AC55" s="53">
        <v>0.58718689788053946</v>
      </c>
      <c r="AD55" s="92">
        <v>0.49586321014892443</v>
      </c>
      <c r="AE55" s="53">
        <v>0.52494692144373678</v>
      </c>
      <c r="AF55" s="53">
        <v>0.51430030643513791</v>
      </c>
      <c r="AG55" s="53">
        <v>0.56755399296835762</v>
      </c>
      <c r="AH55" s="53">
        <v>0.55392381826525927</v>
      </c>
      <c r="AI55" s="53">
        <v>0.55298155298155294</v>
      </c>
      <c r="AJ55" s="53">
        <v>0.56104532462229484</v>
      </c>
      <c r="AK55" s="53">
        <v>0.58205607476635512</v>
      </c>
      <c r="AL55" s="53">
        <v>0.58381294964028774</v>
      </c>
      <c r="AM55" s="53">
        <v>0.58204537980927329</v>
      </c>
      <c r="AN55" s="53">
        <v>0.58047893301000308</v>
      </c>
      <c r="AO55" s="53">
        <v>0.61794787198944245</v>
      </c>
      <c r="AP55" s="53">
        <v>0.63332388778690851</v>
      </c>
      <c r="AQ55" s="53">
        <v>0.61112611396165273</v>
      </c>
      <c r="AR55" s="92">
        <v>0.67942427216225054</v>
      </c>
      <c r="AS55" s="53">
        <v>0.67450561197220738</v>
      </c>
      <c r="AT55" s="53">
        <v>0.64858670741023683</v>
      </c>
      <c r="AU55" s="53">
        <v>0.69676994067237974</v>
      </c>
      <c r="AV55" s="53">
        <v>0.69951166576234403</v>
      </c>
      <c r="AW55" s="53">
        <v>0.70412026726057908</v>
      </c>
      <c r="AX55" s="53">
        <v>0.71129083750133026</v>
      </c>
      <c r="AY55" s="53">
        <v>0.72013093289689034</v>
      </c>
      <c r="AZ55" s="53">
        <v>0.72087934986455515</v>
      </c>
      <c r="BA55" s="53">
        <v>0.71918811466834065</v>
      </c>
      <c r="BB55" s="53">
        <v>0.72843551797040174</v>
      </c>
      <c r="BC55" s="53">
        <v>0.74581225407532326</v>
      </c>
      <c r="BD55" s="53">
        <v>0.75512227362855255</v>
      </c>
      <c r="BE55" s="53">
        <v>0.75587953602213476</v>
      </c>
      <c r="BF55" s="92">
        <v>0.68197196713388109</v>
      </c>
      <c r="BG55" s="53">
        <v>0.70552458185504308</v>
      </c>
      <c r="BH55" s="53">
        <v>0.71668219944082012</v>
      </c>
      <c r="BI55" s="53">
        <v>0.73778801843317976</v>
      </c>
      <c r="BJ55" s="53">
        <v>0.74114560559685172</v>
      </c>
      <c r="BK55" s="53">
        <v>0.76085106382978729</v>
      </c>
      <c r="BL55" s="53">
        <v>0.74787878787878792</v>
      </c>
      <c r="BM55" s="53">
        <v>0.76703111858704798</v>
      </c>
      <c r="BN55" s="53">
        <v>0.75240662302656913</v>
      </c>
      <c r="BO55" s="53">
        <v>0.7784857571214393</v>
      </c>
      <c r="BP55" s="53">
        <v>0.78231970754403457</v>
      </c>
      <c r="BQ55" s="53">
        <v>0.79876796714579057</v>
      </c>
      <c r="BR55" s="53">
        <v>0.8040869283165748</v>
      </c>
      <c r="BS55" s="53">
        <v>0.81910504601713741</v>
      </c>
      <c r="BT55" s="97">
        <v>0.14087495226375865</v>
      </c>
      <c r="BU55" s="53">
        <v>0.14774258760107817</v>
      </c>
      <c r="BV55" s="53">
        <v>0.1555334379665429</v>
      </c>
      <c r="BW55" s="53">
        <v>0.17148532332818361</v>
      </c>
      <c r="BX55" s="53">
        <v>0.18234257884010915</v>
      </c>
      <c r="BY55" s="53">
        <v>0.17132572318069789</v>
      </c>
      <c r="BZ55" s="53">
        <v>0.16283500571573734</v>
      </c>
      <c r="CA55" s="53">
        <v>0.17294968986905582</v>
      </c>
      <c r="CB55" s="53">
        <v>0.19439226327141168</v>
      </c>
      <c r="CC55" s="53">
        <v>0.21395629345820916</v>
      </c>
      <c r="CD55" s="53">
        <v>0.22136446607849103</v>
      </c>
      <c r="CE55" s="53">
        <v>0.23641073380013761</v>
      </c>
      <c r="CF55" s="53">
        <v>0.25501373054838977</v>
      </c>
      <c r="CG55" s="53">
        <v>0.26044062997699524</v>
      </c>
      <c r="CH55" s="92">
        <v>6.4168377823408618E-2</v>
      </c>
      <c r="CI55" s="53">
        <v>6.6823899371069181E-2</v>
      </c>
      <c r="CJ55" s="53">
        <v>6.1423918101442529E-2</v>
      </c>
      <c r="CK55" s="53">
        <v>6.5654309959803481E-2</v>
      </c>
      <c r="CL55" s="53">
        <v>7.2079711681153277E-2</v>
      </c>
      <c r="CM55" s="53">
        <v>6.4072742651723413E-2</v>
      </c>
      <c r="CN55" s="53">
        <v>6.5401240368351807E-2</v>
      </c>
      <c r="CO55" s="53">
        <v>7.1059944422389831E-2</v>
      </c>
      <c r="CP55" s="53">
        <v>9.0480098481739837E-2</v>
      </c>
      <c r="CQ55" s="53">
        <v>0.10410618000829532</v>
      </c>
      <c r="CR55" s="53">
        <v>0.11357793877074082</v>
      </c>
      <c r="CS55" s="53">
        <v>0.12925877763329</v>
      </c>
      <c r="CT55" s="53">
        <v>0.1415775787344698</v>
      </c>
      <c r="CU55" s="53">
        <v>0.14761904761904762</v>
      </c>
      <c r="CV55" s="92">
        <v>7.8713389121338906E-2</v>
      </c>
      <c r="CW55" s="53">
        <v>8.041293126867699E-2</v>
      </c>
      <c r="CX55" s="53">
        <v>9.1311076718991815E-2</v>
      </c>
      <c r="CY55" s="53">
        <v>0.10871882327861863</v>
      </c>
      <c r="CZ55" s="53">
        <v>0.11431938715380083</v>
      </c>
      <c r="DA55" s="53">
        <v>0.12011285771866183</v>
      </c>
      <c r="DB55" s="53">
        <v>0.10640243902439024</v>
      </c>
      <c r="DC55" s="53">
        <v>0.11624790619765495</v>
      </c>
      <c r="DD55" s="53">
        <v>0.14309919901417129</v>
      </c>
      <c r="DE55" s="53">
        <v>0.15809153454980557</v>
      </c>
      <c r="DF55" s="53">
        <v>0.15894245723172629</v>
      </c>
      <c r="DG55" s="53">
        <v>0.17457244272345918</v>
      </c>
      <c r="DH55" s="53">
        <v>0.20212765957446807</v>
      </c>
      <c r="DI55" s="53">
        <v>0.19144981412639406</v>
      </c>
      <c r="DJ55" s="92">
        <v>0.18597785977859779</v>
      </c>
      <c r="DK55" s="53">
        <v>0.1972020233955106</v>
      </c>
      <c r="DL55" s="53">
        <v>0.21316425120772947</v>
      </c>
      <c r="DM55" s="53">
        <v>0.23273981279470757</v>
      </c>
      <c r="DN55" s="53">
        <v>0.24746743849493488</v>
      </c>
      <c r="DO55" s="53">
        <v>0.23820084551944001</v>
      </c>
      <c r="DP55" s="53">
        <v>0.22021469609918354</v>
      </c>
      <c r="DQ55" s="53">
        <v>0.24178901165430605</v>
      </c>
      <c r="DR55" s="53">
        <v>0.26740544447121173</v>
      </c>
      <c r="DS55" s="53">
        <v>0.29493545183714004</v>
      </c>
      <c r="DT55" s="53">
        <v>0.30215187622265693</v>
      </c>
      <c r="DU55" s="53">
        <v>0.31876280612742708</v>
      </c>
      <c r="DV55" s="53">
        <v>0.32835226140665469</v>
      </c>
      <c r="DW55" s="53">
        <v>0.19144981412639406</v>
      </c>
      <c r="DX55" s="92">
        <v>0.14438502673796791</v>
      </c>
      <c r="DY55" s="53">
        <v>0.12462462462462462</v>
      </c>
      <c r="DZ55" s="53">
        <v>0.14511494252873564</v>
      </c>
      <c r="EA55" s="53">
        <v>0.18017366136034732</v>
      </c>
      <c r="EB55" s="53">
        <v>0.18248772504091654</v>
      </c>
      <c r="EC55" s="53">
        <v>0.2075306479859895</v>
      </c>
      <c r="ED55" s="53">
        <v>0.16440677966101694</v>
      </c>
      <c r="EE55" s="53">
        <v>0.18594687232219365</v>
      </c>
      <c r="EF55" s="53">
        <v>0.20067453625632378</v>
      </c>
      <c r="EG55" s="53">
        <v>0.23181049069373943</v>
      </c>
      <c r="EH55" s="53">
        <v>0.23857024106400665</v>
      </c>
      <c r="EI55" s="53">
        <v>0.25709651257096511</v>
      </c>
      <c r="EJ55" s="53">
        <v>0.29647829647829649</v>
      </c>
      <c r="EK55" s="146">
        <v>0.31201248049921998</v>
      </c>
    </row>
    <row r="56" spans="1:141">
      <c r="A56" s="91" t="s">
        <v>91</v>
      </c>
      <c r="B56" s="92">
        <v>0.55716709357639471</v>
      </c>
      <c r="C56" s="53">
        <v>0.56227415879330345</v>
      </c>
      <c r="D56" s="53">
        <v>0.57334091052598346</v>
      </c>
      <c r="E56" s="53">
        <v>0.57697606613053087</v>
      </c>
      <c r="F56" s="53">
        <v>0.58271983037870312</v>
      </c>
      <c r="G56" s="53">
        <v>0.59145440072776889</v>
      </c>
      <c r="H56" s="53">
        <v>0.59090909090909094</v>
      </c>
      <c r="I56" s="53">
        <v>0.59851587850417576</v>
      </c>
      <c r="J56" s="53">
        <v>0.60745212664244541</v>
      </c>
      <c r="K56" s="53">
        <v>0.6164937041649371</v>
      </c>
      <c r="L56" s="53">
        <v>0.6213696075473768</v>
      </c>
      <c r="M56" s="53">
        <v>0.63342654684657784</v>
      </c>
      <c r="N56" s="53">
        <v>0.64141199020338624</v>
      </c>
      <c r="O56" s="53">
        <v>0.62827453495830665</v>
      </c>
      <c r="P56" s="92">
        <v>0.44437380801017162</v>
      </c>
      <c r="Q56" s="53">
        <v>0.4387550200803213</v>
      </c>
      <c r="R56" s="53">
        <v>0.43037974683544306</v>
      </c>
      <c r="S56" s="53">
        <v>0.43785668991756499</v>
      </c>
      <c r="T56" s="53">
        <v>0.45444319460067489</v>
      </c>
      <c r="U56" s="53">
        <v>0.47428731134712132</v>
      </c>
      <c r="V56" s="53">
        <v>0.46827794561933533</v>
      </c>
      <c r="W56" s="53">
        <v>0.46827639352684303</v>
      </c>
      <c r="X56" s="53">
        <v>0.48062015503875971</v>
      </c>
      <c r="Y56" s="53">
        <v>0.4921201308355635</v>
      </c>
      <c r="Z56" s="53">
        <v>0.51197263397947546</v>
      </c>
      <c r="AA56" s="53">
        <v>0.54848046309696097</v>
      </c>
      <c r="AB56" s="53">
        <v>0.54030558482613278</v>
      </c>
      <c r="AC56" s="53">
        <v>0.51708150317227919</v>
      </c>
      <c r="AD56" s="92">
        <v>0.41985902543671466</v>
      </c>
      <c r="AE56" s="53">
        <v>0.41049485220856857</v>
      </c>
      <c r="AF56" s="53">
        <v>0.42658189524674539</v>
      </c>
      <c r="AG56" s="53">
        <v>0.43391521197007482</v>
      </c>
      <c r="AH56" s="53">
        <v>0.45981173062997827</v>
      </c>
      <c r="AI56" s="53">
        <v>0.46722846441947563</v>
      </c>
      <c r="AJ56" s="53">
        <v>0.46412411118293473</v>
      </c>
      <c r="AK56" s="53">
        <v>0.46980911569925982</v>
      </c>
      <c r="AL56" s="53">
        <v>0.48469809760132343</v>
      </c>
      <c r="AM56" s="53">
        <v>0.53064798598949214</v>
      </c>
      <c r="AN56" s="53">
        <v>0.53255951209915409</v>
      </c>
      <c r="AO56" s="53">
        <v>0.53173537871524446</v>
      </c>
      <c r="AP56" s="53">
        <v>0.55697137580794087</v>
      </c>
      <c r="AQ56" s="53">
        <v>0.54283068374749188</v>
      </c>
      <c r="AR56" s="92">
        <v>0.59043869516310465</v>
      </c>
      <c r="AS56" s="53">
        <v>0.59505494505494505</v>
      </c>
      <c r="AT56" s="53">
        <v>0.61163015463917525</v>
      </c>
      <c r="AU56" s="53">
        <v>0.62039563437926326</v>
      </c>
      <c r="AV56" s="53">
        <v>0.62312377637589733</v>
      </c>
      <c r="AW56" s="53">
        <v>0.63250026930949044</v>
      </c>
      <c r="AX56" s="53">
        <v>0.63306494900697796</v>
      </c>
      <c r="AY56" s="53">
        <v>0.64158622488912076</v>
      </c>
      <c r="AZ56" s="53">
        <v>0.65037227214377402</v>
      </c>
      <c r="BA56" s="53">
        <v>0.65433877681716301</v>
      </c>
      <c r="BB56" s="53">
        <v>0.66019108280254779</v>
      </c>
      <c r="BC56" s="53">
        <v>0.6722920148811129</v>
      </c>
      <c r="BD56" s="53">
        <v>0.68175166657633735</v>
      </c>
      <c r="BE56" s="53">
        <v>0.68014031300593636</v>
      </c>
      <c r="BF56" s="92">
        <v>0.59868421052631582</v>
      </c>
      <c r="BG56" s="53">
        <v>0.58721782468484318</v>
      </c>
      <c r="BH56" s="53">
        <v>0.60465761020238429</v>
      </c>
      <c r="BI56" s="53">
        <v>0.58790918690601901</v>
      </c>
      <c r="BJ56" s="53">
        <v>0.61423027166882271</v>
      </c>
      <c r="BK56" s="53">
        <v>0.62267225325884545</v>
      </c>
      <c r="BL56" s="53">
        <v>0.61633493479752921</v>
      </c>
      <c r="BM56" s="53">
        <v>0.62115674048591696</v>
      </c>
      <c r="BN56" s="53">
        <v>0.62399339252529429</v>
      </c>
      <c r="BO56" s="53">
        <v>0.62152572442341814</v>
      </c>
      <c r="BP56" s="53">
        <v>0.63562239536147858</v>
      </c>
      <c r="BQ56" s="53">
        <v>0.63447303489601692</v>
      </c>
      <c r="BR56" s="53">
        <v>0.64661406969099278</v>
      </c>
      <c r="BS56" s="53">
        <v>0.63161290322580643</v>
      </c>
      <c r="BT56" s="97">
        <v>0.20547600050392642</v>
      </c>
      <c r="BU56" s="53">
        <v>0.19913771023648938</v>
      </c>
      <c r="BV56" s="53">
        <v>0.19644351891549786</v>
      </c>
      <c r="BW56" s="53">
        <v>0.19793692559966442</v>
      </c>
      <c r="BX56" s="53">
        <v>0.20200782221581384</v>
      </c>
      <c r="BY56" s="53">
        <v>0.20231393598219546</v>
      </c>
      <c r="BZ56" s="53">
        <v>0.20602095512623278</v>
      </c>
      <c r="CA56" s="53">
        <v>0.21272365805168986</v>
      </c>
      <c r="CB56" s="53">
        <v>0.2342796224014306</v>
      </c>
      <c r="CC56" s="53">
        <v>0.24295369821969828</v>
      </c>
      <c r="CD56" s="53">
        <v>0.25078097266595667</v>
      </c>
      <c r="CE56" s="53">
        <v>0.2638227452422543</v>
      </c>
      <c r="CF56" s="53">
        <v>0.26776071792309614</v>
      </c>
      <c r="CG56" s="53">
        <v>0.27520825682753824</v>
      </c>
      <c r="CH56" s="92">
        <v>0.10784719349055302</v>
      </c>
      <c r="CI56" s="53">
        <v>0.10243204577968526</v>
      </c>
      <c r="CJ56" s="53">
        <v>9.3218085106382978E-2</v>
      </c>
      <c r="CK56" s="53">
        <v>0.10454878943506971</v>
      </c>
      <c r="CL56" s="53">
        <v>0.10415709692237024</v>
      </c>
      <c r="CM56" s="53">
        <v>0.10845327386985606</v>
      </c>
      <c r="CN56" s="53">
        <v>0.11675468074891983</v>
      </c>
      <c r="CO56" s="53">
        <v>0.12121497971889444</v>
      </c>
      <c r="CP56" s="53">
        <v>0.14357976653696497</v>
      </c>
      <c r="CQ56" s="53">
        <v>0.15916095039268316</v>
      </c>
      <c r="CR56" s="53">
        <v>0.15261538461538462</v>
      </c>
      <c r="CS56" s="53">
        <v>0.17485455720749837</v>
      </c>
      <c r="CT56" s="53">
        <v>0.17825427766948235</v>
      </c>
      <c r="CU56" s="53">
        <v>0.17509433962264151</v>
      </c>
      <c r="CV56" s="92">
        <v>0.12097687206857513</v>
      </c>
      <c r="CW56" s="53">
        <v>0.11168662997733894</v>
      </c>
      <c r="CX56" s="53">
        <v>0.11044028861728758</v>
      </c>
      <c r="CY56" s="53">
        <v>0.13244947869738705</v>
      </c>
      <c r="CZ56" s="53">
        <v>0.12287992811411884</v>
      </c>
      <c r="DA56" s="53">
        <v>0.13671184443134943</v>
      </c>
      <c r="DB56" s="53">
        <v>0.15049683830171634</v>
      </c>
      <c r="DC56" s="53">
        <v>0.15507799535346831</v>
      </c>
      <c r="DD56" s="53">
        <v>0.18771078391050425</v>
      </c>
      <c r="DE56" s="53">
        <v>0.19369590070227014</v>
      </c>
      <c r="DF56" s="53">
        <v>0.2089461713419257</v>
      </c>
      <c r="DG56" s="53">
        <v>0.22689075630252101</v>
      </c>
      <c r="DH56" s="53">
        <v>0.23356009070294784</v>
      </c>
      <c r="DI56" s="53">
        <v>0.24317776986106163</v>
      </c>
      <c r="DJ56" s="92">
        <v>0.24781350914962325</v>
      </c>
      <c r="DK56" s="53">
        <v>0.24478764478764478</v>
      </c>
      <c r="DL56" s="53">
        <v>0.2460048426150121</v>
      </c>
      <c r="DM56" s="53">
        <v>0.23870001302592159</v>
      </c>
      <c r="DN56" s="53">
        <v>0.25016572492818584</v>
      </c>
      <c r="DO56" s="53">
        <v>0.24765426816222991</v>
      </c>
      <c r="DP56" s="53">
        <v>0.25072747975708504</v>
      </c>
      <c r="DQ56" s="53">
        <v>0.26599986483746707</v>
      </c>
      <c r="DR56" s="53">
        <v>0.2845788091689731</v>
      </c>
      <c r="DS56" s="53">
        <v>0.2947679233733031</v>
      </c>
      <c r="DT56" s="53">
        <v>0.31222115997450606</v>
      </c>
      <c r="DU56" s="53">
        <v>0.31984165814170706</v>
      </c>
      <c r="DV56" s="53">
        <v>0.32497294244976704</v>
      </c>
      <c r="DW56" s="53">
        <v>0.24317776986106163</v>
      </c>
      <c r="DX56" s="92">
        <v>0.18825466520307355</v>
      </c>
      <c r="DY56" s="53">
        <v>0.17884828349944629</v>
      </c>
      <c r="DZ56" s="53">
        <v>0.1783596837944664</v>
      </c>
      <c r="EA56" s="53">
        <v>0.2088830255057168</v>
      </c>
      <c r="EB56" s="53">
        <v>0.20245156188216687</v>
      </c>
      <c r="EC56" s="53">
        <v>0.22018678160919541</v>
      </c>
      <c r="ED56" s="53">
        <v>0.2228221742260619</v>
      </c>
      <c r="EE56" s="53">
        <v>0.23503401360544218</v>
      </c>
      <c r="EF56" s="53">
        <v>0.25170954086616737</v>
      </c>
      <c r="EG56" s="53">
        <v>0.25220516171185886</v>
      </c>
      <c r="EH56" s="53">
        <v>0.26082709215239336</v>
      </c>
      <c r="EI56" s="53">
        <v>0.30459057071960299</v>
      </c>
      <c r="EJ56" s="53">
        <v>0.30827783063748809</v>
      </c>
      <c r="EK56" s="146">
        <v>0.33321917808219176</v>
      </c>
    </row>
    <row r="57" spans="1:141">
      <c r="A57" s="91" t="s">
        <v>92</v>
      </c>
      <c r="B57" s="92">
        <v>0.62125797930882676</v>
      </c>
      <c r="C57" s="53">
        <v>0.61924094397443619</v>
      </c>
      <c r="D57" s="53">
        <v>0.62417803450321052</v>
      </c>
      <c r="E57" s="53">
        <v>0.62979084828538057</v>
      </c>
      <c r="F57" s="53">
        <v>0.63018821198613173</v>
      </c>
      <c r="G57" s="53">
        <v>0.62765933292464182</v>
      </c>
      <c r="H57" s="53">
        <v>0.63434348251114658</v>
      </c>
      <c r="I57" s="53">
        <v>0.64656074809835073</v>
      </c>
      <c r="J57" s="53">
        <v>0.64486046028485033</v>
      </c>
      <c r="K57" s="53">
        <v>0.64424622489868921</v>
      </c>
      <c r="L57" s="53">
        <v>0.64369049521678579</v>
      </c>
      <c r="M57" s="53">
        <v>0.65641218326562245</v>
      </c>
      <c r="N57" s="53">
        <v>0.65973085805649312</v>
      </c>
      <c r="O57" s="53">
        <v>0.66415576406325716</v>
      </c>
      <c r="P57" s="92">
        <v>0.45296372751400765</v>
      </c>
      <c r="Q57" s="53">
        <v>0.45685425685425685</v>
      </c>
      <c r="R57" s="53">
        <v>0.45929131728428457</v>
      </c>
      <c r="S57" s="53">
        <v>0.44526546250684179</v>
      </c>
      <c r="T57" s="53">
        <v>0.45482352941176468</v>
      </c>
      <c r="U57" s="53">
        <v>0.44616026711185308</v>
      </c>
      <c r="V57" s="53">
        <v>0.4469749252357948</v>
      </c>
      <c r="W57" s="53">
        <v>0.472412109375</v>
      </c>
      <c r="X57" s="53">
        <v>0.45726162639646661</v>
      </c>
      <c r="Y57" s="53">
        <v>0.44584066348328727</v>
      </c>
      <c r="Z57" s="53">
        <v>0.46314102564102566</v>
      </c>
      <c r="AA57" s="53">
        <v>0.46436553265458158</v>
      </c>
      <c r="AB57" s="53">
        <v>0.452209414024976</v>
      </c>
      <c r="AC57" s="53">
        <v>0.45298329355608591</v>
      </c>
      <c r="AD57" s="92">
        <v>0.53367217280813217</v>
      </c>
      <c r="AE57" s="53">
        <v>0.5544332210998878</v>
      </c>
      <c r="AF57" s="53">
        <v>0.54565456545654567</v>
      </c>
      <c r="AG57" s="53">
        <v>0.56190476190476191</v>
      </c>
      <c r="AH57" s="53">
        <v>0.54698581560283688</v>
      </c>
      <c r="AI57" s="53">
        <v>0.50117279124315872</v>
      </c>
      <c r="AJ57" s="53">
        <v>0.55429005315110103</v>
      </c>
      <c r="AK57" s="53">
        <v>0.58744710860366711</v>
      </c>
      <c r="AL57" s="53">
        <v>0.59093730602110495</v>
      </c>
      <c r="AM57" s="53">
        <v>0.56465739309634211</v>
      </c>
      <c r="AN57" s="53">
        <v>0.55928085519922255</v>
      </c>
      <c r="AO57" s="53">
        <v>0.56867469879518073</v>
      </c>
      <c r="AP57" s="53">
        <v>0.54971240755957274</v>
      </c>
      <c r="AQ57" s="53">
        <v>0.5422616750289464</v>
      </c>
      <c r="AR57" s="92">
        <v>0.64213569007907501</v>
      </c>
      <c r="AS57" s="53">
        <v>0.63945773524720895</v>
      </c>
      <c r="AT57" s="53">
        <v>0.64681176021382203</v>
      </c>
      <c r="AU57" s="53">
        <v>0.65698135660452206</v>
      </c>
      <c r="AV57" s="53">
        <v>0.66010576712457369</v>
      </c>
      <c r="AW57" s="53">
        <v>0.65768873941783601</v>
      </c>
      <c r="AX57" s="53">
        <v>0.66419647231749146</v>
      </c>
      <c r="AY57" s="53">
        <v>0.67318870977407563</v>
      </c>
      <c r="AZ57" s="53">
        <v>0.67343062172103962</v>
      </c>
      <c r="BA57" s="53">
        <v>0.66964549047366251</v>
      </c>
      <c r="BB57" s="53">
        <v>0.67020314666345171</v>
      </c>
      <c r="BC57" s="53">
        <v>0.68288644035411761</v>
      </c>
      <c r="BD57" s="53">
        <v>0.68779003657149884</v>
      </c>
      <c r="BE57" s="53">
        <v>0.69362325161209926</v>
      </c>
      <c r="BF57" s="92">
        <v>0.64886164623467601</v>
      </c>
      <c r="BG57" s="53">
        <v>0.65928189457601227</v>
      </c>
      <c r="BH57" s="53">
        <v>0.65769805680119586</v>
      </c>
      <c r="BI57" s="53">
        <v>0.67135761589403975</v>
      </c>
      <c r="BJ57" s="53">
        <v>0.68279198341395997</v>
      </c>
      <c r="BK57" s="53">
        <v>0.6748109365910413</v>
      </c>
      <c r="BL57" s="53">
        <v>0.67283163265306123</v>
      </c>
      <c r="BM57" s="53">
        <v>0.69689877121123467</v>
      </c>
      <c r="BN57" s="53">
        <v>0.68543689320388346</v>
      </c>
      <c r="BO57" s="53">
        <v>0.70603015075376885</v>
      </c>
      <c r="BP57" s="53">
        <v>0.68233944954128445</v>
      </c>
      <c r="BQ57" s="53">
        <v>0.70667384284176538</v>
      </c>
      <c r="BR57" s="53">
        <v>0.73405698778833106</v>
      </c>
      <c r="BS57" s="53">
        <v>0.75857577073382543</v>
      </c>
      <c r="BT57" s="97">
        <v>0.20158814187400742</v>
      </c>
      <c r="BU57" s="53">
        <v>0.17256770613426625</v>
      </c>
      <c r="BV57" s="53">
        <v>0.1477608413092284</v>
      </c>
      <c r="BW57" s="53">
        <v>0.13949066605208574</v>
      </c>
      <c r="BX57" s="53">
        <v>0.14543463524013139</v>
      </c>
      <c r="BY57" s="53">
        <v>0.14043913677182754</v>
      </c>
      <c r="BZ57" s="53">
        <v>0.14330982316262905</v>
      </c>
      <c r="CA57" s="53">
        <v>0.15493614788034288</v>
      </c>
      <c r="CB57" s="53">
        <v>0.16765432098765432</v>
      </c>
      <c r="CC57" s="53">
        <v>0.18156572335361015</v>
      </c>
      <c r="CD57" s="53">
        <v>0.18248547903236101</v>
      </c>
      <c r="CE57" s="53">
        <v>0.20718816067653276</v>
      </c>
      <c r="CF57" s="53">
        <v>0.22690999476713763</v>
      </c>
      <c r="CG57" s="53">
        <v>0.2277098502541558</v>
      </c>
      <c r="CH57" s="92">
        <v>8.306854289605084E-2</v>
      </c>
      <c r="CI57" s="53">
        <v>7.158962795941376E-2</v>
      </c>
      <c r="CJ57" s="53">
        <v>7.3021181716833888E-2</v>
      </c>
      <c r="CK57" s="53">
        <v>5.8046248230297311E-2</v>
      </c>
      <c r="CL57" s="53">
        <v>6.3414634146341464E-2</v>
      </c>
      <c r="CM57" s="53">
        <v>7.3914743840438016E-2</v>
      </c>
      <c r="CN57" s="53">
        <v>7.4872598980791849E-2</v>
      </c>
      <c r="CO57" s="53">
        <v>7.1013289036544844E-2</v>
      </c>
      <c r="CP57" s="53">
        <v>7.7852348993288592E-2</v>
      </c>
      <c r="CQ57" s="53">
        <v>0.10080454330336015</v>
      </c>
      <c r="CR57" s="53">
        <v>8.7078651685393263E-2</v>
      </c>
      <c r="CS57" s="53">
        <v>9.7917589720868406E-2</v>
      </c>
      <c r="CT57" s="53">
        <v>0.11116071428571428</v>
      </c>
      <c r="CU57" s="53">
        <v>0.11029072450392248</v>
      </c>
      <c r="CV57" s="92">
        <v>0.10361067503924647</v>
      </c>
      <c r="CW57" s="53">
        <v>0.11477987421383648</v>
      </c>
      <c r="CX57" s="53">
        <v>0.11082474226804123</v>
      </c>
      <c r="CY57" s="53">
        <v>7.5123152709359611E-2</v>
      </c>
      <c r="CZ57" s="53">
        <v>0.1065651760228354</v>
      </c>
      <c r="DA57" s="53">
        <v>0.10694769711163153</v>
      </c>
      <c r="DB57" s="53">
        <v>0.10277569392348088</v>
      </c>
      <c r="DC57" s="53">
        <v>0.13155770782889428</v>
      </c>
      <c r="DD57" s="53">
        <v>0.12558869701726844</v>
      </c>
      <c r="DE57" s="53">
        <v>0.13825608798114689</v>
      </c>
      <c r="DF57" s="53">
        <v>0.12246376811594203</v>
      </c>
      <c r="DG57" s="53">
        <v>0.13914174252275682</v>
      </c>
      <c r="DH57" s="53">
        <v>0.15520181921546333</v>
      </c>
      <c r="DI57" s="53">
        <v>0.14721345951629863</v>
      </c>
      <c r="DJ57" s="92">
        <v>0.22911445279866333</v>
      </c>
      <c r="DK57" s="53">
        <v>0.19575921219822109</v>
      </c>
      <c r="DL57" s="53">
        <v>0.16939271255060728</v>
      </c>
      <c r="DM57" s="53">
        <v>0.16249591102387961</v>
      </c>
      <c r="DN57" s="53">
        <v>0.16267387944358577</v>
      </c>
      <c r="DO57" s="53">
        <v>0.16267062734281065</v>
      </c>
      <c r="DP57" s="53">
        <v>0.16415628106124322</v>
      </c>
      <c r="DQ57" s="53">
        <v>0.18112966511543024</v>
      </c>
      <c r="DR57" s="53">
        <v>0.19703009766792903</v>
      </c>
      <c r="DS57" s="53">
        <v>0.21102561399810266</v>
      </c>
      <c r="DT57" s="53">
        <v>0.21682452388226908</v>
      </c>
      <c r="DU57" s="53">
        <v>0.24616900175131348</v>
      </c>
      <c r="DV57" s="53">
        <v>0.27685770320331227</v>
      </c>
      <c r="DW57" s="53">
        <v>0.14721345951629863</v>
      </c>
      <c r="DX57" s="92">
        <v>0.18604651162790697</v>
      </c>
      <c r="DY57" s="53">
        <v>0.17804878048780487</v>
      </c>
      <c r="DZ57" s="53">
        <v>0.11374407582938388</v>
      </c>
      <c r="EA57" s="53">
        <v>0.12713936430317849</v>
      </c>
      <c r="EB57" s="53">
        <v>0.1970074812967581</v>
      </c>
      <c r="EC57" s="53">
        <v>0.17866004962779156</v>
      </c>
      <c r="ED57" s="53">
        <v>0.12582781456953643</v>
      </c>
      <c r="EE57" s="53">
        <v>0.15827338129496402</v>
      </c>
      <c r="EF57" s="53">
        <v>0.16273584905660377</v>
      </c>
      <c r="EG57" s="53">
        <v>0.18796992481203006</v>
      </c>
      <c r="EH57" s="53">
        <v>0.17791411042944785</v>
      </c>
      <c r="EI57" s="53">
        <v>0.25531914893617019</v>
      </c>
      <c r="EJ57" s="53">
        <v>0.21694915254237288</v>
      </c>
      <c r="EK57" s="146">
        <v>0.22413793103448276</v>
      </c>
    </row>
    <row r="58" spans="1:141">
      <c r="A58" s="91" t="s">
        <v>93</v>
      </c>
      <c r="B58" s="92">
        <v>0.53645484949832778</v>
      </c>
      <c r="C58" s="53">
        <v>0.54443053817271592</v>
      </c>
      <c r="D58" s="53">
        <v>0.5554621848739496</v>
      </c>
      <c r="E58" s="53">
        <v>0.57832009080590241</v>
      </c>
      <c r="F58" s="53">
        <v>0.57147076196101598</v>
      </c>
      <c r="G58" s="53">
        <v>0.5727367870225013</v>
      </c>
      <c r="H58" s="53">
        <v>0.57955100048804298</v>
      </c>
      <c r="I58" s="53">
        <v>0.54382612849295442</v>
      </c>
      <c r="J58" s="53">
        <v>0.57547169811320753</v>
      </c>
      <c r="K58" s="53">
        <v>0.58420502092050208</v>
      </c>
      <c r="L58" s="53">
        <v>0.60910718853926837</v>
      </c>
      <c r="M58" s="53">
        <v>0.6283295992033856</v>
      </c>
      <c r="N58" s="53">
        <v>0.63361016121152902</v>
      </c>
      <c r="O58" s="53">
        <v>0.6334128878281623</v>
      </c>
      <c r="P58" s="92">
        <v>0.43650793650793651</v>
      </c>
      <c r="Q58" s="53">
        <v>0.42142857142857143</v>
      </c>
      <c r="R58" s="53">
        <v>0.35606060606060608</v>
      </c>
      <c r="S58" s="53">
        <v>0.46774193548387094</v>
      </c>
      <c r="T58" s="53">
        <v>0.46153846153846156</v>
      </c>
      <c r="U58" s="53">
        <v>0.41624365482233505</v>
      </c>
      <c r="V58" s="53">
        <v>0.37572254335260113</v>
      </c>
      <c r="W58" s="53">
        <v>0.44230769230769229</v>
      </c>
      <c r="X58" s="53">
        <v>0.43231441048034935</v>
      </c>
      <c r="Y58" s="53">
        <v>0.46491228070175439</v>
      </c>
      <c r="Z58" s="53">
        <v>0.51184834123222744</v>
      </c>
      <c r="AA58" s="53">
        <v>0.51724137931034486</v>
      </c>
      <c r="AB58" s="53">
        <v>0.45299145299145299</v>
      </c>
      <c r="AC58" s="53">
        <v>0.46564885496183206</v>
      </c>
      <c r="AD58" s="92">
        <v>0.35199999999999998</v>
      </c>
      <c r="AE58" s="53">
        <v>0.38513513513513514</v>
      </c>
      <c r="AF58" s="53">
        <v>0.44516129032258067</v>
      </c>
      <c r="AG58" s="53">
        <v>0.46250000000000002</v>
      </c>
      <c r="AH58" s="53">
        <v>0.41279069767441862</v>
      </c>
      <c r="AI58" s="53">
        <v>0.4622222222222222</v>
      </c>
      <c r="AJ58" s="53">
        <v>0.4749034749034749</v>
      </c>
      <c r="AK58" s="53">
        <v>0.43962848297213625</v>
      </c>
      <c r="AL58" s="53">
        <v>0.47986577181208051</v>
      </c>
      <c r="AM58" s="53">
        <v>0.48</v>
      </c>
      <c r="AN58" s="53">
        <v>0.53723404255319152</v>
      </c>
      <c r="AO58" s="53">
        <v>0.55452436194895594</v>
      </c>
      <c r="AP58" s="53">
        <v>0.49240780911062909</v>
      </c>
      <c r="AQ58" s="53">
        <v>0.51683168316831685</v>
      </c>
      <c r="AR58" s="92">
        <v>0.56223893065998332</v>
      </c>
      <c r="AS58" s="53">
        <v>0.57131752817722503</v>
      </c>
      <c r="AT58" s="53">
        <v>0.57972582972582976</v>
      </c>
      <c r="AU58" s="53">
        <v>0.58432392273402678</v>
      </c>
      <c r="AV58" s="53">
        <v>0.58510638297872342</v>
      </c>
      <c r="AW58" s="53">
        <v>0.59575923392612862</v>
      </c>
      <c r="AX58" s="53">
        <v>0.58007480448826931</v>
      </c>
      <c r="AY58" s="53">
        <v>0.57029008606949316</v>
      </c>
      <c r="AZ58" s="53">
        <v>0.60209424083769636</v>
      </c>
      <c r="BA58" s="53">
        <v>0.6136186770428016</v>
      </c>
      <c r="BB58" s="53">
        <v>0.63273001508295623</v>
      </c>
      <c r="BC58" s="53">
        <v>0.64917431192660546</v>
      </c>
      <c r="BD58" s="53">
        <v>0.67670830271858928</v>
      </c>
      <c r="BE58" s="53">
        <v>0.67536813922356087</v>
      </c>
      <c r="BF58" s="92">
        <v>0.40229885057471265</v>
      </c>
      <c r="BG58" s="53">
        <v>0.36585365853658536</v>
      </c>
      <c r="BH58" s="53">
        <v>0.43678160919540232</v>
      </c>
      <c r="BI58" s="53">
        <v>0.6029411764705882</v>
      </c>
      <c r="BJ58" s="53">
        <v>0.60810810810810811</v>
      </c>
      <c r="BK58" s="53">
        <v>0.56976744186046513</v>
      </c>
      <c r="BL58" s="53">
        <v>0.45652173913043476</v>
      </c>
      <c r="BM58" s="53">
        <v>0.49473684210526314</v>
      </c>
      <c r="BN58" s="53">
        <v>0.5714285714285714</v>
      </c>
      <c r="BO58" s="53">
        <v>0.5089285714285714</v>
      </c>
      <c r="BP58" s="53">
        <v>0.5376344086021505</v>
      </c>
      <c r="BQ58" s="53">
        <v>0.57894736842105265</v>
      </c>
      <c r="BR58" s="53">
        <v>0.61971830985915488</v>
      </c>
      <c r="BS58" s="53">
        <v>0.55862068965517242</v>
      </c>
      <c r="BT58" s="97">
        <v>9.6054888507718691E-2</v>
      </c>
      <c r="BU58" s="53">
        <v>0.10282021151586368</v>
      </c>
      <c r="BV58" s="53">
        <v>8.8978766430738113E-2</v>
      </c>
      <c r="BW58" s="53">
        <v>9.2724046140195207E-2</v>
      </c>
      <c r="BX58" s="53">
        <v>0.10601193207893529</v>
      </c>
      <c r="BY58" s="53">
        <v>0.11770334928229666</v>
      </c>
      <c r="BZ58" s="53">
        <v>0.1259186673199412</v>
      </c>
      <c r="CA58" s="53">
        <v>0.1181273816004355</v>
      </c>
      <c r="CB58" s="53">
        <v>0.13813116656993615</v>
      </c>
      <c r="CC58" s="53">
        <v>0.16520566419420094</v>
      </c>
      <c r="CD58" s="53">
        <v>0.17900403768506057</v>
      </c>
      <c r="CE58" s="53">
        <v>0.18554551772063932</v>
      </c>
      <c r="CF58" s="53">
        <v>0.20258272800645682</v>
      </c>
      <c r="CG58" s="53">
        <v>0.30405814657783159</v>
      </c>
      <c r="CH58" s="92">
        <v>0.12612612612612611</v>
      </c>
      <c r="CI58" s="53">
        <v>5.4545454545454543E-2</v>
      </c>
      <c r="CJ58" s="53">
        <v>4.6728971962616821E-2</v>
      </c>
      <c r="CK58" s="53">
        <v>4.7619047619047616E-2</v>
      </c>
      <c r="CL58" s="53">
        <v>6.569343065693431E-2</v>
      </c>
      <c r="CM58" s="53">
        <v>4.6052631578947366E-2</v>
      </c>
      <c r="CN58" s="53">
        <v>1.8633540372670808E-2</v>
      </c>
      <c r="CO58" s="53">
        <v>6.4102564102564097E-2</v>
      </c>
      <c r="CP58" s="53">
        <v>4.6511627906976744E-2</v>
      </c>
      <c r="CQ58" s="53">
        <v>7.0000000000000007E-2</v>
      </c>
      <c r="CR58" s="53">
        <v>0.04</v>
      </c>
      <c r="CS58" s="53">
        <v>0.10344827586206896</v>
      </c>
      <c r="CT58" s="53">
        <v>7.5949367088607597E-2</v>
      </c>
      <c r="CU58" s="53">
        <v>0.15652173913043479</v>
      </c>
      <c r="CV58" s="92">
        <v>6.9444444444444448E-2</v>
      </c>
      <c r="CW58" s="53">
        <v>7.792207792207792E-2</v>
      </c>
      <c r="CX58" s="53">
        <v>5.7803468208092484E-2</v>
      </c>
      <c r="CY58" s="53">
        <v>8.0168776371308023E-2</v>
      </c>
      <c r="CZ58" s="53">
        <v>6.4638783269961975E-2</v>
      </c>
      <c r="DA58" s="53">
        <v>8.6419753086419748E-2</v>
      </c>
      <c r="DB58" s="53">
        <v>8.9347079037800689E-2</v>
      </c>
      <c r="DC58" s="53">
        <v>6.6666666666666666E-2</v>
      </c>
      <c r="DD58" s="53">
        <v>7.6612903225806453E-2</v>
      </c>
      <c r="DE58" s="53">
        <v>9.1324200913242004E-2</v>
      </c>
      <c r="DF58" s="53">
        <v>8.6580086580086577E-2</v>
      </c>
      <c r="DG58" s="53">
        <v>0.13765182186234817</v>
      </c>
      <c r="DH58" s="53">
        <v>8.8785046728971959E-2</v>
      </c>
      <c r="DI58" s="53">
        <v>0.21385542168674698</v>
      </c>
      <c r="DJ58" s="92">
        <v>0.10242376856919469</v>
      </c>
      <c r="DK58" s="53">
        <v>0.11295418641390205</v>
      </c>
      <c r="DL58" s="53">
        <v>9.9865951742627343E-2</v>
      </c>
      <c r="DM58" s="53">
        <v>0.10156782549420586</v>
      </c>
      <c r="DN58" s="53">
        <v>0.12002743484224966</v>
      </c>
      <c r="DO58" s="53">
        <v>0.12948207171314741</v>
      </c>
      <c r="DP58" s="53">
        <v>0.15007215007215008</v>
      </c>
      <c r="DQ58" s="53">
        <v>0.13955408753096615</v>
      </c>
      <c r="DR58" s="53">
        <v>0.16623600344530576</v>
      </c>
      <c r="DS58" s="53">
        <v>0.1987891019172553</v>
      </c>
      <c r="DT58" s="53">
        <v>0.21787148594377509</v>
      </c>
      <c r="DU58" s="53">
        <v>0.20324324324324325</v>
      </c>
      <c r="DV58" s="53">
        <v>0.25497512437810943</v>
      </c>
      <c r="DW58" s="53">
        <v>0.21385542168674698</v>
      </c>
      <c r="DX58" s="92">
        <v>5.8823529411764705E-2</v>
      </c>
      <c r="DY58" s="53">
        <v>5.128205128205128E-2</v>
      </c>
      <c r="DZ58" s="53">
        <v>4.0816326530612242E-2</v>
      </c>
      <c r="EA58" s="53">
        <v>0.12244897959183673</v>
      </c>
      <c r="EB58" s="53">
        <v>0.125</v>
      </c>
      <c r="EC58" s="53">
        <v>0.11904761904761904</v>
      </c>
      <c r="ED58" s="53">
        <v>0.10294117647058823</v>
      </c>
      <c r="EE58" s="53">
        <v>0.11764705882352941</v>
      </c>
      <c r="EF58" s="53">
        <v>0.1276595744680851</v>
      </c>
      <c r="EG58" s="53">
        <v>0.11764705882352941</v>
      </c>
      <c r="EH58" s="53">
        <v>0.11904761904761904</v>
      </c>
      <c r="EI58" s="53">
        <v>0.16</v>
      </c>
      <c r="EJ58" s="53">
        <v>8.8235294117647065E-2</v>
      </c>
      <c r="EK58" s="146">
        <v>0.32432432432432434</v>
      </c>
    </row>
    <row r="59" spans="1:141">
      <c r="A59" s="93" t="s">
        <v>94</v>
      </c>
      <c r="B59" s="94">
        <v>0.60743193524650474</v>
      </c>
      <c r="C59" s="90">
        <v>0.58943533697632056</v>
      </c>
      <c r="D59" s="90">
        <v>0.60149608976538593</v>
      </c>
      <c r="E59" s="90">
        <v>0.6315254237288136</v>
      </c>
      <c r="F59" s="90">
        <v>0.61838278068644559</v>
      </c>
      <c r="G59" s="90">
        <v>0.62167125803489443</v>
      </c>
      <c r="H59" s="90">
        <v>0.65640429857682259</v>
      </c>
      <c r="I59" s="90">
        <v>0.65201256066228952</v>
      </c>
      <c r="J59" s="90">
        <v>0.65926718373896764</v>
      </c>
      <c r="K59" s="90">
        <v>0.64177428411005055</v>
      </c>
      <c r="L59" s="90">
        <v>0.6498325892857143</v>
      </c>
      <c r="M59" s="90">
        <v>0.66366540807435381</v>
      </c>
      <c r="N59" s="90">
        <v>0.667779632721202</v>
      </c>
      <c r="O59" s="90">
        <v>0.6766893986360818</v>
      </c>
      <c r="P59" s="94">
        <v>0.47826086956521741</v>
      </c>
      <c r="Q59" s="90">
        <v>0.6</v>
      </c>
      <c r="R59" s="90">
        <v>0.55882352941176472</v>
      </c>
      <c r="S59" s="90">
        <v>0.6071428571428571</v>
      </c>
      <c r="T59" s="90">
        <v>0.51851851851851849</v>
      </c>
      <c r="U59" s="90">
        <v>0.7142857142857143</v>
      </c>
      <c r="V59" s="90">
        <v>0.65306122448979587</v>
      </c>
      <c r="W59" s="90">
        <v>0.44736842105263158</v>
      </c>
      <c r="X59" s="90">
        <v>0.63636363636363635</v>
      </c>
      <c r="Y59" s="90">
        <v>0.56862745098039214</v>
      </c>
      <c r="Z59" s="90">
        <v>0.36538461538461536</v>
      </c>
      <c r="AA59" s="90">
        <v>0.54285714285714282</v>
      </c>
      <c r="AB59" s="90">
        <v>0.57627118644067798</v>
      </c>
      <c r="AC59" s="90">
        <v>0.46875</v>
      </c>
      <c r="AD59" s="94">
        <v>0.55555555555555558</v>
      </c>
      <c r="AE59" s="90">
        <v>0.54285714285714282</v>
      </c>
      <c r="AF59" s="90">
        <v>0.58139534883720934</v>
      </c>
      <c r="AG59" s="90">
        <v>0.58620689655172409</v>
      </c>
      <c r="AH59" s="90">
        <v>0.56451612903225812</v>
      </c>
      <c r="AI59" s="90">
        <v>0.75471698113207553</v>
      </c>
      <c r="AJ59" s="90">
        <v>0.62068965517241381</v>
      </c>
      <c r="AK59" s="90">
        <v>0.56164383561643838</v>
      </c>
      <c r="AL59" s="90">
        <v>0.68518518518518523</v>
      </c>
      <c r="AM59" s="90">
        <v>0.6484375</v>
      </c>
      <c r="AN59" s="90">
        <v>0.56060606060606055</v>
      </c>
      <c r="AO59" s="90">
        <v>0.58088235294117652</v>
      </c>
      <c r="AP59" s="90">
        <v>0.63128491620111726</v>
      </c>
      <c r="AQ59" s="90">
        <v>0.6</v>
      </c>
      <c r="AR59" s="94">
        <v>0.62995410930329576</v>
      </c>
      <c r="AS59" s="90">
        <v>0.60472697636511819</v>
      </c>
      <c r="AT59" s="90">
        <v>0.6064107342527022</v>
      </c>
      <c r="AU59" s="90">
        <v>0.63730569948186533</v>
      </c>
      <c r="AV59" s="90">
        <v>0.62090880203368293</v>
      </c>
      <c r="AW59" s="90">
        <v>0.62246593552675311</v>
      </c>
      <c r="AX59" s="90">
        <v>0.66147983486821216</v>
      </c>
      <c r="AY59" s="90">
        <v>0.66290373157729698</v>
      </c>
      <c r="AZ59" s="90">
        <v>0.65815085158150854</v>
      </c>
      <c r="BA59" s="90">
        <v>0.64204185161699434</v>
      </c>
      <c r="BB59" s="90">
        <v>0.65867875647668395</v>
      </c>
      <c r="BC59" s="90">
        <v>0.67132628707807707</v>
      </c>
      <c r="BD59" s="90">
        <v>0.67681895093062605</v>
      </c>
      <c r="BE59" s="90">
        <v>0.68532747896084889</v>
      </c>
      <c r="BF59" s="94">
        <v>0.62857142857142856</v>
      </c>
      <c r="BG59" s="90">
        <v>0.77419354838709675</v>
      </c>
      <c r="BH59" s="90">
        <v>0.68085106382978722</v>
      </c>
      <c r="BI59" s="90">
        <v>0.68</v>
      </c>
      <c r="BJ59" s="90">
        <v>0.62295081967213117</v>
      </c>
      <c r="BK59" s="90">
        <v>0.69090909090909092</v>
      </c>
      <c r="BL59" s="90">
        <v>0.71698113207547165</v>
      </c>
      <c r="BM59" s="90">
        <v>0.63013698630136983</v>
      </c>
      <c r="BN59" s="90">
        <v>0.72727272727272729</v>
      </c>
      <c r="BO59" s="90">
        <v>0.60377358490566035</v>
      </c>
      <c r="BP59" s="90">
        <v>0.73134328358208955</v>
      </c>
      <c r="BQ59" s="90">
        <v>0.82</v>
      </c>
      <c r="BR59" s="90">
        <v>0.67500000000000004</v>
      </c>
      <c r="BS59" s="90">
        <v>0.77500000000000002</v>
      </c>
      <c r="BT59" s="98">
        <v>0.2131782945736434</v>
      </c>
      <c r="BU59" s="90">
        <v>0.15476190476190477</v>
      </c>
      <c r="BV59" s="90">
        <v>0.11976047904191617</v>
      </c>
      <c r="BW59" s="90">
        <v>0.15625</v>
      </c>
      <c r="BX59" s="90">
        <v>0.12334801762114538</v>
      </c>
      <c r="BY59" s="90">
        <v>0.14089347079037801</v>
      </c>
      <c r="BZ59" s="90">
        <v>0.1111111111111111</v>
      </c>
      <c r="CA59" s="90">
        <v>0.17375886524822695</v>
      </c>
      <c r="CB59" s="90">
        <v>0.14981273408239701</v>
      </c>
      <c r="CC59" s="90">
        <v>0.14224137931034483</v>
      </c>
      <c r="CD59" s="90">
        <v>0.21367521367521367</v>
      </c>
      <c r="CE59" s="90">
        <v>0.21666666666666667</v>
      </c>
      <c r="CF59" s="90">
        <v>0.15436241610738255</v>
      </c>
      <c r="CG59" s="90">
        <v>0.24056603773584906</v>
      </c>
      <c r="CH59" s="94">
        <v>0</v>
      </c>
      <c r="CI59" s="90">
        <v>0</v>
      </c>
      <c r="CJ59" s="90">
        <v>0</v>
      </c>
      <c r="CK59" s="90">
        <v>0.25</v>
      </c>
      <c r="CL59" s="90">
        <v>0</v>
      </c>
      <c r="CM59" s="90">
        <v>0.25</v>
      </c>
      <c r="CN59" s="90">
        <v>0</v>
      </c>
      <c r="CO59" s="90">
        <v>0</v>
      </c>
      <c r="CP59" s="90">
        <v>0</v>
      </c>
      <c r="CQ59" s="90">
        <v>0</v>
      </c>
      <c r="CR59" s="90">
        <v>0.16666666666666666</v>
      </c>
      <c r="CS59" s="90">
        <v>0.66666666666666663</v>
      </c>
      <c r="CT59" s="90">
        <v>0.2</v>
      </c>
      <c r="CU59" s="90">
        <v>0.33333333333333331</v>
      </c>
      <c r="CV59" s="94">
        <v>0</v>
      </c>
      <c r="CW59" s="90">
        <v>0.22222222222222221</v>
      </c>
      <c r="CX59" s="90">
        <v>0</v>
      </c>
      <c r="CY59" s="90">
        <v>0</v>
      </c>
      <c r="CZ59" s="90">
        <v>0.14285714285714285</v>
      </c>
      <c r="DA59" s="90">
        <v>0</v>
      </c>
      <c r="DB59" s="90">
        <v>0.1111111111111111</v>
      </c>
      <c r="DC59" s="90">
        <v>0.22222222222222221</v>
      </c>
      <c r="DD59" s="90">
        <v>0.33333333333333331</v>
      </c>
      <c r="DE59" s="90">
        <v>0.16666666666666666</v>
      </c>
      <c r="DF59" s="90">
        <v>0</v>
      </c>
      <c r="DG59" s="90">
        <v>0</v>
      </c>
      <c r="DH59" s="90">
        <v>0</v>
      </c>
      <c r="DI59" s="90">
        <v>0.33333333333333331</v>
      </c>
      <c r="DJ59" s="94">
        <v>0.23502304147465439</v>
      </c>
      <c r="DK59" s="90">
        <v>0.1691542288557214</v>
      </c>
      <c r="DL59" s="90">
        <v>0.11851851851851852</v>
      </c>
      <c r="DM59" s="90">
        <v>0.14723926380368099</v>
      </c>
      <c r="DN59" s="90">
        <v>0.14207650273224043</v>
      </c>
      <c r="DO59" s="90">
        <v>0.1541501976284585</v>
      </c>
      <c r="DP59" s="90">
        <v>0.11578947368421053</v>
      </c>
      <c r="DQ59" s="90">
        <v>0.17543859649122806</v>
      </c>
      <c r="DR59" s="90">
        <v>0.14864864864864866</v>
      </c>
      <c r="DS59" s="90">
        <v>0.14720812182741116</v>
      </c>
      <c r="DT59" s="90">
        <v>0.24210526315789474</v>
      </c>
      <c r="DU59" s="90">
        <v>0.21276595744680851</v>
      </c>
      <c r="DV59" s="90">
        <v>0.18333333333333332</v>
      </c>
      <c r="DW59" s="90">
        <v>0.33333333333333331</v>
      </c>
      <c r="DX59" s="94">
        <v>0</v>
      </c>
      <c r="DY59" s="90">
        <v>0</v>
      </c>
      <c r="DZ59" s="90">
        <v>0.33333333333333331</v>
      </c>
      <c r="EA59" s="90">
        <v>0</v>
      </c>
      <c r="EB59" s="90">
        <v>0</v>
      </c>
      <c r="EC59" s="90">
        <v>0</v>
      </c>
      <c r="ED59" s="90">
        <v>0</v>
      </c>
      <c r="EE59" s="90">
        <v>0.5</v>
      </c>
      <c r="EF59" s="90">
        <v>0</v>
      </c>
      <c r="EG59" s="90">
        <v>0</v>
      </c>
      <c r="EH59" s="90">
        <v>0</v>
      </c>
      <c r="EI59" s="90">
        <v>0.2</v>
      </c>
      <c r="EJ59" s="90">
        <v>0</v>
      </c>
      <c r="EK59" s="146">
        <v>0.42857142857142855</v>
      </c>
    </row>
    <row r="60" spans="1:141">
      <c r="A60" s="93" t="s">
        <v>95</v>
      </c>
      <c r="B60" s="68">
        <v>0.17156862745098039</v>
      </c>
      <c r="C60" s="82">
        <v>7.9365079365079361E-2</v>
      </c>
      <c r="D60" s="82">
        <v>0.11707317073170732</v>
      </c>
      <c r="E60" s="82">
        <v>7.7235772357723581E-2</v>
      </c>
      <c r="F60" s="82">
        <v>7.9872204472843447E-2</v>
      </c>
      <c r="G60" s="82">
        <v>0.15849056603773584</v>
      </c>
      <c r="H60" s="82">
        <v>0.16393442622950818</v>
      </c>
      <c r="I60" s="82">
        <v>0.15023474178403756</v>
      </c>
      <c r="J60" s="82">
        <v>0.33684210526315789</v>
      </c>
      <c r="K60" s="82">
        <v>0.32692307692307693</v>
      </c>
      <c r="L60" s="82">
        <v>0.44047619047619047</v>
      </c>
      <c r="M60" s="82">
        <v>0.44791666666666669</v>
      </c>
      <c r="N60" s="82">
        <v>0.24271844660194175</v>
      </c>
      <c r="O60" s="82">
        <v>0.42391304347826086</v>
      </c>
      <c r="P60" s="68">
        <v>0.14438502673796791</v>
      </c>
      <c r="Q60" s="82">
        <v>7.7380952380952384E-2</v>
      </c>
      <c r="R60" s="82">
        <v>0.10285714285714286</v>
      </c>
      <c r="S60" s="82">
        <v>7.0754716981132074E-2</v>
      </c>
      <c r="T60" s="82">
        <v>8.3333333333333329E-2</v>
      </c>
      <c r="U60" s="82">
        <v>0.13698630136986301</v>
      </c>
      <c r="V60" s="82">
        <v>0.15306122448979592</v>
      </c>
      <c r="W60" s="82">
        <v>0.14450867052023122</v>
      </c>
      <c r="X60" s="82">
        <v>0.31707317073170732</v>
      </c>
      <c r="Y60" s="82">
        <v>0.2857142857142857</v>
      </c>
      <c r="Z60" s="82">
        <v>0.41025641025641024</v>
      </c>
      <c r="AA60" s="82">
        <v>0.45652173913043476</v>
      </c>
      <c r="AB60" s="82">
        <v>0.2807017543859649</v>
      </c>
      <c r="AC60" s="82">
        <v>0.38775510204081631</v>
      </c>
      <c r="AD60" s="68">
        <v>0.25</v>
      </c>
      <c r="AE60" s="82">
        <v>0</v>
      </c>
      <c r="AF60" s="82">
        <v>7.1428571428571425E-2</v>
      </c>
      <c r="AG60" s="82">
        <v>8.3333333333333329E-2</v>
      </c>
      <c r="AH60" s="82">
        <v>0</v>
      </c>
      <c r="AI60" s="82">
        <v>0.14285714285714285</v>
      </c>
      <c r="AJ60" s="82">
        <v>0.41176470588235292</v>
      </c>
      <c r="AK60" s="82">
        <v>0.2608695652173913</v>
      </c>
      <c r="AL60" s="82">
        <v>0.5</v>
      </c>
      <c r="AM60" s="82">
        <v>0.75</v>
      </c>
      <c r="AN60" s="82">
        <v>0.36363636363636365</v>
      </c>
      <c r="AO60" s="82">
        <v>0.42105263157894735</v>
      </c>
      <c r="AP60" s="82">
        <v>0.33333333333333331</v>
      </c>
      <c r="AQ60" s="82">
        <v>0.13333333333333333</v>
      </c>
      <c r="AR60" s="68">
        <v>0.625</v>
      </c>
      <c r="AS60" s="82">
        <v>0.2</v>
      </c>
      <c r="AT60" s="82">
        <v>0.4</v>
      </c>
      <c r="AU60" s="82">
        <v>0.2</v>
      </c>
      <c r="AV60" s="82">
        <v>0.2</v>
      </c>
      <c r="AW60" s="82">
        <v>0.2</v>
      </c>
      <c r="AX60" s="82">
        <v>8.3333333333333329E-2</v>
      </c>
      <c r="AY60" s="82">
        <v>0.125</v>
      </c>
      <c r="AZ60" s="82">
        <v>0.25</v>
      </c>
      <c r="BA60" s="82">
        <v>1</v>
      </c>
      <c r="BB60" s="82">
        <v>0.33333333333333331</v>
      </c>
      <c r="BC60" s="82">
        <v>0.25</v>
      </c>
      <c r="BD60" s="82">
        <v>0.2</v>
      </c>
      <c r="BE60" s="82">
        <v>0</v>
      </c>
      <c r="BF60" s="68">
        <v>1</v>
      </c>
      <c r="BG60" s="82" t="s">
        <v>111</v>
      </c>
      <c r="BH60" s="82">
        <v>0.33333333333333331</v>
      </c>
      <c r="BI60" s="82">
        <v>0.2</v>
      </c>
      <c r="BJ60" s="82" t="s">
        <v>111</v>
      </c>
      <c r="BK60" s="82">
        <v>0.8571428571428571</v>
      </c>
      <c r="BL60" s="82">
        <v>0.33333333333333331</v>
      </c>
      <c r="BM60" s="82">
        <v>0</v>
      </c>
      <c r="BN60" s="82">
        <v>0</v>
      </c>
      <c r="BO60" s="82">
        <v>0</v>
      </c>
      <c r="BP60" s="82">
        <v>0</v>
      </c>
      <c r="BQ60" s="82">
        <v>0</v>
      </c>
      <c r="BR60" s="82">
        <v>0.5</v>
      </c>
      <c r="BS60" s="82">
        <v>0.5</v>
      </c>
      <c r="BT60" s="96" t="s">
        <v>111</v>
      </c>
      <c r="BU60" s="82" t="s">
        <v>111</v>
      </c>
      <c r="BV60" s="82" t="s">
        <v>111</v>
      </c>
      <c r="BW60" s="82" t="s">
        <v>111</v>
      </c>
      <c r="BX60" s="82" t="s">
        <v>111</v>
      </c>
      <c r="BY60" s="82" t="s">
        <v>111</v>
      </c>
      <c r="BZ60" s="82" t="s">
        <v>111</v>
      </c>
      <c r="CA60" s="82" t="s">
        <v>111</v>
      </c>
      <c r="CB60" s="82" t="s">
        <v>111</v>
      </c>
      <c r="CC60" s="82" t="s">
        <v>111</v>
      </c>
      <c r="CD60" s="82" t="s">
        <v>111</v>
      </c>
      <c r="CE60" s="82" t="s">
        <v>111</v>
      </c>
      <c r="CF60" s="110" t="s">
        <v>111</v>
      </c>
      <c r="CG60" s="82" t="s">
        <v>111</v>
      </c>
      <c r="CH60" s="82" t="s">
        <v>111</v>
      </c>
      <c r="CI60" s="82" t="s">
        <v>111</v>
      </c>
      <c r="CJ60" s="82" t="s">
        <v>111</v>
      </c>
      <c r="CK60" s="82" t="s">
        <v>111</v>
      </c>
      <c r="CL60" s="82" t="s">
        <v>111</v>
      </c>
      <c r="CM60" s="82" t="s">
        <v>111</v>
      </c>
      <c r="CN60" s="82" t="s">
        <v>111</v>
      </c>
      <c r="CO60" s="82" t="s">
        <v>111</v>
      </c>
      <c r="CP60" s="82" t="s">
        <v>111</v>
      </c>
      <c r="CQ60" s="82" t="s">
        <v>111</v>
      </c>
      <c r="CR60" s="82" t="s">
        <v>111</v>
      </c>
      <c r="CS60" s="82" t="s">
        <v>111</v>
      </c>
      <c r="CT60" s="82" t="s">
        <v>111</v>
      </c>
      <c r="CU60" s="82" t="s">
        <v>111</v>
      </c>
      <c r="CV60" s="103" t="s">
        <v>111</v>
      </c>
      <c r="CW60" s="85" t="s">
        <v>111</v>
      </c>
      <c r="CX60" s="85" t="s">
        <v>111</v>
      </c>
      <c r="CY60" s="85" t="s">
        <v>111</v>
      </c>
      <c r="CZ60" s="85" t="s">
        <v>111</v>
      </c>
      <c r="DA60" s="85" t="s">
        <v>111</v>
      </c>
      <c r="DB60" s="85" t="s">
        <v>111</v>
      </c>
      <c r="DC60" s="85" t="s">
        <v>111</v>
      </c>
      <c r="DD60" s="85" t="s">
        <v>111</v>
      </c>
      <c r="DE60" s="85" t="s">
        <v>111</v>
      </c>
      <c r="DF60" s="85" t="s">
        <v>111</v>
      </c>
      <c r="DG60" s="85" t="s">
        <v>111</v>
      </c>
      <c r="DH60" s="85" t="s">
        <v>111</v>
      </c>
      <c r="DI60" s="85" t="s">
        <v>111</v>
      </c>
      <c r="DJ60" s="68" t="s">
        <v>111</v>
      </c>
      <c r="DK60" s="82" t="s">
        <v>111</v>
      </c>
      <c r="DL60" s="82" t="s">
        <v>111</v>
      </c>
      <c r="DM60" s="82" t="s">
        <v>111</v>
      </c>
      <c r="DN60" s="82" t="s">
        <v>111</v>
      </c>
      <c r="DO60" s="82" t="s">
        <v>111</v>
      </c>
      <c r="DP60" s="82" t="s">
        <v>111</v>
      </c>
      <c r="DQ60" s="82" t="s">
        <v>111</v>
      </c>
      <c r="DR60" s="82" t="s">
        <v>111</v>
      </c>
      <c r="DS60" s="82" t="s">
        <v>111</v>
      </c>
      <c r="DT60" s="82" t="s">
        <v>111</v>
      </c>
      <c r="DU60" s="82" t="s">
        <v>111</v>
      </c>
      <c r="DV60" s="82" t="s">
        <v>111</v>
      </c>
      <c r="DW60" s="82" t="s">
        <v>111</v>
      </c>
      <c r="DX60" s="68" t="s">
        <v>111</v>
      </c>
      <c r="DY60" s="82" t="s">
        <v>111</v>
      </c>
      <c r="DZ60" s="82" t="s">
        <v>111</v>
      </c>
      <c r="EA60" s="82" t="s">
        <v>111</v>
      </c>
      <c r="EB60" s="82" t="s">
        <v>111</v>
      </c>
      <c r="EC60" s="82" t="s">
        <v>111</v>
      </c>
      <c r="ED60" s="82" t="s">
        <v>111</v>
      </c>
      <c r="EE60" s="82" t="s">
        <v>111</v>
      </c>
      <c r="EF60" s="82" t="s">
        <v>111</v>
      </c>
      <c r="EG60" s="82" t="s">
        <v>111</v>
      </c>
      <c r="EH60" s="82" t="s">
        <v>111</v>
      </c>
      <c r="EI60" s="82" t="s">
        <v>111</v>
      </c>
      <c r="EJ60" s="82" t="s">
        <v>111</v>
      </c>
      <c r="EK60" s="82" t="s">
        <v>111</v>
      </c>
    </row>
    <row r="62" spans="1:141" ht="90.75" customHeight="1">
      <c r="B62" s="335"/>
      <c r="C62" s="335"/>
      <c r="D62" s="335" t="s">
        <v>277</v>
      </c>
      <c r="E62" s="335" t="s">
        <v>278</v>
      </c>
      <c r="F62" s="335" t="s">
        <v>279</v>
      </c>
      <c r="G62" s="335" t="s">
        <v>280</v>
      </c>
      <c r="H62" s="335" t="s">
        <v>281</v>
      </c>
      <c r="I62" s="335"/>
      <c r="J62" s="335" t="s">
        <v>282</v>
      </c>
      <c r="K62" s="335"/>
      <c r="L62" s="335" t="s">
        <v>283</v>
      </c>
      <c r="M62" s="335"/>
      <c r="N62" s="335" t="s">
        <v>284</v>
      </c>
      <c r="O62" s="335" t="s">
        <v>285</v>
      </c>
      <c r="P62" s="335" t="s">
        <v>286</v>
      </c>
      <c r="Q62" s="335" t="s">
        <v>287</v>
      </c>
      <c r="R62" s="335" t="s">
        <v>277</v>
      </c>
      <c r="S62" s="335" t="s">
        <v>278</v>
      </c>
      <c r="T62" s="335" t="s">
        <v>279</v>
      </c>
      <c r="U62" s="335" t="s">
        <v>280</v>
      </c>
      <c r="V62" s="335" t="s">
        <v>281</v>
      </c>
      <c r="W62" s="335"/>
      <c r="X62" s="335"/>
      <c r="Y62" s="335" t="s">
        <v>288</v>
      </c>
      <c r="Z62" s="335"/>
      <c r="AA62" s="335"/>
      <c r="AB62" s="335" t="s">
        <v>284</v>
      </c>
      <c r="AC62" s="335"/>
      <c r="AG62" s="335"/>
      <c r="AH62" s="335"/>
      <c r="AI62" s="335"/>
      <c r="AJ62" s="335"/>
      <c r="AK62" s="335"/>
      <c r="AL62" s="335"/>
      <c r="AM62" s="335"/>
      <c r="AN62" s="335"/>
      <c r="AO62" s="335"/>
      <c r="AP62" s="335" t="s">
        <v>284</v>
      </c>
      <c r="AQ62" s="335" t="s">
        <v>285</v>
      </c>
      <c r="AU62" s="335"/>
      <c r="AV62" s="335"/>
      <c r="AW62" s="335"/>
      <c r="AX62" s="335"/>
      <c r="AY62" s="335"/>
      <c r="AZ62" s="335"/>
      <c r="BA62" s="335"/>
      <c r="BB62" s="335"/>
      <c r="BC62" s="335"/>
      <c r="BD62" s="335" t="s">
        <v>284</v>
      </c>
      <c r="BE62" s="335" t="s">
        <v>285</v>
      </c>
      <c r="BI62" s="335"/>
      <c r="BJ62" s="335"/>
      <c r="BK62" s="335"/>
      <c r="BL62" s="335"/>
      <c r="BM62" s="335"/>
      <c r="BN62" s="335"/>
      <c r="BO62" s="335"/>
      <c r="BP62" s="335"/>
      <c r="BQ62" s="335"/>
      <c r="BR62" s="335" t="s">
        <v>284</v>
      </c>
      <c r="BS62" s="335" t="s">
        <v>285</v>
      </c>
      <c r="BW62" s="335"/>
      <c r="BX62" s="335"/>
      <c r="BY62" s="335"/>
      <c r="BZ62" s="335"/>
      <c r="CA62" s="335"/>
      <c r="CB62" s="335"/>
      <c r="CC62" s="104" t="s">
        <v>289</v>
      </c>
      <c r="CD62" s="335"/>
      <c r="CE62" s="335"/>
      <c r="CF62" s="335" t="s">
        <v>284</v>
      </c>
      <c r="CG62" s="335" t="s">
        <v>285</v>
      </c>
      <c r="CK62" s="335"/>
      <c r="CL62" s="335"/>
      <c r="CM62" s="335"/>
      <c r="CN62" s="335"/>
      <c r="CO62" s="335"/>
      <c r="CP62" s="335"/>
      <c r="CQ62" s="335"/>
      <c r="CR62" s="335"/>
      <c r="CS62" s="335"/>
      <c r="CT62" s="335" t="s">
        <v>284</v>
      </c>
      <c r="CU62" s="335" t="s">
        <v>285</v>
      </c>
      <c r="CY62" s="335"/>
      <c r="CZ62" s="335"/>
      <c r="DA62" s="335"/>
      <c r="DB62" s="335"/>
      <c r="DC62" s="335"/>
      <c r="DD62" s="335"/>
      <c r="DE62" s="335"/>
      <c r="DF62" s="335"/>
      <c r="DG62" s="335"/>
      <c r="DH62" s="335" t="s">
        <v>284</v>
      </c>
      <c r="DI62" s="335" t="s">
        <v>285</v>
      </c>
      <c r="DM62" s="335"/>
      <c r="DN62" s="335"/>
      <c r="DO62" s="335"/>
      <c r="DP62" s="335"/>
      <c r="DQ62" s="335"/>
      <c r="DR62" s="335"/>
      <c r="DS62" s="335"/>
      <c r="DT62" s="335"/>
      <c r="DU62" s="335"/>
      <c r="DV62" s="335" t="s">
        <v>284</v>
      </c>
      <c r="DW62" s="335" t="s">
        <v>285</v>
      </c>
      <c r="EA62" s="335"/>
      <c r="EB62" s="335"/>
      <c r="EC62" s="335"/>
      <c r="ED62" s="335"/>
      <c r="EE62" s="335"/>
      <c r="EF62" s="335"/>
      <c r="EG62" s="335"/>
      <c r="EH62" s="335"/>
      <c r="EI62" s="335"/>
      <c r="EJ62" s="335" t="s">
        <v>284</v>
      </c>
      <c r="EK62" s="335" t="s">
        <v>285</v>
      </c>
    </row>
    <row r="64" spans="1:141" ht="127.5">
      <c r="Y64" s="104" t="s">
        <v>290</v>
      </c>
    </row>
  </sheetData>
  <phoneticPr fontId="3" type="noConversion"/>
  <pageMargins left="0.75" right="0.75" top="1" bottom="1" header="0.5" footer="0.5"/>
  <pageSetup scale="97" orientation="portrait" r:id="rId1"/>
  <headerFooter alignWithMargins="0">
    <oddFooter>&amp;L&amp;Z&amp;F&amp;R&amp;P</oddFooter>
  </headerFooter>
  <colBreaks count="1" manualBreakCount="1">
    <brk id="75" max="74"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JS29"/>
  <sheetViews>
    <sheetView showGridLines="0" zoomScaleNormal="100" workbookViewId="0">
      <pane xSplit="1" ySplit="4" topLeftCell="B5" activePane="bottomRight" state="frozen"/>
      <selection pane="bottomRight" activeCell="P22" sqref="P22"/>
      <selection pane="bottomLeft" activeCell="N35" sqref="N35"/>
      <selection pane="topRight" activeCell="N35" sqref="N35"/>
    </sheetView>
  </sheetViews>
  <sheetFormatPr defaultColWidth="9.140625" defaultRowHeight="12.75"/>
  <cols>
    <col min="1" max="1" width="14.5703125" style="2" customWidth="1"/>
    <col min="2" max="2" width="5.140625" style="2" customWidth="1"/>
    <col min="3" max="3" width="5.140625" style="2" bestFit="1" customWidth="1"/>
    <col min="4" max="6" width="5" style="2" customWidth="1"/>
    <col min="7" max="19" width="5.85546875" style="2" customWidth="1"/>
    <col min="20" max="22" width="5.140625" style="2" bestFit="1" customWidth="1"/>
    <col min="23" max="23" width="5" style="2" bestFit="1" customWidth="1"/>
    <col min="24" max="27" width="5" style="2" customWidth="1"/>
    <col min="28" max="37" width="5.85546875" style="2" customWidth="1"/>
    <col min="38" max="40" width="5.140625" style="2" bestFit="1" customWidth="1"/>
    <col min="41" max="41" width="5" style="2" bestFit="1" customWidth="1"/>
    <col min="42" max="45" width="5" style="2" customWidth="1"/>
    <col min="46" max="55" width="5.85546875" style="2" customWidth="1"/>
    <col min="56" max="58" width="5.140625" style="2" bestFit="1" customWidth="1"/>
    <col min="59" max="59" width="5" style="2" bestFit="1" customWidth="1"/>
    <col min="60" max="63" width="5" style="2" customWidth="1"/>
    <col min="64" max="73" width="5.85546875" style="2" customWidth="1"/>
    <col min="74" max="76" width="5.140625" style="2" bestFit="1" customWidth="1"/>
    <col min="77" max="77" width="5" style="2" bestFit="1" customWidth="1"/>
    <col min="78" max="81" width="5" style="2" customWidth="1"/>
    <col min="82" max="91" width="5.85546875" style="2" customWidth="1"/>
    <col min="92" max="94" width="5.140625" style="2" bestFit="1" customWidth="1"/>
    <col min="95" max="95" width="5" style="2" bestFit="1" customWidth="1"/>
    <col min="96" max="99" width="5" style="2" customWidth="1"/>
    <col min="100" max="109" width="5.85546875" style="2" customWidth="1"/>
    <col min="110" max="112" width="5.140625" style="2" bestFit="1" customWidth="1"/>
    <col min="113" max="113" width="5" style="2" bestFit="1" customWidth="1"/>
    <col min="114" max="117" width="5" style="2" customWidth="1"/>
    <col min="118" max="127" width="5.85546875" style="2" customWidth="1"/>
    <col min="128" max="128" width="5" style="2" customWidth="1"/>
    <col min="129" max="131" width="5.140625" style="2" bestFit="1" customWidth="1"/>
    <col min="132" max="132" width="5" style="2" bestFit="1" customWidth="1"/>
    <col min="133" max="136" width="5" style="2" customWidth="1"/>
    <col min="137" max="146" width="5.85546875" style="2" customWidth="1"/>
    <col min="147" max="150" width="5.140625" style="2" bestFit="1" customWidth="1"/>
    <col min="151" max="151" width="5" style="2" bestFit="1" customWidth="1"/>
    <col min="152" max="155" width="5" style="2" customWidth="1"/>
    <col min="156" max="165" width="5.85546875" style="2" customWidth="1"/>
    <col min="166" max="169" width="5.140625" style="2" bestFit="1" customWidth="1"/>
    <col min="170" max="170" width="5" style="2" bestFit="1" customWidth="1"/>
    <col min="171" max="174" width="5" style="2" customWidth="1"/>
    <col min="175" max="184" width="5.85546875" style="2" customWidth="1"/>
    <col min="185" max="188" width="5.140625" style="2" bestFit="1" customWidth="1"/>
    <col min="189" max="189" width="5" style="2" bestFit="1" customWidth="1"/>
    <col min="190" max="193" width="5" style="2" customWidth="1"/>
    <col min="194" max="203" width="5.85546875" style="2" customWidth="1"/>
    <col min="204" max="207" width="5.140625" style="2" bestFit="1" customWidth="1"/>
    <col min="208" max="208" width="5" style="2" bestFit="1" customWidth="1"/>
    <col min="209" max="212" width="5" style="2" customWidth="1"/>
    <col min="213" max="222" width="5.85546875" style="2" customWidth="1"/>
    <col min="223" max="223" width="5" style="2" customWidth="1"/>
    <col min="224" max="227" width="5" style="2" bestFit="1" customWidth="1"/>
    <col min="228" max="231" width="5" style="2" customWidth="1"/>
    <col min="232" max="241" width="5.85546875" style="2" customWidth="1"/>
    <col min="242" max="246" width="5" style="2" bestFit="1" customWidth="1"/>
    <col min="247" max="250" width="5" style="2" customWidth="1"/>
    <col min="251" max="260" width="5.85546875" style="2" customWidth="1"/>
    <col min="261" max="266" width="5" style="2" bestFit="1" customWidth="1"/>
    <col min="267" max="268" width="5" style="2" customWidth="1"/>
    <col min="269" max="269" width="6.5703125" style="12" customWidth="1"/>
    <col min="270" max="277" width="5.85546875" style="2" customWidth="1"/>
    <col min="278" max="278" width="7.42578125" style="2" customWidth="1"/>
    <col min="279" max="279" width="5.85546875" style="2" customWidth="1"/>
    <col min="280" max="292" width="7.42578125" style="2" customWidth="1"/>
    <col min="293" max="16384" width="9.140625" style="2"/>
  </cols>
  <sheetData>
    <row r="1" spans="1:279">
      <c r="A1" s="32"/>
      <c r="B1" s="32" t="s">
        <v>104</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253" t="s">
        <v>195</v>
      </c>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253" t="s">
        <v>106</v>
      </c>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218"/>
      <c r="JJ1" s="32"/>
      <c r="JK1" s="32"/>
      <c r="JL1" s="32"/>
      <c r="JM1" s="32"/>
      <c r="JN1" s="32"/>
      <c r="JO1" s="32"/>
      <c r="JP1" s="32"/>
      <c r="JQ1" s="32"/>
      <c r="JR1" s="32"/>
      <c r="JS1" s="32"/>
    </row>
    <row r="2" spans="1:279" s="3" customFormat="1" ht="13.5" customHeight="1">
      <c r="A2" s="219"/>
      <c r="B2" s="220">
        <v>1</v>
      </c>
      <c r="C2" s="220"/>
      <c r="D2" s="220"/>
      <c r="E2" s="220"/>
      <c r="F2" s="220"/>
      <c r="G2" s="220"/>
      <c r="H2" s="220"/>
      <c r="I2" s="220"/>
      <c r="J2" s="220"/>
      <c r="K2" s="220"/>
      <c r="L2" s="220"/>
      <c r="M2" s="220"/>
      <c r="N2" s="220"/>
      <c r="O2" s="220"/>
      <c r="P2" s="220"/>
      <c r="Q2" s="220"/>
      <c r="R2" s="220"/>
      <c r="S2" s="220"/>
      <c r="T2" s="221">
        <v>2</v>
      </c>
      <c r="U2" s="220"/>
      <c r="V2" s="220"/>
      <c r="W2" s="220"/>
      <c r="X2" s="220"/>
      <c r="Y2" s="220"/>
      <c r="Z2" s="220"/>
      <c r="AA2" s="220"/>
      <c r="AB2" s="220"/>
      <c r="AC2" s="220"/>
      <c r="AD2" s="220"/>
      <c r="AE2" s="220"/>
      <c r="AF2" s="220"/>
      <c r="AG2" s="220"/>
      <c r="AH2" s="220"/>
      <c r="AI2" s="220"/>
      <c r="AJ2" s="220"/>
      <c r="AK2" s="220"/>
      <c r="AL2" s="221">
        <v>3</v>
      </c>
      <c r="AM2" s="220"/>
      <c r="AN2" s="220"/>
      <c r="AO2" s="220"/>
      <c r="AP2" s="220"/>
      <c r="AQ2" s="220"/>
      <c r="AR2" s="220"/>
      <c r="AS2" s="220"/>
      <c r="AT2" s="220"/>
      <c r="AU2" s="220"/>
      <c r="AV2" s="220"/>
      <c r="AW2" s="220"/>
      <c r="AX2" s="220"/>
      <c r="AY2" s="220"/>
      <c r="AZ2" s="220"/>
      <c r="BA2" s="220"/>
      <c r="BB2" s="220"/>
      <c r="BC2" s="220"/>
      <c r="BD2" s="221">
        <v>4</v>
      </c>
      <c r="BE2" s="220"/>
      <c r="BF2" s="220"/>
      <c r="BG2" s="220"/>
      <c r="BH2" s="220"/>
      <c r="BI2" s="220"/>
      <c r="BJ2" s="220"/>
      <c r="BK2" s="220"/>
      <c r="BL2" s="220"/>
      <c r="BM2" s="220"/>
      <c r="BN2" s="220"/>
      <c r="BO2" s="220"/>
      <c r="BP2" s="220"/>
      <c r="BQ2" s="220"/>
      <c r="BR2" s="220"/>
      <c r="BS2" s="220"/>
      <c r="BT2" s="220"/>
      <c r="BU2" s="220"/>
      <c r="BV2" s="221">
        <v>5</v>
      </c>
      <c r="BW2" s="220"/>
      <c r="BX2" s="220"/>
      <c r="BY2" s="220"/>
      <c r="BZ2" s="220"/>
      <c r="CA2" s="220"/>
      <c r="CB2" s="220"/>
      <c r="CC2" s="220"/>
      <c r="CD2" s="220"/>
      <c r="CE2" s="220"/>
      <c r="CF2" s="220"/>
      <c r="CG2" s="220"/>
      <c r="CH2" s="220"/>
      <c r="CI2" s="220"/>
      <c r="CJ2" s="220"/>
      <c r="CK2" s="220"/>
      <c r="CL2" s="220"/>
      <c r="CM2" s="220"/>
      <c r="CN2" s="221">
        <v>6</v>
      </c>
      <c r="CO2" s="220"/>
      <c r="CP2" s="220"/>
      <c r="CQ2" s="220"/>
      <c r="CR2" s="220"/>
      <c r="CS2" s="220"/>
      <c r="CT2" s="220"/>
      <c r="CU2" s="220"/>
      <c r="CV2" s="220"/>
      <c r="CW2" s="220"/>
      <c r="CX2" s="220"/>
      <c r="CY2" s="220"/>
      <c r="CZ2" s="220"/>
      <c r="DA2" s="220"/>
      <c r="DB2" s="220"/>
      <c r="DC2" s="220"/>
      <c r="DD2" s="220"/>
      <c r="DE2" s="220"/>
      <c r="DF2" s="221" t="s">
        <v>51</v>
      </c>
      <c r="DG2" s="220"/>
      <c r="DH2" s="220"/>
      <c r="DI2" s="220"/>
      <c r="DJ2" s="220"/>
      <c r="DK2" s="220"/>
      <c r="DL2" s="220"/>
      <c r="DM2" s="220"/>
      <c r="DN2" s="220"/>
      <c r="DO2" s="220"/>
      <c r="DP2" s="220"/>
      <c r="DQ2" s="220"/>
      <c r="DR2" s="220"/>
      <c r="DS2" s="220"/>
      <c r="DT2" s="220"/>
      <c r="DU2" s="220"/>
      <c r="DV2" s="220"/>
      <c r="DW2" s="220"/>
      <c r="DX2" s="254">
        <v>7</v>
      </c>
      <c r="DY2" s="220"/>
      <c r="DZ2" s="220"/>
      <c r="EA2" s="220"/>
      <c r="EB2" s="220"/>
      <c r="EC2" s="220"/>
      <c r="ED2" s="220"/>
      <c r="EE2" s="220"/>
      <c r="EF2" s="220"/>
      <c r="EG2" s="220"/>
      <c r="EH2" s="220"/>
      <c r="EI2" s="220"/>
      <c r="EJ2" s="220"/>
      <c r="EK2" s="220"/>
      <c r="EL2" s="220"/>
      <c r="EM2" s="220"/>
      <c r="EN2" s="220"/>
      <c r="EO2" s="220"/>
      <c r="EP2" s="220"/>
      <c r="EQ2" s="221">
        <v>8</v>
      </c>
      <c r="ER2" s="220"/>
      <c r="ES2" s="220"/>
      <c r="ET2" s="220"/>
      <c r="EU2" s="220"/>
      <c r="EV2" s="220"/>
      <c r="EW2" s="220"/>
      <c r="EX2" s="220"/>
      <c r="EY2" s="220"/>
      <c r="EZ2" s="220"/>
      <c r="FA2" s="220"/>
      <c r="FB2" s="220"/>
      <c r="FC2" s="220"/>
      <c r="FD2" s="220"/>
      <c r="FE2" s="220"/>
      <c r="FF2" s="220"/>
      <c r="FG2" s="220"/>
      <c r="FH2" s="220"/>
      <c r="FI2" s="220"/>
      <c r="FJ2" s="221">
        <v>9</v>
      </c>
      <c r="FK2" s="220"/>
      <c r="FL2" s="220"/>
      <c r="FM2" s="220"/>
      <c r="FN2" s="220"/>
      <c r="FO2" s="220"/>
      <c r="FP2" s="220"/>
      <c r="FQ2" s="220"/>
      <c r="FR2" s="220"/>
      <c r="FS2" s="220"/>
      <c r="FT2" s="220"/>
      <c r="FU2" s="220"/>
      <c r="FV2" s="220"/>
      <c r="FW2" s="220"/>
      <c r="FX2" s="220"/>
      <c r="FY2" s="220"/>
      <c r="FZ2" s="220"/>
      <c r="GA2" s="220"/>
      <c r="GB2" s="220"/>
      <c r="GC2" s="221">
        <v>10</v>
      </c>
      <c r="GD2" s="220"/>
      <c r="GE2" s="220"/>
      <c r="GF2" s="220"/>
      <c r="GG2" s="220"/>
      <c r="GH2" s="220"/>
      <c r="GI2" s="220"/>
      <c r="GJ2" s="220"/>
      <c r="GK2" s="220"/>
      <c r="GL2" s="220"/>
      <c r="GM2" s="220"/>
      <c r="GN2" s="220"/>
      <c r="GO2" s="220"/>
      <c r="GP2" s="220"/>
      <c r="GQ2" s="220"/>
      <c r="GR2" s="220"/>
      <c r="GS2" s="220"/>
      <c r="GT2" s="220"/>
      <c r="GU2" s="220"/>
      <c r="GV2" s="221" t="s">
        <v>51</v>
      </c>
      <c r="GW2" s="220"/>
      <c r="GX2" s="220"/>
      <c r="GY2" s="220"/>
      <c r="GZ2" s="220"/>
      <c r="HA2" s="220"/>
      <c r="HB2" s="220"/>
      <c r="HC2" s="220"/>
      <c r="HD2" s="220"/>
      <c r="HE2" s="220"/>
      <c r="HF2" s="220"/>
      <c r="HG2" s="220"/>
      <c r="HH2" s="220"/>
      <c r="HI2" s="220"/>
      <c r="HJ2" s="220"/>
      <c r="HK2" s="220"/>
      <c r="HL2" s="220"/>
      <c r="HM2" s="220"/>
      <c r="HN2" s="220"/>
      <c r="HO2" s="254">
        <v>12</v>
      </c>
      <c r="HP2" s="220"/>
      <c r="HQ2" s="220"/>
      <c r="HR2" s="220"/>
      <c r="HS2" s="220"/>
      <c r="HT2" s="220"/>
      <c r="HU2" s="220"/>
      <c r="HV2" s="220"/>
      <c r="HW2" s="220"/>
      <c r="HX2" s="220"/>
      <c r="HY2" s="220"/>
      <c r="HZ2" s="220"/>
      <c r="IA2" s="220"/>
      <c r="IB2" s="220"/>
      <c r="IC2" s="220"/>
      <c r="ID2" s="220"/>
      <c r="IE2" s="220"/>
      <c r="IF2" s="220"/>
      <c r="IG2" s="220"/>
      <c r="IH2" s="221">
        <v>13</v>
      </c>
      <c r="II2" s="220"/>
      <c r="IJ2" s="220"/>
      <c r="IK2" s="220"/>
      <c r="IL2" s="220"/>
      <c r="IM2" s="220"/>
      <c r="IN2" s="220"/>
      <c r="IO2" s="220"/>
      <c r="IP2" s="220"/>
      <c r="IQ2" s="220"/>
      <c r="IR2" s="220"/>
      <c r="IS2" s="220"/>
      <c r="IT2" s="220"/>
      <c r="IU2" s="220"/>
      <c r="IV2" s="220"/>
      <c r="IW2" s="220"/>
      <c r="IX2" s="220"/>
      <c r="IY2" s="220"/>
      <c r="IZ2" s="220"/>
      <c r="JA2" s="221" t="s">
        <v>51</v>
      </c>
      <c r="JB2" s="220"/>
      <c r="JC2" s="220"/>
      <c r="JD2" s="220"/>
      <c r="JE2" s="220"/>
      <c r="JF2" s="220"/>
      <c r="JG2" s="220"/>
      <c r="JH2" s="220"/>
      <c r="JI2" s="189"/>
      <c r="JJ2" s="220"/>
      <c r="JK2" s="220"/>
      <c r="JL2" s="220"/>
      <c r="JM2" s="220"/>
      <c r="JN2" s="220"/>
      <c r="JO2" s="220"/>
      <c r="JP2" s="220"/>
      <c r="JQ2" s="220"/>
      <c r="JR2" s="223"/>
      <c r="JS2" s="220"/>
    </row>
    <row r="3" spans="1:279" ht="13.5" customHeight="1">
      <c r="A3" s="35" t="s">
        <v>291</v>
      </c>
      <c r="B3" s="45">
        <v>2002</v>
      </c>
      <c r="C3" s="45">
        <v>2003</v>
      </c>
      <c r="D3" s="45">
        <v>2004</v>
      </c>
      <c r="E3" s="45">
        <v>2005</v>
      </c>
      <c r="F3" s="45">
        <v>2006</v>
      </c>
      <c r="G3" s="45">
        <v>2007</v>
      </c>
      <c r="H3" s="45">
        <v>2008</v>
      </c>
      <c r="I3" s="45">
        <v>2009</v>
      </c>
      <c r="J3" s="45">
        <v>2010</v>
      </c>
      <c r="K3" s="45">
        <v>2011</v>
      </c>
      <c r="L3" s="45">
        <v>2012</v>
      </c>
      <c r="M3" s="45">
        <v>2013</v>
      </c>
      <c r="N3" s="45">
        <v>2014</v>
      </c>
      <c r="O3" s="45">
        <v>2015</v>
      </c>
      <c r="P3" s="45">
        <v>2016</v>
      </c>
      <c r="Q3" s="45">
        <v>2017</v>
      </c>
      <c r="R3" s="45">
        <v>2018</v>
      </c>
      <c r="S3" s="324">
        <v>2019</v>
      </c>
      <c r="T3" s="221">
        <v>2002</v>
      </c>
      <c r="U3" s="45">
        <v>2003</v>
      </c>
      <c r="V3" s="45">
        <v>2004</v>
      </c>
      <c r="W3" s="45">
        <v>2005</v>
      </c>
      <c r="X3" s="45">
        <v>2006</v>
      </c>
      <c r="Y3" s="45">
        <v>2007</v>
      </c>
      <c r="Z3" s="45">
        <v>2008</v>
      </c>
      <c r="AA3" s="45">
        <v>2009</v>
      </c>
      <c r="AB3" s="45">
        <v>2010</v>
      </c>
      <c r="AC3" s="45">
        <v>2011</v>
      </c>
      <c r="AD3" s="45">
        <v>2012</v>
      </c>
      <c r="AE3" s="45">
        <v>2013</v>
      </c>
      <c r="AF3" s="45">
        <v>2014</v>
      </c>
      <c r="AG3" s="45">
        <v>2015</v>
      </c>
      <c r="AH3" s="45">
        <v>2016</v>
      </c>
      <c r="AI3" s="45">
        <v>2017</v>
      </c>
      <c r="AJ3" s="45">
        <v>2018</v>
      </c>
      <c r="AK3" s="324">
        <v>2019</v>
      </c>
      <c r="AL3" s="221">
        <v>2002</v>
      </c>
      <c r="AM3" s="45">
        <v>2003</v>
      </c>
      <c r="AN3" s="45">
        <v>2004</v>
      </c>
      <c r="AO3" s="45">
        <v>2005</v>
      </c>
      <c r="AP3" s="45">
        <v>2006</v>
      </c>
      <c r="AQ3" s="45">
        <v>2007</v>
      </c>
      <c r="AR3" s="45">
        <v>2008</v>
      </c>
      <c r="AS3" s="45">
        <v>2009</v>
      </c>
      <c r="AT3" s="45">
        <v>2010</v>
      </c>
      <c r="AU3" s="45">
        <v>2011</v>
      </c>
      <c r="AV3" s="45">
        <v>2012</v>
      </c>
      <c r="AW3" s="45">
        <v>2013</v>
      </c>
      <c r="AX3" s="45">
        <v>2014</v>
      </c>
      <c r="AY3" s="45">
        <v>2015</v>
      </c>
      <c r="AZ3" s="45">
        <v>2016</v>
      </c>
      <c r="BA3" s="45">
        <v>2017</v>
      </c>
      <c r="BB3" s="45">
        <v>2018</v>
      </c>
      <c r="BC3" s="324">
        <v>2019</v>
      </c>
      <c r="BD3" s="221">
        <v>2002</v>
      </c>
      <c r="BE3" s="45">
        <v>2003</v>
      </c>
      <c r="BF3" s="45">
        <v>2004</v>
      </c>
      <c r="BG3" s="45">
        <v>2005</v>
      </c>
      <c r="BH3" s="45">
        <v>2006</v>
      </c>
      <c r="BI3" s="45">
        <v>2007</v>
      </c>
      <c r="BJ3" s="45">
        <v>2008</v>
      </c>
      <c r="BK3" s="45">
        <v>2009</v>
      </c>
      <c r="BL3" s="45">
        <v>2010</v>
      </c>
      <c r="BM3" s="45">
        <v>2011</v>
      </c>
      <c r="BN3" s="45">
        <v>2012</v>
      </c>
      <c r="BO3" s="45">
        <v>2013</v>
      </c>
      <c r="BP3" s="45">
        <v>2014</v>
      </c>
      <c r="BQ3" s="45">
        <v>2015</v>
      </c>
      <c r="BR3" s="45">
        <v>2016</v>
      </c>
      <c r="BS3" s="45">
        <v>2017</v>
      </c>
      <c r="BT3" s="45">
        <v>2018</v>
      </c>
      <c r="BU3" s="324">
        <v>2019</v>
      </c>
      <c r="BV3" s="221">
        <v>2002</v>
      </c>
      <c r="BW3" s="45">
        <v>2003</v>
      </c>
      <c r="BX3" s="45">
        <v>2004</v>
      </c>
      <c r="BY3" s="45">
        <v>2005</v>
      </c>
      <c r="BZ3" s="45">
        <v>2006</v>
      </c>
      <c r="CA3" s="45">
        <v>2007</v>
      </c>
      <c r="CB3" s="45">
        <v>2008</v>
      </c>
      <c r="CC3" s="45">
        <v>2009</v>
      </c>
      <c r="CD3" s="45">
        <v>2010</v>
      </c>
      <c r="CE3" s="45">
        <v>2011</v>
      </c>
      <c r="CF3" s="45">
        <v>2012</v>
      </c>
      <c r="CG3" s="45">
        <v>2013</v>
      </c>
      <c r="CH3" s="45">
        <v>2014</v>
      </c>
      <c r="CI3" s="45">
        <v>2015</v>
      </c>
      <c r="CJ3" s="45">
        <v>2016</v>
      </c>
      <c r="CK3" s="45">
        <v>2017</v>
      </c>
      <c r="CL3" s="45">
        <v>2018</v>
      </c>
      <c r="CM3" s="324">
        <v>2019</v>
      </c>
      <c r="CN3" s="221">
        <v>2002</v>
      </c>
      <c r="CO3" s="45">
        <v>2003</v>
      </c>
      <c r="CP3" s="45">
        <v>2004</v>
      </c>
      <c r="CQ3" s="45">
        <v>2005</v>
      </c>
      <c r="CR3" s="45">
        <v>2006</v>
      </c>
      <c r="CS3" s="45">
        <v>2007</v>
      </c>
      <c r="CT3" s="45">
        <v>2008</v>
      </c>
      <c r="CU3" s="45">
        <v>2009</v>
      </c>
      <c r="CV3" s="45">
        <v>2010</v>
      </c>
      <c r="CW3" s="45">
        <v>2011</v>
      </c>
      <c r="CX3" s="45">
        <v>2012</v>
      </c>
      <c r="CY3" s="45">
        <v>2013</v>
      </c>
      <c r="CZ3" s="45">
        <v>2014</v>
      </c>
      <c r="DA3" s="45">
        <v>2015</v>
      </c>
      <c r="DB3" s="45">
        <v>2016</v>
      </c>
      <c r="DC3" s="45">
        <v>2017</v>
      </c>
      <c r="DD3" s="45">
        <v>2018</v>
      </c>
      <c r="DE3" s="324">
        <v>2019</v>
      </c>
      <c r="DF3" s="221">
        <v>2002</v>
      </c>
      <c r="DG3" s="45">
        <v>2003</v>
      </c>
      <c r="DH3" s="45">
        <v>2004</v>
      </c>
      <c r="DI3" s="45">
        <v>2005</v>
      </c>
      <c r="DJ3" s="45">
        <v>2006</v>
      </c>
      <c r="DK3" s="45">
        <v>2007</v>
      </c>
      <c r="DL3" s="45">
        <v>2008</v>
      </c>
      <c r="DM3" s="45">
        <v>2009</v>
      </c>
      <c r="DN3" s="45">
        <v>2010</v>
      </c>
      <c r="DO3" s="45">
        <v>2011</v>
      </c>
      <c r="DP3" s="45">
        <v>2012</v>
      </c>
      <c r="DQ3" s="45">
        <v>2013</v>
      </c>
      <c r="DR3" s="45">
        <v>2014</v>
      </c>
      <c r="DS3" s="45">
        <v>2015</v>
      </c>
      <c r="DT3" s="45">
        <v>2016</v>
      </c>
      <c r="DU3" s="45">
        <v>2017</v>
      </c>
      <c r="DV3" s="45">
        <v>2018</v>
      </c>
      <c r="DW3" s="324">
        <v>2019</v>
      </c>
      <c r="DX3" s="308">
        <v>2001</v>
      </c>
      <c r="DY3" s="220">
        <v>2002</v>
      </c>
      <c r="DZ3" s="45">
        <v>2003</v>
      </c>
      <c r="EA3" s="45">
        <v>2004</v>
      </c>
      <c r="EB3" s="45">
        <v>2005</v>
      </c>
      <c r="EC3" s="45">
        <v>2006</v>
      </c>
      <c r="ED3" s="45">
        <v>2007</v>
      </c>
      <c r="EE3" s="45">
        <v>2008</v>
      </c>
      <c r="EF3" s="45">
        <v>2009</v>
      </c>
      <c r="EG3" s="45">
        <v>2010</v>
      </c>
      <c r="EH3" s="45">
        <v>2011</v>
      </c>
      <c r="EI3" s="45">
        <v>2012</v>
      </c>
      <c r="EJ3" s="45">
        <v>2013</v>
      </c>
      <c r="EK3" s="45">
        <v>2014</v>
      </c>
      <c r="EL3" s="45">
        <v>2015</v>
      </c>
      <c r="EM3" s="45">
        <v>2016</v>
      </c>
      <c r="EN3" s="45">
        <v>2017</v>
      </c>
      <c r="EO3" s="45">
        <v>2018</v>
      </c>
      <c r="EP3" s="324">
        <v>2019</v>
      </c>
      <c r="EQ3" s="308">
        <v>2001</v>
      </c>
      <c r="ER3" s="220">
        <v>2002</v>
      </c>
      <c r="ES3" s="45">
        <v>2003</v>
      </c>
      <c r="ET3" s="45">
        <v>2004</v>
      </c>
      <c r="EU3" s="45">
        <v>2005</v>
      </c>
      <c r="EV3" s="45">
        <v>2006</v>
      </c>
      <c r="EW3" s="45">
        <v>2007</v>
      </c>
      <c r="EX3" s="45">
        <v>2008</v>
      </c>
      <c r="EY3" s="45">
        <v>2009</v>
      </c>
      <c r="EZ3" s="45">
        <v>2010</v>
      </c>
      <c r="FA3" s="45">
        <v>2011</v>
      </c>
      <c r="FB3" s="45">
        <v>2012</v>
      </c>
      <c r="FC3" s="45">
        <v>2013</v>
      </c>
      <c r="FD3" s="45">
        <v>2014</v>
      </c>
      <c r="FE3" s="45">
        <v>2015</v>
      </c>
      <c r="FF3" s="45">
        <v>2016</v>
      </c>
      <c r="FG3" s="45">
        <v>2017</v>
      </c>
      <c r="FH3" s="45">
        <v>2018</v>
      </c>
      <c r="FI3" s="324">
        <v>2019</v>
      </c>
      <c r="FJ3" s="308">
        <v>2001</v>
      </c>
      <c r="FK3" s="220">
        <v>2002</v>
      </c>
      <c r="FL3" s="45">
        <v>2003</v>
      </c>
      <c r="FM3" s="45">
        <v>2004</v>
      </c>
      <c r="FN3" s="45">
        <v>2005</v>
      </c>
      <c r="FO3" s="45">
        <v>2006</v>
      </c>
      <c r="FP3" s="45">
        <v>2007</v>
      </c>
      <c r="FQ3" s="45">
        <v>2008</v>
      </c>
      <c r="FR3" s="45">
        <v>2009</v>
      </c>
      <c r="FS3" s="45">
        <v>2010</v>
      </c>
      <c r="FT3" s="45">
        <v>2011</v>
      </c>
      <c r="FU3" s="45">
        <v>2012</v>
      </c>
      <c r="FV3" s="45">
        <v>2013</v>
      </c>
      <c r="FW3" s="45">
        <v>2014</v>
      </c>
      <c r="FX3" s="45">
        <v>2015</v>
      </c>
      <c r="FY3" s="45">
        <v>2016</v>
      </c>
      <c r="FZ3" s="45">
        <v>2017</v>
      </c>
      <c r="GA3" s="45">
        <v>2018</v>
      </c>
      <c r="GB3" s="324">
        <v>2019</v>
      </c>
      <c r="GC3" s="308">
        <v>2001</v>
      </c>
      <c r="GD3" s="220">
        <v>2002</v>
      </c>
      <c r="GE3" s="45">
        <v>2003</v>
      </c>
      <c r="GF3" s="45">
        <v>2004</v>
      </c>
      <c r="GG3" s="45">
        <v>2005</v>
      </c>
      <c r="GH3" s="45">
        <v>2006</v>
      </c>
      <c r="GI3" s="45">
        <v>2007</v>
      </c>
      <c r="GJ3" s="45">
        <v>2008</v>
      </c>
      <c r="GK3" s="45">
        <v>2009</v>
      </c>
      <c r="GL3" s="45">
        <v>2010</v>
      </c>
      <c r="GM3" s="45">
        <v>2011</v>
      </c>
      <c r="GN3" s="45">
        <v>2012</v>
      </c>
      <c r="GO3" s="45">
        <v>2013</v>
      </c>
      <c r="GP3" s="45">
        <v>2014</v>
      </c>
      <c r="GQ3" s="45">
        <v>2015</v>
      </c>
      <c r="GR3" s="45">
        <v>2016</v>
      </c>
      <c r="GS3" s="45">
        <v>2017</v>
      </c>
      <c r="GT3" s="45">
        <v>2018</v>
      </c>
      <c r="GU3" s="324">
        <v>2019</v>
      </c>
      <c r="GV3" s="308">
        <v>2001</v>
      </c>
      <c r="GW3" s="220">
        <v>2002</v>
      </c>
      <c r="GX3" s="45">
        <v>2003</v>
      </c>
      <c r="GY3" s="45">
        <v>2004</v>
      </c>
      <c r="GZ3" s="45">
        <v>2005</v>
      </c>
      <c r="HA3" s="45">
        <v>2006</v>
      </c>
      <c r="HB3" s="45">
        <v>2007</v>
      </c>
      <c r="HC3" s="45">
        <v>2008</v>
      </c>
      <c r="HD3" s="45">
        <v>2009</v>
      </c>
      <c r="HE3" s="45">
        <v>2010</v>
      </c>
      <c r="HF3" s="45">
        <v>2011</v>
      </c>
      <c r="HG3" s="45">
        <v>2012</v>
      </c>
      <c r="HH3" s="45">
        <v>2013</v>
      </c>
      <c r="HI3" s="45">
        <v>2014</v>
      </c>
      <c r="HJ3" s="45">
        <v>2015</v>
      </c>
      <c r="HK3" s="45">
        <v>2016</v>
      </c>
      <c r="HL3" s="45">
        <v>2017</v>
      </c>
      <c r="HM3" s="45">
        <v>2018</v>
      </c>
      <c r="HN3" s="324">
        <v>2019</v>
      </c>
      <c r="HO3" s="308">
        <v>2001</v>
      </c>
      <c r="HP3" s="220">
        <v>2002</v>
      </c>
      <c r="HQ3" s="45">
        <v>2003</v>
      </c>
      <c r="HR3" s="45">
        <v>2004</v>
      </c>
      <c r="HS3" s="45">
        <v>2005</v>
      </c>
      <c r="HT3" s="45">
        <v>2006</v>
      </c>
      <c r="HU3" s="45">
        <v>2007</v>
      </c>
      <c r="HV3" s="45">
        <v>2008</v>
      </c>
      <c r="HW3" s="45">
        <v>2009</v>
      </c>
      <c r="HX3" s="45">
        <v>2010</v>
      </c>
      <c r="HY3" s="45">
        <v>2011</v>
      </c>
      <c r="HZ3" s="45">
        <v>2012</v>
      </c>
      <c r="IA3" s="45">
        <v>2013</v>
      </c>
      <c r="IB3" s="45">
        <v>2014</v>
      </c>
      <c r="IC3" s="45">
        <v>2015</v>
      </c>
      <c r="ID3" s="45">
        <v>2016</v>
      </c>
      <c r="IE3" s="45">
        <v>2017</v>
      </c>
      <c r="IF3" s="45">
        <v>2018</v>
      </c>
      <c r="IG3" s="324">
        <v>2019</v>
      </c>
      <c r="IH3" s="308">
        <v>2001</v>
      </c>
      <c r="II3" s="220">
        <v>2002</v>
      </c>
      <c r="IJ3" s="45">
        <v>2003</v>
      </c>
      <c r="IK3" s="45">
        <v>2004</v>
      </c>
      <c r="IL3" s="45">
        <v>2005</v>
      </c>
      <c r="IM3" s="45">
        <v>2006</v>
      </c>
      <c r="IN3" s="45">
        <v>2007</v>
      </c>
      <c r="IO3" s="45">
        <v>2008</v>
      </c>
      <c r="IP3" s="45">
        <v>2009</v>
      </c>
      <c r="IQ3" s="45">
        <v>2010</v>
      </c>
      <c r="IR3" s="45">
        <v>2011</v>
      </c>
      <c r="IS3" s="45">
        <v>2012</v>
      </c>
      <c r="IT3" s="45">
        <v>2013</v>
      </c>
      <c r="IU3" s="45">
        <v>2014</v>
      </c>
      <c r="IV3" s="45">
        <v>2015</v>
      </c>
      <c r="IW3" s="45">
        <v>2016</v>
      </c>
      <c r="IX3" s="45">
        <v>2017</v>
      </c>
      <c r="IY3" s="45">
        <v>2018</v>
      </c>
      <c r="IZ3" s="324">
        <v>2019</v>
      </c>
      <c r="JA3" s="308">
        <v>2001</v>
      </c>
      <c r="JB3" s="220">
        <v>2002</v>
      </c>
      <c r="JC3" s="45">
        <v>2003</v>
      </c>
      <c r="JD3" s="45">
        <v>2004</v>
      </c>
      <c r="JE3" s="45">
        <v>2005</v>
      </c>
      <c r="JF3" s="45">
        <v>2006</v>
      </c>
      <c r="JG3" s="45">
        <v>2007</v>
      </c>
      <c r="JH3" s="45">
        <v>2008</v>
      </c>
      <c r="JI3" s="45">
        <v>2009</v>
      </c>
      <c r="JJ3" s="45">
        <v>2010</v>
      </c>
      <c r="JK3" s="45">
        <v>2011</v>
      </c>
      <c r="JL3" s="45">
        <v>2012</v>
      </c>
      <c r="JM3" s="45">
        <v>2013</v>
      </c>
      <c r="JN3" s="45">
        <v>2014</v>
      </c>
      <c r="JO3" s="45">
        <v>2015</v>
      </c>
      <c r="JP3" s="45">
        <v>2016</v>
      </c>
      <c r="JQ3" s="45">
        <v>2017</v>
      </c>
      <c r="JR3" s="45">
        <v>2018</v>
      </c>
      <c r="JS3" s="324">
        <v>2019</v>
      </c>
    </row>
    <row r="4" spans="1:279" ht="15.75" customHeight="1">
      <c r="A4" s="38" t="s">
        <v>109</v>
      </c>
      <c r="B4" s="56">
        <v>1992</v>
      </c>
      <c r="C4" s="56">
        <v>1993</v>
      </c>
      <c r="D4" s="56">
        <v>1994</v>
      </c>
      <c r="E4" s="56">
        <v>1995</v>
      </c>
      <c r="F4" s="56">
        <v>1996</v>
      </c>
      <c r="G4" s="56">
        <v>1997</v>
      </c>
      <c r="H4" s="56">
        <v>1998</v>
      </c>
      <c r="I4" s="56">
        <v>1999</v>
      </c>
      <c r="J4" s="56">
        <v>2000</v>
      </c>
      <c r="K4" s="56">
        <v>2001</v>
      </c>
      <c r="L4" s="56">
        <v>2002</v>
      </c>
      <c r="M4" s="56">
        <v>2003</v>
      </c>
      <c r="N4" s="56">
        <v>2004</v>
      </c>
      <c r="O4" s="56">
        <v>2005</v>
      </c>
      <c r="P4" s="56">
        <v>2006</v>
      </c>
      <c r="Q4" s="56">
        <v>2007</v>
      </c>
      <c r="R4" s="56">
        <v>2008</v>
      </c>
      <c r="S4" s="325">
        <v>2009</v>
      </c>
      <c r="T4" s="224">
        <v>1992</v>
      </c>
      <c r="U4" s="56">
        <v>1993</v>
      </c>
      <c r="V4" s="56">
        <v>1994</v>
      </c>
      <c r="W4" s="56">
        <v>1995</v>
      </c>
      <c r="X4" s="56">
        <v>1996</v>
      </c>
      <c r="Y4" s="56">
        <v>1997</v>
      </c>
      <c r="Z4" s="56">
        <v>1998</v>
      </c>
      <c r="AA4" s="56">
        <v>1999</v>
      </c>
      <c r="AB4" s="56">
        <v>2000</v>
      </c>
      <c r="AC4" s="56">
        <v>2001</v>
      </c>
      <c r="AD4" s="56">
        <v>2002</v>
      </c>
      <c r="AE4" s="56">
        <v>2003</v>
      </c>
      <c r="AF4" s="56">
        <v>2004</v>
      </c>
      <c r="AG4" s="56">
        <v>2005</v>
      </c>
      <c r="AH4" s="56">
        <v>2006</v>
      </c>
      <c r="AI4" s="56">
        <v>2007</v>
      </c>
      <c r="AJ4" s="56">
        <v>2008</v>
      </c>
      <c r="AK4" s="325">
        <v>2009</v>
      </c>
      <c r="AL4" s="224">
        <v>1992</v>
      </c>
      <c r="AM4" s="56">
        <v>1993</v>
      </c>
      <c r="AN4" s="56">
        <v>1994</v>
      </c>
      <c r="AO4" s="56">
        <v>1995</v>
      </c>
      <c r="AP4" s="56">
        <v>1996</v>
      </c>
      <c r="AQ4" s="56">
        <v>1997</v>
      </c>
      <c r="AR4" s="56">
        <v>1998</v>
      </c>
      <c r="AS4" s="56">
        <v>1999</v>
      </c>
      <c r="AT4" s="56">
        <v>2000</v>
      </c>
      <c r="AU4" s="56">
        <v>2001</v>
      </c>
      <c r="AV4" s="56">
        <v>2002</v>
      </c>
      <c r="AW4" s="56">
        <v>2003</v>
      </c>
      <c r="AX4" s="56">
        <v>2004</v>
      </c>
      <c r="AY4" s="56">
        <v>2005</v>
      </c>
      <c r="AZ4" s="56">
        <v>2006</v>
      </c>
      <c r="BA4" s="56">
        <v>2007</v>
      </c>
      <c r="BB4" s="56">
        <v>2008</v>
      </c>
      <c r="BC4" s="325">
        <v>2009</v>
      </c>
      <c r="BD4" s="224">
        <v>1992</v>
      </c>
      <c r="BE4" s="56">
        <v>1993</v>
      </c>
      <c r="BF4" s="56">
        <v>1994</v>
      </c>
      <c r="BG4" s="56">
        <v>1995</v>
      </c>
      <c r="BH4" s="56">
        <v>1996</v>
      </c>
      <c r="BI4" s="56">
        <v>1997</v>
      </c>
      <c r="BJ4" s="56">
        <v>1998</v>
      </c>
      <c r="BK4" s="56">
        <v>1999</v>
      </c>
      <c r="BL4" s="56">
        <v>2000</v>
      </c>
      <c r="BM4" s="56">
        <v>2001</v>
      </c>
      <c r="BN4" s="56">
        <v>2002</v>
      </c>
      <c r="BO4" s="56">
        <v>2003</v>
      </c>
      <c r="BP4" s="56">
        <v>2004</v>
      </c>
      <c r="BQ4" s="56">
        <v>2005</v>
      </c>
      <c r="BR4" s="56">
        <v>2006</v>
      </c>
      <c r="BS4" s="56">
        <v>2007</v>
      </c>
      <c r="BT4" s="56">
        <v>2008</v>
      </c>
      <c r="BU4" s="325">
        <v>2009</v>
      </c>
      <c r="BV4" s="224">
        <v>1992</v>
      </c>
      <c r="BW4" s="56">
        <v>1993</v>
      </c>
      <c r="BX4" s="56">
        <v>1994</v>
      </c>
      <c r="BY4" s="56">
        <v>1995</v>
      </c>
      <c r="BZ4" s="56">
        <v>1996</v>
      </c>
      <c r="CA4" s="56">
        <v>1997</v>
      </c>
      <c r="CB4" s="56">
        <v>1998</v>
      </c>
      <c r="CC4" s="56">
        <v>1999</v>
      </c>
      <c r="CD4" s="56">
        <v>2000</v>
      </c>
      <c r="CE4" s="56">
        <v>2001</v>
      </c>
      <c r="CF4" s="56">
        <v>2002</v>
      </c>
      <c r="CG4" s="56">
        <v>2003</v>
      </c>
      <c r="CH4" s="56">
        <v>2004</v>
      </c>
      <c r="CI4" s="56">
        <v>2005</v>
      </c>
      <c r="CJ4" s="56">
        <v>2006</v>
      </c>
      <c r="CK4" s="56">
        <v>2007</v>
      </c>
      <c r="CL4" s="56">
        <v>2008</v>
      </c>
      <c r="CM4" s="325">
        <v>2009</v>
      </c>
      <c r="CN4" s="224">
        <v>1992</v>
      </c>
      <c r="CO4" s="56">
        <v>1993</v>
      </c>
      <c r="CP4" s="56">
        <v>1994</v>
      </c>
      <c r="CQ4" s="56">
        <v>1995</v>
      </c>
      <c r="CR4" s="56">
        <v>1996</v>
      </c>
      <c r="CS4" s="56">
        <v>1997</v>
      </c>
      <c r="CT4" s="56">
        <v>1998</v>
      </c>
      <c r="CU4" s="56">
        <v>1999</v>
      </c>
      <c r="CV4" s="56">
        <v>2000</v>
      </c>
      <c r="CW4" s="56">
        <v>2001</v>
      </c>
      <c r="CX4" s="56">
        <v>2002</v>
      </c>
      <c r="CY4" s="56">
        <v>2003</v>
      </c>
      <c r="CZ4" s="56">
        <v>2004</v>
      </c>
      <c r="DA4" s="56">
        <v>2005</v>
      </c>
      <c r="DB4" s="56">
        <v>2006</v>
      </c>
      <c r="DC4" s="56">
        <v>2007</v>
      </c>
      <c r="DD4" s="56">
        <v>2008</v>
      </c>
      <c r="DE4" s="325">
        <v>2009</v>
      </c>
      <c r="DF4" s="224">
        <v>1992</v>
      </c>
      <c r="DG4" s="56">
        <v>1993</v>
      </c>
      <c r="DH4" s="56">
        <v>1994</v>
      </c>
      <c r="DI4" s="56">
        <v>1995</v>
      </c>
      <c r="DJ4" s="56">
        <v>1996</v>
      </c>
      <c r="DK4" s="56">
        <v>1997</v>
      </c>
      <c r="DL4" s="56">
        <v>1998</v>
      </c>
      <c r="DM4" s="56">
        <v>1999</v>
      </c>
      <c r="DN4" s="56">
        <v>2000</v>
      </c>
      <c r="DO4" s="56">
        <v>2001</v>
      </c>
      <c r="DP4" s="56">
        <v>2002</v>
      </c>
      <c r="DQ4" s="56">
        <v>2003</v>
      </c>
      <c r="DR4" s="56">
        <v>2004</v>
      </c>
      <c r="DS4" s="56">
        <v>2005</v>
      </c>
      <c r="DT4" s="56">
        <v>2006</v>
      </c>
      <c r="DU4" s="56">
        <v>2007</v>
      </c>
      <c r="DV4" s="56">
        <v>2008</v>
      </c>
      <c r="DW4" s="325">
        <v>2009</v>
      </c>
      <c r="DX4" s="309">
        <v>1995</v>
      </c>
      <c r="DY4" s="56">
        <v>1996</v>
      </c>
      <c r="DZ4" s="56">
        <v>1997</v>
      </c>
      <c r="EA4" s="56">
        <v>1998</v>
      </c>
      <c r="EB4" s="56">
        <v>1999</v>
      </c>
      <c r="EC4" s="56">
        <v>2000</v>
      </c>
      <c r="ED4" s="56">
        <v>2001</v>
      </c>
      <c r="EE4" s="56">
        <v>2002</v>
      </c>
      <c r="EF4" s="56">
        <v>2003</v>
      </c>
      <c r="EG4" s="56">
        <v>2004</v>
      </c>
      <c r="EH4" s="56">
        <v>2005</v>
      </c>
      <c r="EI4" s="56">
        <v>2006</v>
      </c>
      <c r="EJ4" s="56">
        <v>2007</v>
      </c>
      <c r="EK4" s="56">
        <v>2008</v>
      </c>
      <c r="EL4" s="56">
        <v>2009</v>
      </c>
      <c r="EM4" s="56">
        <v>2010</v>
      </c>
      <c r="EN4" s="56">
        <v>2011</v>
      </c>
      <c r="EO4" s="56">
        <v>2012</v>
      </c>
      <c r="EP4" s="325">
        <v>2013</v>
      </c>
      <c r="EQ4" s="224">
        <v>1995</v>
      </c>
      <c r="ER4" s="56">
        <v>1996</v>
      </c>
      <c r="ES4" s="56">
        <v>1997</v>
      </c>
      <c r="ET4" s="56">
        <v>1998</v>
      </c>
      <c r="EU4" s="56">
        <v>1999</v>
      </c>
      <c r="EV4" s="56">
        <v>2000</v>
      </c>
      <c r="EW4" s="56">
        <v>2001</v>
      </c>
      <c r="EX4" s="56">
        <v>2002</v>
      </c>
      <c r="EY4" s="56">
        <v>2003</v>
      </c>
      <c r="EZ4" s="56">
        <v>2004</v>
      </c>
      <c r="FA4" s="56">
        <v>2005</v>
      </c>
      <c r="FB4" s="56">
        <v>2006</v>
      </c>
      <c r="FC4" s="56">
        <v>2007</v>
      </c>
      <c r="FD4" s="56">
        <v>2008</v>
      </c>
      <c r="FE4" s="56">
        <v>2009</v>
      </c>
      <c r="FF4" s="56">
        <v>2010</v>
      </c>
      <c r="FG4" s="56">
        <v>2011</v>
      </c>
      <c r="FH4" s="56">
        <v>2012</v>
      </c>
      <c r="FI4" s="325">
        <v>2013</v>
      </c>
      <c r="FJ4" s="224">
        <v>1995</v>
      </c>
      <c r="FK4" s="56">
        <v>1996</v>
      </c>
      <c r="FL4" s="56">
        <v>1997</v>
      </c>
      <c r="FM4" s="56">
        <v>1998</v>
      </c>
      <c r="FN4" s="56">
        <v>1999</v>
      </c>
      <c r="FO4" s="56">
        <v>2000</v>
      </c>
      <c r="FP4" s="56">
        <v>2001</v>
      </c>
      <c r="FQ4" s="56">
        <v>2002</v>
      </c>
      <c r="FR4" s="56">
        <v>2003</v>
      </c>
      <c r="FS4" s="56">
        <v>2004</v>
      </c>
      <c r="FT4" s="56">
        <v>2005</v>
      </c>
      <c r="FU4" s="56">
        <v>2006</v>
      </c>
      <c r="FV4" s="56">
        <v>2007</v>
      </c>
      <c r="FW4" s="56">
        <v>2008</v>
      </c>
      <c r="FX4" s="56">
        <v>2009</v>
      </c>
      <c r="FY4" s="56">
        <v>2010</v>
      </c>
      <c r="FZ4" s="56">
        <v>2011</v>
      </c>
      <c r="GA4" s="56">
        <v>2012</v>
      </c>
      <c r="GB4" s="325">
        <v>2009</v>
      </c>
      <c r="GC4" s="224">
        <v>1995</v>
      </c>
      <c r="GD4" s="56">
        <v>1996</v>
      </c>
      <c r="GE4" s="56">
        <v>1997</v>
      </c>
      <c r="GF4" s="56">
        <v>1998</v>
      </c>
      <c r="GG4" s="56">
        <v>1999</v>
      </c>
      <c r="GH4" s="56">
        <v>2000</v>
      </c>
      <c r="GI4" s="56">
        <v>2001</v>
      </c>
      <c r="GJ4" s="56">
        <v>2002</v>
      </c>
      <c r="GK4" s="56">
        <v>2003</v>
      </c>
      <c r="GL4" s="56">
        <v>2004</v>
      </c>
      <c r="GM4" s="56">
        <v>2005</v>
      </c>
      <c r="GN4" s="56">
        <v>2006</v>
      </c>
      <c r="GO4" s="56">
        <v>2007</v>
      </c>
      <c r="GP4" s="56">
        <v>2008</v>
      </c>
      <c r="GQ4" s="56">
        <v>2009</v>
      </c>
      <c r="GR4" s="56">
        <v>2010</v>
      </c>
      <c r="GS4" s="56">
        <v>2011</v>
      </c>
      <c r="GT4" s="56">
        <v>2012</v>
      </c>
      <c r="GU4" s="325">
        <v>2013</v>
      </c>
      <c r="GV4" s="224">
        <v>1995</v>
      </c>
      <c r="GW4" s="56">
        <v>1996</v>
      </c>
      <c r="GX4" s="56">
        <v>1997</v>
      </c>
      <c r="GY4" s="56">
        <v>1998</v>
      </c>
      <c r="GZ4" s="56">
        <v>1999</v>
      </c>
      <c r="HA4" s="56">
        <v>2000</v>
      </c>
      <c r="HB4" s="56">
        <v>2001</v>
      </c>
      <c r="HC4" s="56">
        <v>2002</v>
      </c>
      <c r="HD4" s="56">
        <v>2003</v>
      </c>
      <c r="HE4" s="56">
        <v>2004</v>
      </c>
      <c r="HF4" s="56">
        <v>2005</v>
      </c>
      <c r="HG4" s="56">
        <v>2006</v>
      </c>
      <c r="HH4" s="56">
        <v>2007</v>
      </c>
      <c r="HI4" s="56">
        <v>2008</v>
      </c>
      <c r="HJ4" s="56">
        <v>2009</v>
      </c>
      <c r="HK4" s="56">
        <v>2010</v>
      </c>
      <c r="HL4" s="56">
        <v>2011</v>
      </c>
      <c r="HM4" s="56">
        <v>2012</v>
      </c>
      <c r="HN4" s="325">
        <v>2013</v>
      </c>
      <c r="HO4" s="309">
        <v>1995</v>
      </c>
      <c r="HP4" s="56">
        <v>1996</v>
      </c>
      <c r="HQ4" s="56">
        <v>1997</v>
      </c>
      <c r="HR4" s="56">
        <v>1998</v>
      </c>
      <c r="HS4" s="56">
        <v>1999</v>
      </c>
      <c r="HT4" s="56">
        <v>2000</v>
      </c>
      <c r="HU4" s="56">
        <v>2001</v>
      </c>
      <c r="HV4" s="56">
        <v>2002</v>
      </c>
      <c r="HW4" s="56">
        <v>2003</v>
      </c>
      <c r="HX4" s="56">
        <v>2004</v>
      </c>
      <c r="HY4" s="56">
        <v>2005</v>
      </c>
      <c r="HZ4" s="56">
        <v>2006</v>
      </c>
      <c r="IA4" s="56">
        <v>2007</v>
      </c>
      <c r="IB4" s="56">
        <v>2008</v>
      </c>
      <c r="IC4" s="56">
        <v>2009</v>
      </c>
      <c r="ID4" s="56">
        <v>2010</v>
      </c>
      <c r="IE4" s="56">
        <v>2011</v>
      </c>
      <c r="IF4" s="56">
        <v>2012</v>
      </c>
      <c r="IG4" s="325">
        <v>2013</v>
      </c>
      <c r="IH4" s="224">
        <v>1995</v>
      </c>
      <c r="II4" s="56">
        <v>1996</v>
      </c>
      <c r="IJ4" s="56">
        <v>1997</v>
      </c>
      <c r="IK4" s="56">
        <v>1998</v>
      </c>
      <c r="IL4" s="56">
        <v>1999</v>
      </c>
      <c r="IM4" s="56">
        <v>2000</v>
      </c>
      <c r="IN4" s="56">
        <v>2001</v>
      </c>
      <c r="IO4" s="56">
        <v>2002</v>
      </c>
      <c r="IP4" s="56">
        <v>2003</v>
      </c>
      <c r="IQ4" s="56">
        <v>2004</v>
      </c>
      <c r="IR4" s="56">
        <v>2005</v>
      </c>
      <c r="IS4" s="56">
        <v>2006</v>
      </c>
      <c r="IT4" s="56">
        <v>2007</v>
      </c>
      <c r="IU4" s="56">
        <v>2008</v>
      </c>
      <c r="IV4" s="56">
        <v>2009</v>
      </c>
      <c r="IW4" s="56">
        <v>2010</v>
      </c>
      <c r="IX4" s="56">
        <v>2011</v>
      </c>
      <c r="IY4" s="56">
        <v>2012</v>
      </c>
      <c r="IZ4" s="325">
        <v>2013</v>
      </c>
      <c r="JA4" s="224">
        <v>1995</v>
      </c>
      <c r="JB4" s="56">
        <v>1996</v>
      </c>
      <c r="JC4" s="56">
        <v>1997</v>
      </c>
      <c r="JD4" s="56">
        <v>1998</v>
      </c>
      <c r="JE4" s="56">
        <v>1999</v>
      </c>
      <c r="JF4" s="56">
        <v>2000</v>
      </c>
      <c r="JG4" s="56">
        <v>2001</v>
      </c>
      <c r="JH4" s="56">
        <v>2002</v>
      </c>
      <c r="JI4" s="56">
        <v>2003</v>
      </c>
      <c r="JJ4" s="56">
        <v>2004</v>
      </c>
      <c r="JK4" s="56">
        <v>2005</v>
      </c>
      <c r="JL4" s="56">
        <v>2006</v>
      </c>
      <c r="JM4" s="56">
        <v>2007</v>
      </c>
      <c r="JN4" s="56">
        <v>2008</v>
      </c>
      <c r="JO4" s="56">
        <v>2009</v>
      </c>
      <c r="JP4" s="56">
        <v>2010</v>
      </c>
      <c r="JQ4" s="56">
        <v>2011</v>
      </c>
      <c r="JR4" s="56">
        <v>2012</v>
      </c>
      <c r="JS4" s="325">
        <v>2013</v>
      </c>
    </row>
    <row r="5" spans="1:279" s="115" customFormat="1">
      <c r="A5" s="125" t="s">
        <v>14</v>
      </c>
      <c r="B5" s="255">
        <v>68.484898092821481</v>
      </c>
      <c r="C5" s="255">
        <v>67.547245244721907</v>
      </c>
      <c r="D5" s="255">
        <v>69.635424142385531</v>
      </c>
      <c r="E5" s="255">
        <v>70.422419235308652</v>
      </c>
      <c r="F5" s="255">
        <v>69.325447570332472</v>
      </c>
      <c r="G5" s="255">
        <v>60.867592519529708</v>
      </c>
      <c r="H5" s="81">
        <v>66.185568957863012</v>
      </c>
      <c r="I5" s="81">
        <v>66.735288759336854</v>
      </c>
      <c r="J5" s="81">
        <v>67.379526762430558</v>
      </c>
      <c r="K5" s="81">
        <v>66.333451724460232</v>
      </c>
      <c r="L5" s="81">
        <v>67.003831982921341</v>
      </c>
      <c r="M5" s="81">
        <v>67.002741447343212</v>
      </c>
      <c r="N5" s="81">
        <v>66.830862616170677</v>
      </c>
      <c r="O5" s="81">
        <v>67</v>
      </c>
      <c r="P5" s="81">
        <v>68.698839919770151</v>
      </c>
      <c r="Q5" s="81">
        <v>68.315923608236545</v>
      </c>
      <c r="R5" s="81">
        <v>68.942191379639652</v>
      </c>
      <c r="S5" s="81">
        <v>68.303221101027546</v>
      </c>
      <c r="T5" s="256">
        <v>49.552897884084636</v>
      </c>
      <c r="U5" s="255">
        <v>50.27848647094757</v>
      </c>
      <c r="V5" s="255">
        <v>49.504983949991555</v>
      </c>
      <c r="W5" s="255">
        <v>49.592001290114496</v>
      </c>
      <c r="X5" s="255">
        <v>50.62956027636082</v>
      </c>
      <c r="Y5" s="255">
        <v>47.884332625388012</v>
      </c>
      <c r="Z5" s="255">
        <v>50.118389897395424</v>
      </c>
      <c r="AA5" s="81">
        <v>51.921490294845626</v>
      </c>
      <c r="AB5" s="81">
        <v>52.126476926204511</v>
      </c>
      <c r="AC5" s="81">
        <v>51.61599874982636</v>
      </c>
      <c r="AD5" s="81">
        <v>52.606591173054582</v>
      </c>
      <c r="AE5" s="81">
        <v>51.63075198637911</v>
      </c>
      <c r="AF5" s="81">
        <v>50.98746471688488</v>
      </c>
      <c r="AG5" s="81">
        <v>55.425458624466515</v>
      </c>
      <c r="AH5" s="81">
        <v>56.476719234306351</v>
      </c>
      <c r="AI5" s="257">
        <v>55.654101995565405</v>
      </c>
      <c r="AJ5" s="81">
        <v>56.866640180108597</v>
      </c>
      <c r="AK5" s="81">
        <v>54.415721535370054</v>
      </c>
      <c r="AL5" s="256">
        <v>46.937387341427744</v>
      </c>
      <c r="AM5" s="255">
        <v>45.694902653222435</v>
      </c>
      <c r="AN5" s="255">
        <v>49.297877748125558</v>
      </c>
      <c r="AO5" s="255">
        <v>50.80612718551756</v>
      </c>
      <c r="AP5" s="255">
        <v>48.506368897417687</v>
      </c>
      <c r="AQ5" s="255">
        <v>42.761032650772883</v>
      </c>
      <c r="AR5" s="255">
        <v>47.274502203655047</v>
      </c>
      <c r="AS5" s="81">
        <v>47.892088580606647</v>
      </c>
      <c r="AT5" s="81">
        <v>47.170853237608732</v>
      </c>
      <c r="AU5" s="81">
        <v>46.100853083168758</v>
      </c>
      <c r="AV5" s="81">
        <v>47.060604963743202</v>
      </c>
      <c r="AW5" s="81">
        <v>45.947344322344321</v>
      </c>
      <c r="AX5" s="81">
        <v>47.050474489226303</v>
      </c>
      <c r="AY5" s="81">
        <v>48.313745978749097</v>
      </c>
      <c r="AZ5" s="81">
        <v>49.14761196049249</v>
      </c>
      <c r="BA5" s="81">
        <v>50.354943293439881</v>
      </c>
      <c r="BB5" s="81">
        <v>51.110718908106833</v>
      </c>
      <c r="BC5" s="81">
        <v>48.821172663533403</v>
      </c>
      <c r="BD5" s="256">
        <v>34.126398273806146</v>
      </c>
      <c r="BE5" s="255">
        <v>34.67110741049126</v>
      </c>
      <c r="BF5" s="255">
        <v>35.556902060152034</v>
      </c>
      <c r="BG5" s="255">
        <v>37.520543442533146</v>
      </c>
      <c r="BH5" s="255">
        <v>38.139635732870772</v>
      </c>
      <c r="BI5" s="255">
        <v>29.317570773367073</v>
      </c>
      <c r="BJ5" s="255">
        <v>40.710052965546176</v>
      </c>
      <c r="BK5" s="81">
        <v>42.100772859580445</v>
      </c>
      <c r="BL5" s="81">
        <v>41.95491643045645</v>
      </c>
      <c r="BM5" s="81">
        <v>41.25923953662182</v>
      </c>
      <c r="BN5" s="81">
        <v>36.910971477853757</v>
      </c>
      <c r="BO5" s="81">
        <v>35.786539720920864</v>
      </c>
      <c r="BP5" s="81">
        <v>38.066653036188917</v>
      </c>
      <c r="BQ5" s="81">
        <v>38.831577234481671</v>
      </c>
      <c r="BR5" s="81">
        <v>39.435405048007823</v>
      </c>
      <c r="BS5" s="81">
        <v>39.685614656556147</v>
      </c>
      <c r="BT5" s="81">
        <v>40.235294117647058</v>
      </c>
      <c r="BU5" s="81">
        <v>38.91499582289056</v>
      </c>
      <c r="BV5" s="256">
        <v>36.419134396355354</v>
      </c>
      <c r="BW5" s="255">
        <v>38.377510040160644</v>
      </c>
      <c r="BX5" s="255">
        <v>45.283315021189772</v>
      </c>
      <c r="BY5" s="255">
        <v>45.455921301551264</v>
      </c>
      <c r="BZ5" s="255">
        <v>46.44267244716265</v>
      </c>
      <c r="CA5" s="255">
        <v>39.737611142199839</v>
      </c>
      <c r="CB5" s="255">
        <v>43.873797396717599</v>
      </c>
      <c r="CC5" s="81">
        <v>41.642077308940692</v>
      </c>
      <c r="CD5" s="81">
        <v>43.701899766073581</v>
      </c>
      <c r="CE5" s="81">
        <v>44.155878883208807</v>
      </c>
      <c r="CF5" s="81">
        <v>41.595696753145873</v>
      </c>
      <c r="CG5" s="81">
        <v>40.401325130146716</v>
      </c>
      <c r="CH5" s="81">
        <v>41.267475045690986</v>
      </c>
      <c r="CI5" s="81">
        <v>36.861353676669374</v>
      </c>
      <c r="CJ5" s="81">
        <v>43.866171003717476</v>
      </c>
      <c r="CK5" s="81">
        <v>43.009845288326296</v>
      </c>
      <c r="CL5" s="81">
        <v>42.090308708339734</v>
      </c>
      <c r="CM5" s="81">
        <v>41.867374005305038</v>
      </c>
      <c r="CN5" s="256">
        <v>40.832872673668689</v>
      </c>
      <c r="CO5" s="255">
        <v>38.075861066705421</v>
      </c>
      <c r="CP5" s="255">
        <v>43.927691043549707</v>
      </c>
      <c r="CQ5" s="255">
        <v>50.651922759531274</v>
      </c>
      <c r="CR5" s="255">
        <v>47.922848664688431</v>
      </c>
      <c r="CS5" s="255">
        <v>39.915907498248075</v>
      </c>
      <c r="CT5" s="255">
        <v>43.852959121415495</v>
      </c>
      <c r="CU5" s="258">
        <v>44.75967957276368</v>
      </c>
      <c r="CV5" s="81">
        <v>38.206075299486599</v>
      </c>
      <c r="CW5" s="81">
        <v>39.748517286272239</v>
      </c>
      <c r="CX5" s="81">
        <v>37.102705139765554</v>
      </c>
      <c r="CY5" s="81">
        <v>37.499307958477509</v>
      </c>
      <c r="CZ5" s="81">
        <v>37.086717136958022</v>
      </c>
      <c r="DA5" s="81">
        <v>37.279373634289833</v>
      </c>
      <c r="DB5" s="81">
        <v>37.550724637681157</v>
      </c>
      <c r="DC5" s="81">
        <v>37.983774438090173</v>
      </c>
      <c r="DD5" s="81">
        <v>36.993025058124516</v>
      </c>
      <c r="DE5" s="81">
        <v>35.017235231189822</v>
      </c>
      <c r="DF5" s="256">
        <v>52.532320147559908</v>
      </c>
      <c r="DG5" s="255">
        <v>51.889655030779736</v>
      </c>
      <c r="DH5" s="255">
        <v>54.768622174921433</v>
      </c>
      <c r="DI5" s="255">
        <v>56.036286153890956</v>
      </c>
      <c r="DJ5" s="255">
        <v>55.218498697879404</v>
      </c>
      <c r="DK5" s="255">
        <v>48.961094384389206</v>
      </c>
      <c r="DL5" s="255">
        <v>55.107369652406412</v>
      </c>
      <c r="DM5" s="81">
        <v>55.897905101035704</v>
      </c>
      <c r="DN5" s="81">
        <v>55.938116503397652</v>
      </c>
      <c r="DO5" s="81">
        <v>55.192155372015073</v>
      </c>
      <c r="DP5" s="81">
        <v>55.43725428936883</v>
      </c>
      <c r="DQ5" s="81">
        <v>54.595201137843631</v>
      </c>
      <c r="DR5" s="81">
        <v>55.495698141446113</v>
      </c>
      <c r="DS5" s="81">
        <v>56.653115517681975</v>
      </c>
      <c r="DT5" s="81">
        <v>58.325772597253057</v>
      </c>
      <c r="DU5" s="81">
        <v>57.621607418517826</v>
      </c>
      <c r="DV5" s="81">
        <v>58.271782797386741</v>
      </c>
      <c r="DW5" s="81">
        <v>56.356962406253217</v>
      </c>
      <c r="DX5" s="259">
        <v>22.62910798122066</v>
      </c>
      <c r="DY5" s="255">
        <v>21.109200343938092</v>
      </c>
      <c r="DZ5" s="255">
        <v>25.041322314049587</v>
      </c>
      <c r="EA5" s="255">
        <v>27.345132743362832</v>
      </c>
      <c r="EB5" s="255">
        <v>31.022842354000225</v>
      </c>
      <c r="EC5" s="255">
        <v>35.315007233986584</v>
      </c>
      <c r="ED5" s="255">
        <v>33.328102934253884</v>
      </c>
      <c r="EE5" s="255">
        <v>36.651655210555425</v>
      </c>
      <c r="EF5" s="255">
        <v>34.392113910186204</v>
      </c>
      <c r="EG5" s="81">
        <v>35.189527159046499</v>
      </c>
      <c r="EH5" s="81">
        <v>35.204335288853535</v>
      </c>
      <c r="EI5" s="81">
        <v>40.271165390188365</v>
      </c>
      <c r="EJ5" s="81">
        <v>41.678930193870364</v>
      </c>
      <c r="EK5" s="81">
        <v>46.131312191946435</v>
      </c>
      <c r="EL5" s="81">
        <v>42.718686455977647</v>
      </c>
      <c r="EM5" s="81">
        <v>44.503469210754552</v>
      </c>
      <c r="EN5" s="81">
        <v>41.289807504657148</v>
      </c>
      <c r="EO5" s="81">
        <v>44.065990448750838</v>
      </c>
      <c r="EP5" s="81">
        <v>44.816586921850082</v>
      </c>
      <c r="EQ5" s="256">
        <v>12.307284065277962</v>
      </c>
      <c r="ER5" s="255">
        <v>13.2400513478819</v>
      </c>
      <c r="ES5" s="255">
        <v>23.478328900015647</v>
      </c>
      <c r="ET5" s="255">
        <v>23.641008021749848</v>
      </c>
      <c r="EU5" s="255">
        <v>22.691249938975769</v>
      </c>
      <c r="EV5" s="255">
        <v>20.429747640404312</v>
      </c>
      <c r="EW5" s="255">
        <v>20.242059855613419</v>
      </c>
      <c r="EX5" s="255">
        <v>24.769309202141219</v>
      </c>
      <c r="EY5" s="255">
        <v>22.684710896201288</v>
      </c>
      <c r="EZ5" s="81">
        <v>22.878999287714539</v>
      </c>
      <c r="FA5" s="81">
        <v>24.431662289813037</v>
      </c>
      <c r="FB5" s="81">
        <v>24.497995981968835</v>
      </c>
      <c r="FC5" s="81">
        <v>26.282786056233565</v>
      </c>
      <c r="FD5" s="81">
        <v>24.325120894235283</v>
      </c>
      <c r="FE5" s="81">
        <v>23.443832683337156</v>
      </c>
      <c r="FF5" s="81">
        <v>23.657019535186748</v>
      </c>
      <c r="FG5" s="81">
        <v>22.375806132106618</v>
      </c>
      <c r="FH5" s="81">
        <v>24.223063934650664</v>
      </c>
      <c r="FI5" s="81">
        <v>26.002266060314454</v>
      </c>
      <c r="FJ5" s="256">
        <v>20.41651509639869</v>
      </c>
      <c r="FK5" s="255">
        <v>20.923285393120015</v>
      </c>
      <c r="FL5" s="255">
        <v>23.689163050865179</v>
      </c>
      <c r="FM5" s="255">
        <v>25.283326170063564</v>
      </c>
      <c r="FN5" s="255">
        <v>27.286200228655311</v>
      </c>
      <c r="FO5" s="255">
        <v>18.669270051066388</v>
      </c>
      <c r="FP5" s="255">
        <v>18.568847126852187</v>
      </c>
      <c r="FQ5" s="255">
        <v>27.813774898008159</v>
      </c>
      <c r="FR5" s="255">
        <v>25.844444444444441</v>
      </c>
      <c r="FS5" s="81">
        <v>25.113997777522322</v>
      </c>
      <c r="FT5" s="81">
        <v>25.953558889243538</v>
      </c>
      <c r="FU5" s="81">
        <v>27.758810254036227</v>
      </c>
      <c r="FV5" s="81">
        <v>28.484196859658379</v>
      </c>
      <c r="FW5" s="81">
        <v>29.007436860319562</v>
      </c>
      <c r="FX5" s="81">
        <v>27.937575103052797</v>
      </c>
      <c r="FY5" s="81">
        <v>26.530460208965788</v>
      </c>
      <c r="FZ5" s="81">
        <v>26.936514370644893</v>
      </c>
      <c r="GA5" s="81">
        <v>28.593733735817633</v>
      </c>
      <c r="GB5" s="81">
        <v>30.069030069030067</v>
      </c>
      <c r="GC5" s="256">
        <v>28.062970568104038</v>
      </c>
      <c r="GD5" s="255">
        <v>27.046118318277522</v>
      </c>
      <c r="GE5" s="255">
        <v>27.963812276182697</v>
      </c>
      <c r="GF5" s="255">
        <v>29.175833474361145</v>
      </c>
      <c r="GG5" s="255">
        <v>29.552619223287945</v>
      </c>
      <c r="GH5" s="255">
        <v>20.425460495950993</v>
      </c>
      <c r="GI5" s="255">
        <v>21.240362619672965</v>
      </c>
      <c r="GJ5" s="255">
        <v>27.127031434516113</v>
      </c>
      <c r="GK5" s="255">
        <v>26.652414038838412</v>
      </c>
      <c r="GL5" s="81">
        <v>26.360833510525193</v>
      </c>
      <c r="GM5" s="81">
        <v>27.377432865237743</v>
      </c>
      <c r="GN5" s="81">
        <v>28.550742885922944</v>
      </c>
      <c r="GO5" s="81">
        <v>28.81522619460835</v>
      </c>
      <c r="GP5" s="81">
        <v>30.87356206359572</v>
      </c>
      <c r="GQ5" s="81">
        <v>30.950871632329637</v>
      </c>
      <c r="GR5" s="81">
        <v>28.663279885696141</v>
      </c>
      <c r="GS5" s="81">
        <v>25.801190573269185</v>
      </c>
      <c r="GT5" s="81">
        <v>27.544007449119849</v>
      </c>
      <c r="GU5" s="81">
        <v>30.914560770156442</v>
      </c>
      <c r="GV5" s="256">
        <v>18.252433848512233</v>
      </c>
      <c r="GW5" s="255">
        <v>18.564485136204361</v>
      </c>
      <c r="GX5" s="255">
        <v>24.160274948656692</v>
      </c>
      <c r="GY5" s="255">
        <v>24.986346889013671</v>
      </c>
      <c r="GZ5" s="255">
        <v>25.501464720335786</v>
      </c>
      <c r="HA5" s="255">
        <v>20.405764543080636</v>
      </c>
      <c r="HB5" s="255">
        <v>20.195508810619394</v>
      </c>
      <c r="HC5" s="255">
        <v>26.889154546058315</v>
      </c>
      <c r="HD5" s="255">
        <v>25.205320033250207</v>
      </c>
      <c r="HE5" s="81">
        <v>25.117418090892684</v>
      </c>
      <c r="HF5" s="81">
        <v>26.239325306317298</v>
      </c>
      <c r="HG5" s="81">
        <v>28.007948689279434</v>
      </c>
      <c r="HH5" s="81">
        <v>29.424512161860605</v>
      </c>
      <c r="HI5" s="81">
        <v>30.65807365981652</v>
      </c>
      <c r="HJ5" s="81">
        <v>29.803479463988314</v>
      </c>
      <c r="HK5" s="81">
        <v>29.826297178942298</v>
      </c>
      <c r="HL5" s="81">
        <v>28.577051761464279</v>
      </c>
      <c r="HM5" s="81">
        <v>30.399590262021693</v>
      </c>
      <c r="HN5" s="81">
        <v>32.896219472933822</v>
      </c>
      <c r="HO5" s="259" t="s">
        <v>110</v>
      </c>
      <c r="HP5" s="255" t="s">
        <v>110</v>
      </c>
      <c r="HQ5" s="255" t="s">
        <v>110</v>
      </c>
      <c r="HR5" s="255" t="s">
        <v>110</v>
      </c>
      <c r="HS5" s="255" t="s">
        <v>110</v>
      </c>
      <c r="HT5" s="255" t="s">
        <v>110</v>
      </c>
      <c r="HU5" s="255">
        <v>31.918505942275043</v>
      </c>
      <c r="HV5" s="255">
        <v>38.305383936451896</v>
      </c>
      <c r="HW5" s="255">
        <v>38.864166136893409</v>
      </c>
      <c r="HX5" s="81">
        <v>38.841285296981496</v>
      </c>
      <c r="HY5" s="81">
        <v>38.330441881824676</v>
      </c>
      <c r="HZ5" s="81">
        <v>21.833239224543572</v>
      </c>
      <c r="IA5" s="81">
        <v>19.086445730317379</v>
      </c>
      <c r="IB5" s="81">
        <v>39.034350228200815</v>
      </c>
      <c r="IC5" s="81">
        <v>37.461073456677049</v>
      </c>
      <c r="ID5" s="81">
        <v>34.455702458915113</v>
      </c>
      <c r="IE5" s="81">
        <v>33.746325073498525</v>
      </c>
      <c r="IF5" s="81">
        <v>37.179359217486777</v>
      </c>
      <c r="IG5" s="81">
        <v>40.181601394111709</v>
      </c>
      <c r="IH5" s="260" t="s">
        <v>110</v>
      </c>
      <c r="II5" s="255" t="s">
        <v>110</v>
      </c>
      <c r="IJ5" s="255" t="s">
        <v>110</v>
      </c>
      <c r="IK5" s="255" t="s">
        <v>110</v>
      </c>
      <c r="IL5" s="255" t="s">
        <v>110</v>
      </c>
      <c r="IM5" s="255" t="s">
        <v>110</v>
      </c>
      <c r="IN5" s="255">
        <v>50.077760497667192</v>
      </c>
      <c r="IO5" s="255">
        <v>55.0321199143469</v>
      </c>
      <c r="IP5" s="255">
        <v>44.444444444444443</v>
      </c>
      <c r="IQ5" s="81">
        <v>33.620689655172413</v>
      </c>
      <c r="IR5" s="81">
        <v>93.852459016393439</v>
      </c>
      <c r="IS5" s="81">
        <v>84.684684684684683</v>
      </c>
      <c r="IT5" s="81">
        <v>82.329317269076313</v>
      </c>
      <c r="IU5" s="81">
        <v>89.208633093525179</v>
      </c>
      <c r="IV5" s="81">
        <v>80.299251870324184</v>
      </c>
      <c r="IW5" s="81">
        <v>79.166666666666657</v>
      </c>
      <c r="IX5" s="257">
        <v>54.128440366972477</v>
      </c>
      <c r="IY5" s="81">
        <v>50.377833753148614</v>
      </c>
      <c r="IZ5" s="81">
        <v>51.219512195121951</v>
      </c>
      <c r="JA5" s="260" t="s">
        <v>110</v>
      </c>
      <c r="JB5" s="255" t="s">
        <v>110</v>
      </c>
      <c r="JC5" s="255" t="s">
        <v>110</v>
      </c>
      <c r="JD5" s="255" t="s">
        <v>110</v>
      </c>
      <c r="JE5" s="255" t="s">
        <v>110</v>
      </c>
      <c r="JF5" s="255" t="s">
        <v>110</v>
      </c>
      <c r="JG5" s="255">
        <v>36</v>
      </c>
      <c r="JH5" s="255">
        <v>42</v>
      </c>
      <c r="JI5" s="255">
        <v>38.864166136893409</v>
      </c>
      <c r="JJ5" s="81">
        <v>38.725956960578941</v>
      </c>
      <c r="JK5" s="81">
        <v>39.679378671711639</v>
      </c>
      <c r="JL5" s="81">
        <v>23.119469026548671</v>
      </c>
      <c r="JM5" s="81">
        <v>20.437580437580436</v>
      </c>
      <c r="JN5" s="81">
        <v>40.126889637346288</v>
      </c>
      <c r="JO5" s="81">
        <v>38.484920729526763</v>
      </c>
      <c r="JP5" s="81">
        <v>35.364967921559135</v>
      </c>
      <c r="JQ5" s="257">
        <v>34.849538186513058</v>
      </c>
      <c r="JR5" s="81">
        <v>37.682411674347158</v>
      </c>
      <c r="JS5" s="81">
        <v>40.917651087142616</v>
      </c>
    </row>
    <row r="6" spans="1:279">
      <c r="A6" s="146"/>
      <c r="B6" s="202"/>
      <c r="C6" s="255"/>
      <c r="D6" s="255"/>
      <c r="E6" s="255"/>
      <c r="F6" s="255"/>
      <c r="G6" s="255"/>
      <c r="H6" s="81"/>
      <c r="I6" s="81"/>
      <c r="J6" s="81"/>
      <c r="K6" s="81"/>
      <c r="L6" s="81"/>
      <c r="M6" s="81"/>
      <c r="N6" s="81"/>
      <c r="O6" s="81"/>
      <c r="P6" s="81"/>
      <c r="Q6" s="81"/>
      <c r="R6" s="81"/>
      <c r="S6" s="81"/>
      <c r="T6" s="261"/>
      <c r="U6" s="255"/>
      <c r="V6" s="255"/>
      <c r="W6" s="255"/>
      <c r="X6" s="255"/>
      <c r="Y6" s="255"/>
      <c r="Z6" s="255"/>
      <c r="AA6" s="255"/>
      <c r="AB6" s="81"/>
      <c r="AC6" s="81"/>
      <c r="AD6" s="81"/>
      <c r="AE6" s="81"/>
      <c r="AF6" s="81"/>
      <c r="AG6" s="81"/>
      <c r="AH6" s="81"/>
      <c r="AI6" s="81"/>
      <c r="AJ6" s="81"/>
      <c r="AK6" s="81"/>
      <c r="AL6" s="261"/>
      <c r="AM6" s="255"/>
      <c r="AN6" s="255"/>
      <c r="AO6" s="255"/>
      <c r="AP6" s="255"/>
      <c r="AQ6" s="255"/>
      <c r="AR6" s="255"/>
      <c r="AS6" s="255"/>
      <c r="AT6" s="81"/>
      <c r="AU6" s="81"/>
      <c r="AV6" s="81"/>
      <c r="AW6" s="81"/>
      <c r="AX6" s="81"/>
      <c r="AY6" s="81"/>
      <c r="AZ6" s="81"/>
      <c r="BA6" s="81"/>
      <c r="BB6" s="81"/>
      <c r="BC6" s="81"/>
      <c r="BD6" s="261"/>
      <c r="BE6" s="255"/>
      <c r="BF6" s="255"/>
      <c r="BG6" s="255"/>
      <c r="BH6" s="255"/>
      <c r="BI6" s="255"/>
      <c r="BJ6" s="255"/>
      <c r="BK6" s="255"/>
      <c r="BL6" s="81"/>
      <c r="BM6" s="81"/>
      <c r="BN6" s="81"/>
      <c r="BO6" s="81"/>
      <c r="BP6" s="81"/>
      <c r="BQ6" s="81"/>
      <c r="BR6" s="81"/>
      <c r="BS6" s="81"/>
      <c r="BT6" s="81"/>
      <c r="BU6" s="81"/>
      <c r="BV6" s="261"/>
      <c r="BW6" s="255"/>
      <c r="BX6" s="255"/>
      <c r="BY6" s="255"/>
      <c r="BZ6" s="255"/>
      <c r="CA6" s="255"/>
      <c r="CB6" s="255"/>
      <c r="CC6" s="255"/>
      <c r="CD6" s="81"/>
      <c r="CE6" s="81"/>
      <c r="CF6" s="81"/>
      <c r="CG6" s="81"/>
      <c r="CH6" s="81"/>
      <c r="CI6" s="81"/>
      <c r="CJ6" s="81"/>
      <c r="CK6" s="81"/>
      <c r="CL6" s="81"/>
      <c r="CM6" s="81"/>
      <c r="CN6" s="261"/>
      <c r="CO6" s="255"/>
      <c r="CP6" s="255"/>
      <c r="CQ6" s="255"/>
      <c r="CR6" s="255"/>
      <c r="CS6" s="255"/>
      <c r="CT6" s="255"/>
      <c r="CU6" s="255"/>
      <c r="CV6" s="81"/>
      <c r="CW6" s="81"/>
      <c r="CX6" s="81"/>
      <c r="CY6" s="81"/>
      <c r="CZ6" s="81"/>
      <c r="DA6" s="81"/>
      <c r="DB6" s="81"/>
      <c r="DC6" s="81"/>
      <c r="DD6" s="81"/>
      <c r="DE6" s="81"/>
      <c r="DF6" s="261"/>
      <c r="DG6" s="255"/>
      <c r="DH6" s="255"/>
      <c r="DI6" s="255"/>
      <c r="DJ6" s="255"/>
      <c r="DK6" s="255"/>
      <c r="DL6" s="255"/>
      <c r="DM6" s="255"/>
      <c r="DN6" s="81"/>
      <c r="DO6" s="81"/>
      <c r="DP6" s="81"/>
      <c r="DQ6" s="81"/>
      <c r="DR6" s="81"/>
      <c r="DS6" s="81"/>
      <c r="DT6" s="81"/>
      <c r="DU6" s="81"/>
      <c r="DV6" s="81"/>
      <c r="DW6" s="81"/>
      <c r="DX6" s="262"/>
      <c r="DY6" s="255"/>
      <c r="DZ6" s="255"/>
      <c r="EA6" s="255"/>
      <c r="EB6" s="255"/>
      <c r="EC6" s="255"/>
      <c r="ED6" s="255"/>
      <c r="EE6" s="255"/>
      <c r="EF6" s="255"/>
      <c r="EG6" s="81"/>
      <c r="EH6" s="81"/>
      <c r="EI6" s="81"/>
      <c r="EJ6" s="81"/>
      <c r="EK6" s="81"/>
      <c r="EL6" s="81"/>
      <c r="EM6" s="81"/>
      <c r="EN6" s="81"/>
      <c r="EO6" s="81"/>
      <c r="EP6" s="81"/>
      <c r="EQ6" s="261"/>
      <c r="ER6" s="255"/>
      <c r="ES6" s="255"/>
      <c r="ET6" s="255"/>
      <c r="EU6" s="255"/>
      <c r="EV6" s="255"/>
      <c r="EW6" s="255"/>
      <c r="EX6" s="255"/>
      <c r="EY6" s="255"/>
      <c r="EZ6" s="81"/>
      <c r="FA6" s="81"/>
      <c r="FB6" s="81"/>
      <c r="FC6" s="81"/>
      <c r="FD6" s="81"/>
      <c r="FE6" s="81"/>
      <c r="FF6" s="81"/>
      <c r="FG6" s="81"/>
      <c r="FH6" s="81"/>
      <c r="FI6" s="81"/>
      <c r="FJ6" s="261"/>
      <c r="FK6" s="255"/>
      <c r="FL6" s="255"/>
      <c r="FM6" s="255"/>
      <c r="FN6" s="255"/>
      <c r="FO6" s="255"/>
      <c r="FP6" s="255"/>
      <c r="FQ6" s="255"/>
      <c r="FR6" s="255"/>
      <c r="FS6" s="81"/>
      <c r="FT6" s="81"/>
      <c r="FU6" s="81"/>
      <c r="FV6" s="81"/>
      <c r="FW6" s="81"/>
      <c r="FX6" s="81"/>
      <c r="FY6" s="81"/>
      <c r="FZ6" s="81"/>
      <c r="GA6" s="81"/>
      <c r="GB6" s="81"/>
      <c r="GC6" s="261"/>
      <c r="GD6" s="255"/>
      <c r="GE6" s="255"/>
      <c r="GF6" s="255"/>
      <c r="GG6" s="255"/>
      <c r="GH6" s="255"/>
      <c r="GI6" s="255"/>
      <c r="GJ6" s="255"/>
      <c r="GK6" s="255"/>
      <c r="GL6" s="81"/>
      <c r="GM6" s="81"/>
      <c r="GN6" s="81"/>
      <c r="GO6" s="81"/>
      <c r="GP6" s="81"/>
      <c r="GQ6" s="81"/>
      <c r="GR6" s="81"/>
      <c r="GS6" s="81"/>
      <c r="GT6" s="81"/>
      <c r="GU6" s="81"/>
      <c r="GV6" s="261"/>
      <c r="GW6" s="255"/>
      <c r="GX6" s="255"/>
      <c r="GY6" s="255"/>
      <c r="GZ6" s="255"/>
      <c r="HA6" s="255"/>
      <c r="HB6" s="255"/>
      <c r="HC6" s="255"/>
      <c r="HD6" s="255"/>
      <c r="HE6" s="81"/>
      <c r="HF6" s="81"/>
      <c r="HG6" s="81"/>
      <c r="HH6" s="81"/>
      <c r="HI6" s="81"/>
      <c r="HJ6" s="81"/>
      <c r="HK6" s="81"/>
      <c r="HL6" s="81"/>
      <c r="HM6" s="81"/>
      <c r="HN6" s="81"/>
      <c r="HO6" s="262"/>
      <c r="HP6" s="202"/>
      <c r="HQ6" s="202"/>
      <c r="HR6" s="202"/>
      <c r="HS6" s="202"/>
      <c r="HT6" s="202"/>
      <c r="HU6" s="202"/>
      <c r="HV6" s="202"/>
      <c r="HW6" s="202"/>
      <c r="HX6" s="81"/>
      <c r="HY6" s="81"/>
      <c r="HZ6" s="81"/>
      <c r="IA6" s="81"/>
      <c r="IB6" s="81"/>
      <c r="IC6" s="81"/>
      <c r="ID6" s="81"/>
      <c r="IE6" s="81"/>
      <c r="IF6" s="81"/>
      <c r="IG6" s="81"/>
      <c r="IH6" s="261"/>
      <c r="II6" s="202"/>
      <c r="IJ6" s="202"/>
      <c r="IK6" s="202"/>
      <c r="IL6" s="202"/>
      <c r="IM6" s="202"/>
      <c r="IN6" s="202"/>
      <c r="IO6" s="202"/>
      <c r="IP6" s="202"/>
      <c r="IQ6" s="81"/>
      <c r="IR6" s="81"/>
      <c r="IS6" s="81"/>
      <c r="IT6" s="81"/>
      <c r="IU6" s="81"/>
      <c r="IV6" s="81"/>
      <c r="IW6" s="81"/>
      <c r="IX6" s="81"/>
      <c r="IY6" s="81"/>
      <c r="IZ6" s="81"/>
      <c r="JA6" s="261"/>
      <c r="JB6" s="202"/>
      <c r="JC6" s="202"/>
      <c r="JD6" s="202"/>
      <c r="JE6" s="202"/>
      <c r="JF6" s="202"/>
      <c r="JG6" s="202"/>
      <c r="JH6" s="202"/>
      <c r="JI6" s="218"/>
      <c r="JJ6" s="81"/>
      <c r="JK6" s="81"/>
      <c r="JL6" s="81"/>
      <c r="JM6" s="81"/>
      <c r="JN6" s="81"/>
      <c r="JO6" s="81"/>
      <c r="JP6" s="81"/>
      <c r="JQ6" s="81"/>
      <c r="JR6" s="81"/>
      <c r="JS6" s="81"/>
    </row>
    <row r="7" spans="1:279" s="7" customFormat="1">
      <c r="A7" s="263" t="s">
        <v>15</v>
      </c>
      <c r="B7" s="202" t="s">
        <v>110</v>
      </c>
      <c r="C7" s="202" t="s">
        <v>110</v>
      </c>
      <c r="D7" s="202" t="s">
        <v>110</v>
      </c>
      <c r="E7" s="202" t="s">
        <v>110</v>
      </c>
      <c r="F7" s="202" t="s">
        <v>110</v>
      </c>
      <c r="G7" s="202" t="s">
        <v>110</v>
      </c>
      <c r="H7" s="202" t="s">
        <v>110</v>
      </c>
      <c r="I7" s="202" t="s">
        <v>110</v>
      </c>
      <c r="J7" s="202" t="s">
        <v>110</v>
      </c>
      <c r="K7" s="202" t="s">
        <v>110</v>
      </c>
      <c r="L7" s="202" t="s">
        <v>110</v>
      </c>
      <c r="M7" s="81">
        <v>70.219714964370553</v>
      </c>
      <c r="N7" s="81">
        <v>70.864090316977851</v>
      </c>
      <c r="O7" s="81">
        <v>69.674217358106389</v>
      </c>
      <c r="P7" s="81">
        <v>70.847215611613507</v>
      </c>
      <c r="Q7" s="257">
        <v>67.924340467894467</v>
      </c>
      <c r="R7" s="81">
        <v>69.371651242084752</v>
      </c>
      <c r="S7" s="81">
        <v>69.622300447150607</v>
      </c>
      <c r="T7" s="261" t="s">
        <v>110</v>
      </c>
      <c r="U7" s="202" t="s">
        <v>110</v>
      </c>
      <c r="V7" s="202" t="s">
        <v>110</v>
      </c>
      <c r="W7" s="202" t="s">
        <v>110</v>
      </c>
      <c r="X7" s="202" t="s">
        <v>110</v>
      </c>
      <c r="Y7" s="202" t="s">
        <v>110</v>
      </c>
      <c r="Z7" s="202" t="s">
        <v>110</v>
      </c>
      <c r="AA7" s="202" t="s">
        <v>110</v>
      </c>
      <c r="AB7" s="202" t="s">
        <v>110</v>
      </c>
      <c r="AC7" s="202" t="s">
        <v>110</v>
      </c>
      <c r="AD7" s="202" t="s">
        <v>110</v>
      </c>
      <c r="AE7" s="81">
        <v>49.895528625156707</v>
      </c>
      <c r="AF7" s="81">
        <v>48.54280510018215</v>
      </c>
      <c r="AG7" s="81">
        <v>51.92040721888015</v>
      </c>
      <c r="AH7" s="81">
        <v>54.275741710296685</v>
      </c>
      <c r="AI7" s="257">
        <v>45.487364620938628</v>
      </c>
      <c r="AJ7" s="81">
        <v>46.75043327556326</v>
      </c>
      <c r="AK7" s="81">
        <v>46.214823622671425</v>
      </c>
      <c r="AL7" s="261" t="s">
        <v>110</v>
      </c>
      <c r="AM7" s="202" t="s">
        <v>110</v>
      </c>
      <c r="AN7" s="202" t="s">
        <v>110</v>
      </c>
      <c r="AO7" s="202" t="s">
        <v>110</v>
      </c>
      <c r="AP7" s="202" t="s">
        <v>110</v>
      </c>
      <c r="AQ7" s="202" t="s">
        <v>110</v>
      </c>
      <c r="AR7" s="202" t="s">
        <v>110</v>
      </c>
      <c r="AS7" s="202" t="s">
        <v>110</v>
      </c>
      <c r="AT7" s="202" t="s">
        <v>110</v>
      </c>
      <c r="AU7" s="202" t="s">
        <v>110</v>
      </c>
      <c r="AV7" s="202" t="s">
        <v>110</v>
      </c>
      <c r="AW7" s="81">
        <v>41.770688858067501</v>
      </c>
      <c r="AX7" s="81">
        <v>42.320297137863228</v>
      </c>
      <c r="AY7" s="81">
        <v>39.319606087735004</v>
      </c>
      <c r="AZ7" s="81">
        <v>39.240859614847892</v>
      </c>
      <c r="BA7" s="81">
        <v>44.161931818181813</v>
      </c>
      <c r="BB7" s="81">
        <v>41.601821977604857</v>
      </c>
      <c r="BC7" s="81">
        <v>40.331933613277343</v>
      </c>
      <c r="BD7" s="261" t="s">
        <v>110</v>
      </c>
      <c r="BE7" s="202" t="s">
        <v>110</v>
      </c>
      <c r="BF7" s="202" t="s">
        <v>110</v>
      </c>
      <c r="BG7" s="202" t="s">
        <v>110</v>
      </c>
      <c r="BH7" s="202" t="s">
        <v>110</v>
      </c>
      <c r="BI7" s="202" t="s">
        <v>110</v>
      </c>
      <c r="BJ7" s="202" t="s">
        <v>110</v>
      </c>
      <c r="BK7" s="202" t="s">
        <v>110</v>
      </c>
      <c r="BL7" s="202" t="s">
        <v>110</v>
      </c>
      <c r="BM7" s="202" t="s">
        <v>110</v>
      </c>
      <c r="BN7" s="202" t="s">
        <v>110</v>
      </c>
      <c r="BO7" s="81">
        <v>35.020746887966801</v>
      </c>
      <c r="BP7" s="81">
        <v>34.703010577705449</v>
      </c>
      <c r="BQ7" s="81">
        <v>37.751479289940825</v>
      </c>
      <c r="BR7" s="81">
        <v>32.318501170960189</v>
      </c>
      <c r="BS7" s="81">
        <v>31.30681818181818</v>
      </c>
      <c r="BT7" s="81">
        <v>29.836584080126517</v>
      </c>
      <c r="BU7" s="81">
        <v>31.597023468803663</v>
      </c>
      <c r="BV7" s="261" t="s">
        <v>110</v>
      </c>
      <c r="BW7" s="202" t="s">
        <v>110</v>
      </c>
      <c r="BX7" s="202" t="s">
        <v>110</v>
      </c>
      <c r="BY7" s="202" t="s">
        <v>110</v>
      </c>
      <c r="BZ7" s="202" t="s">
        <v>110</v>
      </c>
      <c r="CA7" s="202" t="s">
        <v>110</v>
      </c>
      <c r="CB7" s="202" t="s">
        <v>110</v>
      </c>
      <c r="CC7" s="202" t="s">
        <v>110</v>
      </c>
      <c r="CD7" s="202" t="s">
        <v>110</v>
      </c>
      <c r="CE7" s="202" t="s">
        <v>110</v>
      </c>
      <c r="CF7" s="202" t="s">
        <v>110</v>
      </c>
      <c r="CG7" s="81">
        <v>43.111638954869356</v>
      </c>
      <c r="CH7" s="81">
        <v>42.245989304812838</v>
      </c>
      <c r="CI7" s="81">
        <v>41.296518607442977</v>
      </c>
      <c r="CJ7" s="81">
        <v>42.124542124542124</v>
      </c>
      <c r="CK7" s="81">
        <v>42.262678803641087</v>
      </c>
      <c r="CL7" s="81">
        <v>36.895674300254456</v>
      </c>
      <c r="CM7" s="81">
        <v>33.384379785604899</v>
      </c>
      <c r="CN7" s="261" t="s">
        <v>110</v>
      </c>
      <c r="CO7" s="202" t="s">
        <v>110</v>
      </c>
      <c r="CP7" s="202" t="s">
        <v>110</v>
      </c>
      <c r="CQ7" s="202" t="s">
        <v>110</v>
      </c>
      <c r="CR7" s="202" t="s">
        <v>110</v>
      </c>
      <c r="CS7" s="202" t="s">
        <v>110</v>
      </c>
      <c r="CT7" s="202" t="s">
        <v>110</v>
      </c>
      <c r="CU7" s="202" t="s">
        <v>110</v>
      </c>
      <c r="CV7" s="202" t="s">
        <v>110</v>
      </c>
      <c r="CW7" s="202" t="s">
        <v>110</v>
      </c>
      <c r="CX7" s="202" t="s">
        <v>110</v>
      </c>
      <c r="CY7" s="202" t="s">
        <v>110</v>
      </c>
      <c r="CZ7" s="202" t="s">
        <v>110</v>
      </c>
      <c r="DA7" s="202" t="s">
        <v>110</v>
      </c>
      <c r="DB7" s="202" t="s">
        <v>110</v>
      </c>
      <c r="DC7" s="202" t="s">
        <v>110</v>
      </c>
      <c r="DD7" s="202" t="s">
        <v>110</v>
      </c>
      <c r="DE7" s="202" t="s">
        <v>110</v>
      </c>
      <c r="DF7" s="261" t="s">
        <v>110</v>
      </c>
      <c r="DG7" s="202" t="s">
        <v>110</v>
      </c>
      <c r="DH7" s="202" t="s">
        <v>110</v>
      </c>
      <c r="DI7" s="202" t="s">
        <v>110</v>
      </c>
      <c r="DJ7" s="202" t="s">
        <v>110</v>
      </c>
      <c r="DK7" s="202" t="s">
        <v>110</v>
      </c>
      <c r="DL7" s="202" t="s">
        <v>110</v>
      </c>
      <c r="DM7" s="202" t="s">
        <v>110</v>
      </c>
      <c r="DN7" s="202" t="s">
        <v>110</v>
      </c>
      <c r="DO7" s="202" t="s">
        <v>110</v>
      </c>
      <c r="DP7" s="202" t="s">
        <v>110</v>
      </c>
      <c r="DQ7" s="81">
        <v>53.498533548811878</v>
      </c>
      <c r="DR7" s="81">
        <v>53.694931312174319</v>
      </c>
      <c r="DS7" s="81">
        <v>53.204722749314783</v>
      </c>
      <c r="DT7" s="81">
        <v>53.49453136495169</v>
      </c>
      <c r="DU7" s="81">
        <v>55.706081578559861</v>
      </c>
      <c r="DV7" s="81">
        <v>54.801461632155913</v>
      </c>
      <c r="DW7" s="81">
        <v>55.155370687545883</v>
      </c>
      <c r="DX7" s="262" t="s">
        <v>111</v>
      </c>
      <c r="DY7" s="202" t="s">
        <v>111</v>
      </c>
      <c r="DZ7" s="202" t="s">
        <v>111</v>
      </c>
      <c r="EA7" s="202" t="s">
        <v>111</v>
      </c>
      <c r="EB7" s="202" t="s">
        <v>111</v>
      </c>
      <c r="EC7" s="202" t="s">
        <v>111</v>
      </c>
      <c r="ED7" s="202" t="s">
        <v>111</v>
      </c>
      <c r="EE7" s="202" t="s">
        <v>111</v>
      </c>
      <c r="EF7" s="202" t="s">
        <v>111</v>
      </c>
      <c r="EG7" s="202" t="s">
        <v>111</v>
      </c>
      <c r="EH7" s="202" t="s">
        <v>111</v>
      </c>
      <c r="EI7" s="202" t="s">
        <v>111</v>
      </c>
      <c r="EJ7" s="202" t="s">
        <v>111</v>
      </c>
      <c r="EK7" s="202" t="s">
        <v>111</v>
      </c>
      <c r="EL7" s="202" t="s">
        <v>111</v>
      </c>
      <c r="EM7" s="202" t="s">
        <v>111</v>
      </c>
      <c r="EN7" s="202" t="s">
        <v>111</v>
      </c>
      <c r="EO7" s="202" t="s">
        <v>111</v>
      </c>
      <c r="EP7" s="202" t="s">
        <v>111</v>
      </c>
      <c r="EQ7" s="261" t="s">
        <v>110</v>
      </c>
      <c r="ER7" s="202" t="s">
        <v>110</v>
      </c>
      <c r="ES7" s="202" t="s">
        <v>110</v>
      </c>
      <c r="ET7" s="202" t="s">
        <v>110</v>
      </c>
      <c r="EU7" s="202" t="s">
        <v>110</v>
      </c>
      <c r="EV7" s="202" t="s">
        <v>110</v>
      </c>
      <c r="EW7" s="202" t="s">
        <v>110</v>
      </c>
      <c r="EX7" s="202" t="s">
        <v>110</v>
      </c>
      <c r="EY7" s="202">
        <v>19.477503628447025</v>
      </c>
      <c r="EZ7" s="202">
        <v>17.063378262116434</v>
      </c>
      <c r="FA7" s="81">
        <v>28.333811299110984</v>
      </c>
      <c r="FB7" s="81">
        <v>29.93612885309636</v>
      </c>
      <c r="FC7" s="81">
        <v>29.788749109897932</v>
      </c>
      <c r="FD7" s="81">
        <v>28.63359442993908</v>
      </c>
      <c r="FE7" s="81">
        <v>31.350020517029137</v>
      </c>
      <c r="FF7" s="81">
        <v>29.581056466302368</v>
      </c>
      <c r="FG7" s="81">
        <v>30.441518202943456</v>
      </c>
      <c r="FH7" s="81">
        <v>27.631578947368425</v>
      </c>
      <c r="FI7" s="81">
        <v>31.738366988586481</v>
      </c>
      <c r="FJ7" s="261" t="s">
        <v>110</v>
      </c>
      <c r="FK7" s="202" t="s">
        <v>110</v>
      </c>
      <c r="FL7" s="202" t="s">
        <v>110</v>
      </c>
      <c r="FM7" s="202" t="s">
        <v>110</v>
      </c>
      <c r="FN7" s="202" t="s">
        <v>110</v>
      </c>
      <c r="FO7" s="202" t="s">
        <v>110</v>
      </c>
      <c r="FP7" s="202" t="s">
        <v>110</v>
      </c>
      <c r="FQ7" s="202" t="s">
        <v>110</v>
      </c>
      <c r="FR7" s="202">
        <v>19.345308437721577</v>
      </c>
      <c r="FS7" s="202">
        <v>19.63616907437132</v>
      </c>
      <c r="FT7" s="81">
        <v>27.408056042031525</v>
      </c>
      <c r="FU7" s="81">
        <v>29.670770877944324</v>
      </c>
      <c r="FV7" s="81">
        <v>30.244870946393114</v>
      </c>
      <c r="FW7" s="81">
        <v>29.551341829862189</v>
      </c>
      <c r="FX7" s="81">
        <v>30.016243481234504</v>
      </c>
      <c r="FY7" s="81">
        <v>26.212910986367284</v>
      </c>
      <c r="FZ7" s="81">
        <v>31.25478612843234</v>
      </c>
      <c r="GA7" s="81">
        <v>30.401775286148098</v>
      </c>
      <c r="GB7" s="81">
        <v>32.899502037120868</v>
      </c>
      <c r="GC7" s="261" t="s">
        <v>110</v>
      </c>
      <c r="GD7" s="202" t="s">
        <v>110</v>
      </c>
      <c r="GE7" s="202" t="s">
        <v>110</v>
      </c>
      <c r="GF7" s="202" t="s">
        <v>110</v>
      </c>
      <c r="GG7" s="202" t="s">
        <v>110</v>
      </c>
      <c r="GH7" s="202" t="s">
        <v>110</v>
      </c>
      <c r="GI7" s="202" t="s">
        <v>110</v>
      </c>
      <c r="GJ7" s="202" t="s">
        <v>110</v>
      </c>
      <c r="GK7" s="202" t="s">
        <v>110</v>
      </c>
      <c r="GL7" s="202">
        <v>24.942369755647764</v>
      </c>
      <c r="GM7" s="81">
        <v>33.584499461786862</v>
      </c>
      <c r="GN7" s="81">
        <v>33.707865168539328</v>
      </c>
      <c r="GO7" s="81">
        <v>35.205992509363298</v>
      </c>
      <c r="GP7" s="81">
        <v>34.259611724400457</v>
      </c>
      <c r="GQ7" s="81">
        <v>34.63073852295409</v>
      </c>
      <c r="GR7" s="81">
        <v>36.584205518553759</v>
      </c>
      <c r="GS7" s="81">
        <v>36.406759561221463</v>
      </c>
      <c r="GT7" s="81">
        <v>32.967741935483872</v>
      </c>
      <c r="GU7" s="81">
        <v>33.912188728702489</v>
      </c>
      <c r="GV7" s="261" t="s">
        <v>110</v>
      </c>
      <c r="GW7" s="202" t="s">
        <v>110</v>
      </c>
      <c r="GX7" s="202" t="s">
        <v>110</v>
      </c>
      <c r="GY7" s="202" t="s">
        <v>110</v>
      </c>
      <c r="GZ7" s="202" t="s">
        <v>110</v>
      </c>
      <c r="HA7" s="202" t="s">
        <v>110</v>
      </c>
      <c r="HB7" s="202" t="s">
        <v>110</v>
      </c>
      <c r="HC7" s="202" t="s">
        <v>110</v>
      </c>
      <c r="HD7" s="202" t="s">
        <v>110</v>
      </c>
      <c r="HE7" s="202">
        <v>20.473644003055767</v>
      </c>
      <c r="HF7" s="81">
        <v>28.613593506599983</v>
      </c>
      <c r="HG7" s="81">
        <v>30.350702171744302</v>
      </c>
      <c r="HH7" s="81">
        <v>30.868814729574222</v>
      </c>
      <c r="HI7" s="81">
        <v>30.255214050493962</v>
      </c>
      <c r="HJ7" s="81">
        <v>31.015169194865809</v>
      </c>
      <c r="HK7" s="81">
        <v>29.335302806499264</v>
      </c>
      <c r="HL7" s="81">
        <v>32.266825649178585</v>
      </c>
      <c r="HM7" s="81">
        <v>30.488150986235279</v>
      </c>
      <c r="HN7" s="81">
        <v>32.930961457009744</v>
      </c>
      <c r="HO7" s="262" t="s">
        <v>110</v>
      </c>
      <c r="HP7" s="202" t="s">
        <v>110</v>
      </c>
      <c r="HQ7" s="202" t="s">
        <v>110</v>
      </c>
      <c r="HR7" s="202" t="s">
        <v>110</v>
      </c>
      <c r="HS7" s="202" t="s">
        <v>110</v>
      </c>
      <c r="HT7" s="202" t="s">
        <v>110</v>
      </c>
      <c r="HU7" s="202" t="s">
        <v>110</v>
      </c>
      <c r="HV7" s="202" t="s">
        <v>110</v>
      </c>
      <c r="HW7" s="202" t="s">
        <v>110</v>
      </c>
      <c r="HX7" s="202">
        <v>64.583333333333343</v>
      </c>
      <c r="HY7" s="202">
        <v>57.818181818181813</v>
      </c>
      <c r="HZ7" s="202">
        <v>68.493150684931507</v>
      </c>
      <c r="IA7" s="202">
        <v>70.260223048327148</v>
      </c>
      <c r="IB7" s="202">
        <v>63.598326359832633</v>
      </c>
      <c r="IC7" s="202">
        <v>54.830287206266313</v>
      </c>
      <c r="ID7" s="81">
        <v>57.194244604316545</v>
      </c>
      <c r="IE7" s="81">
        <v>47.651006711409394</v>
      </c>
      <c r="IF7" s="81">
        <v>43.983402489626556</v>
      </c>
      <c r="IG7" s="81">
        <v>45.273631840796021</v>
      </c>
      <c r="IH7" s="261" t="s">
        <v>110</v>
      </c>
      <c r="II7" s="202" t="s">
        <v>110</v>
      </c>
      <c r="IJ7" s="202" t="s">
        <v>110</v>
      </c>
      <c r="IK7" s="202" t="s">
        <v>110</v>
      </c>
      <c r="IL7" s="202" t="s">
        <v>110</v>
      </c>
      <c r="IM7" s="202" t="s">
        <v>110</v>
      </c>
      <c r="IN7" s="202" t="s">
        <v>110</v>
      </c>
      <c r="IO7" s="202" t="s">
        <v>110</v>
      </c>
      <c r="IP7" s="202" t="s">
        <v>110</v>
      </c>
      <c r="IQ7" s="202">
        <v>33.620689655172413</v>
      </c>
      <c r="IR7" s="202">
        <v>93.852459016393439</v>
      </c>
      <c r="IS7" s="202">
        <v>84.684684684684683</v>
      </c>
      <c r="IT7" s="202">
        <v>82.329317269076313</v>
      </c>
      <c r="IU7" s="202">
        <v>89.208633093525179</v>
      </c>
      <c r="IV7" s="202">
        <v>80.299251870324184</v>
      </c>
      <c r="IW7" s="81">
        <v>79.166666666666657</v>
      </c>
      <c r="IX7" s="257">
        <v>54.128440366972477</v>
      </c>
      <c r="IY7" s="81">
        <v>50.377833753148614</v>
      </c>
      <c r="IZ7" s="81">
        <v>57.017543859649123</v>
      </c>
      <c r="JA7" s="261" t="s">
        <v>110</v>
      </c>
      <c r="JB7" s="202" t="s">
        <v>110</v>
      </c>
      <c r="JC7" s="202" t="s">
        <v>110</v>
      </c>
      <c r="JD7" s="202" t="s">
        <v>110</v>
      </c>
      <c r="JE7" s="202" t="s">
        <v>110</v>
      </c>
      <c r="JF7" s="202" t="s">
        <v>110</v>
      </c>
      <c r="JG7" s="202" t="s">
        <v>110</v>
      </c>
      <c r="JH7" s="202" t="s">
        <v>110</v>
      </c>
      <c r="JI7" s="202" t="s">
        <v>110</v>
      </c>
      <c r="JJ7" s="202">
        <v>49.364406779661017</v>
      </c>
      <c r="JK7" s="202">
        <v>74.759152215799617</v>
      </c>
      <c r="JL7" s="202">
        <v>76.643990929705225</v>
      </c>
      <c r="JM7" s="202">
        <v>76.061776061776072</v>
      </c>
      <c r="JN7" s="202">
        <v>77.369439071566731</v>
      </c>
      <c r="JO7" s="202">
        <v>67.857142857142861</v>
      </c>
      <c r="JP7" s="81">
        <v>69.218241042345269</v>
      </c>
      <c r="JQ7" s="257">
        <v>51.83867141162515</v>
      </c>
      <c r="JR7" s="81">
        <v>47.962382445141067</v>
      </c>
      <c r="JS7" s="81">
        <v>53.424657534246577</v>
      </c>
    </row>
    <row r="8" spans="1:279" s="7" customFormat="1">
      <c r="A8" s="263" t="s">
        <v>16</v>
      </c>
      <c r="B8" s="202" t="s">
        <v>110</v>
      </c>
      <c r="C8" s="202">
        <v>49.404170804369414</v>
      </c>
      <c r="D8" s="202">
        <v>49.562413634269916</v>
      </c>
      <c r="E8" s="202">
        <v>50.311387900355875</v>
      </c>
      <c r="F8" s="202">
        <v>49.47126436781609</v>
      </c>
      <c r="G8" s="202">
        <v>53.339649455234486</v>
      </c>
      <c r="H8" s="81">
        <v>58.926392842618945</v>
      </c>
      <c r="I8" s="81">
        <v>59.86363636363636</v>
      </c>
      <c r="J8" s="81">
        <v>59.640221402214024</v>
      </c>
      <c r="K8" s="81">
        <v>60.722450845907638</v>
      </c>
      <c r="L8" s="81">
        <v>60.2688919796013</v>
      </c>
      <c r="M8" s="81">
        <v>62.845849802371546</v>
      </c>
      <c r="N8" s="81">
        <v>61.906727197688816</v>
      </c>
      <c r="O8" s="81">
        <v>63.315828957239304</v>
      </c>
      <c r="P8" s="81">
        <v>64.453411592076307</v>
      </c>
      <c r="Q8" s="81">
        <v>64.084751649878442</v>
      </c>
      <c r="R8" s="81">
        <v>65.760322255790541</v>
      </c>
      <c r="S8" s="81">
        <v>65.51246537396122</v>
      </c>
      <c r="T8" s="261" t="s">
        <v>111</v>
      </c>
      <c r="U8" s="202" t="s">
        <v>111</v>
      </c>
      <c r="V8" s="202" t="s">
        <v>111</v>
      </c>
      <c r="W8" s="202" t="s">
        <v>111</v>
      </c>
      <c r="X8" s="202" t="s">
        <v>111</v>
      </c>
      <c r="Y8" s="202" t="s">
        <v>111</v>
      </c>
      <c r="Z8" s="202" t="s">
        <v>111</v>
      </c>
      <c r="AA8" s="202" t="s">
        <v>111</v>
      </c>
      <c r="AB8" s="202" t="s">
        <v>111</v>
      </c>
      <c r="AC8" s="202" t="s">
        <v>111</v>
      </c>
      <c r="AD8" s="202" t="s">
        <v>111</v>
      </c>
      <c r="AE8" s="202" t="s">
        <v>111</v>
      </c>
      <c r="AF8" s="202">
        <v>27.332457293035478</v>
      </c>
      <c r="AG8" s="202">
        <v>27.165354330708663</v>
      </c>
      <c r="AH8" s="81">
        <v>26.776859504132233</v>
      </c>
      <c r="AI8" s="81">
        <v>28.132678132678134</v>
      </c>
      <c r="AJ8" s="81">
        <v>30.322580645161288</v>
      </c>
      <c r="AK8" s="81">
        <v>33.033033033033036</v>
      </c>
      <c r="AL8" s="261" t="s">
        <v>110</v>
      </c>
      <c r="AM8" s="202">
        <v>36.513545347467605</v>
      </c>
      <c r="AN8" s="202">
        <v>35.567010309278352</v>
      </c>
      <c r="AO8" s="202">
        <v>38.583538419469512</v>
      </c>
      <c r="AP8" s="202">
        <v>39.887063655030801</v>
      </c>
      <c r="AQ8" s="202">
        <v>39.582321515298688</v>
      </c>
      <c r="AR8" s="202">
        <v>45.039682539682538</v>
      </c>
      <c r="AS8" s="202">
        <v>39.828897338403038</v>
      </c>
      <c r="AT8" s="81">
        <v>43.376173999011371</v>
      </c>
      <c r="AU8" s="81">
        <v>41.915590672576606</v>
      </c>
      <c r="AV8" s="81">
        <v>40.969162995594715</v>
      </c>
      <c r="AW8" s="81">
        <v>40.030060120240478</v>
      </c>
      <c r="AX8" s="81">
        <v>43.067226890756302</v>
      </c>
      <c r="AY8" s="81">
        <v>44.856205365759507</v>
      </c>
      <c r="AZ8" s="81">
        <v>44.605690280695057</v>
      </c>
      <c r="BA8" s="81">
        <v>42.099979923710094</v>
      </c>
      <c r="BB8" s="81">
        <v>42.705570291777192</v>
      </c>
      <c r="BC8" s="81">
        <v>44.094794094794096</v>
      </c>
      <c r="BD8" s="261" t="s">
        <v>111</v>
      </c>
      <c r="BE8" s="202" t="s">
        <v>111</v>
      </c>
      <c r="BF8" s="202" t="s">
        <v>111</v>
      </c>
      <c r="BG8" s="202" t="s">
        <v>111</v>
      </c>
      <c r="BH8" s="202" t="s">
        <v>111</v>
      </c>
      <c r="BI8" s="202">
        <v>39.86013986013986</v>
      </c>
      <c r="BJ8" s="202">
        <v>39.099859353023909</v>
      </c>
      <c r="BK8" s="202">
        <v>36.861481822365391</v>
      </c>
      <c r="BL8" s="81">
        <v>38.599416423509794</v>
      </c>
      <c r="BM8" s="81">
        <v>37.387017255546425</v>
      </c>
      <c r="BN8" s="81">
        <v>35.588972431077693</v>
      </c>
      <c r="BO8" s="81">
        <v>35.343228200371058</v>
      </c>
      <c r="BP8" s="81">
        <v>36.304700162074553</v>
      </c>
      <c r="BQ8" s="81">
        <v>34.458259325044402</v>
      </c>
      <c r="BR8" s="81">
        <v>37.414965986394563</v>
      </c>
      <c r="BS8" s="81">
        <v>31.81126331811263</v>
      </c>
      <c r="BT8" s="81">
        <v>37.072808320950969</v>
      </c>
      <c r="BU8" s="81">
        <v>30.22199798183653</v>
      </c>
      <c r="BV8" s="261" t="s">
        <v>110</v>
      </c>
      <c r="BW8" s="202">
        <v>33.944069431051112</v>
      </c>
      <c r="BX8" s="202">
        <v>35.315597287428275</v>
      </c>
      <c r="BY8" s="202">
        <v>36.617405582922821</v>
      </c>
      <c r="BZ8" s="202">
        <v>37.770193401592714</v>
      </c>
      <c r="CA8" s="202">
        <v>29.27835051546392</v>
      </c>
      <c r="CB8" s="202">
        <v>37.666325486182188</v>
      </c>
      <c r="CC8" s="202">
        <v>34.246575342465754</v>
      </c>
      <c r="CD8" s="81">
        <v>27.408993576017131</v>
      </c>
      <c r="CE8" s="81">
        <v>29.437229437229441</v>
      </c>
      <c r="CF8" s="81">
        <v>28.40909090909091</v>
      </c>
      <c r="CG8" s="81">
        <v>22.533136966126659</v>
      </c>
      <c r="CH8" s="81">
        <v>31.417624521072796</v>
      </c>
      <c r="CI8" s="81">
        <v>29.629629629629626</v>
      </c>
      <c r="CJ8" s="81">
        <v>27.071823204419886</v>
      </c>
      <c r="CK8" s="81">
        <v>22.617124394184167</v>
      </c>
      <c r="CL8" s="81">
        <v>24.924924924924923</v>
      </c>
      <c r="CM8" s="202" t="s">
        <v>111</v>
      </c>
      <c r="CN8" s="261" t="s">
        <v>110</v>
      </c>
      <c r="CO8" s="202">
        <v>27.858293075684383</v>
      </c>
      <c r="CP8" s="202">
        <v>26.378286683630197</v>
      </c>
      <c r="CQ8" s="202">
        <v>28.598848368522074</v>
      </c>
      <c r="CR8" s="202">
        <v>31.225680933852139</v>
      </c>
      <c r="CS8" s="202">
        <v>39.309210526315788</v>
      </c>
      <c r="CT8" s="202">
        <v>42.520775623268698</v>
      </c>
      <c r="CU8" s="202">
        <v>48.865355521936458</v>
      </c>
      <c r="CV8" s="81">
        <v>23.699421965317917</v>
      </c>
      <c r="CW8" s="81">
        <v>24.246311738293777</v>
      </c>
      <c r="CX8" s="81">
        <v>23.787528868360276</v>
      </c>
      <c r="CY8" s="81">
        <v>25.847176079734218</v>
      </c>
      <c r="CZ8" s="81">
        <v>24.165029469548134</v>
      </c>
      <c r="DA8" s="81">
        <v>26.110363391655451</v>
      </c>
      <c r="DB8" s="81">
        <v>29.939718687206966</v>
      </c>
      <c r="DC8" s="81">
        <v>28.945764777574652</v>
      </c>
      <c r="DD8" s="81">
        <v>30.126849894291759</v>
      </c>
      <c r="DE8" s="81">
        <v>26.86008423022929</v>
      </c>
      <c r="DF8" s="261" t="s">
        <v>110</v>
      </c>
      <c r="DG8" s="202">
        <v>37.545691906005224</v>
      </c>
      <c r="DH8" s="202">
        <v>37.696861387244503</v>
      </c>
      <c r="DI8" s="202">
        <v>39.993161613859129</v>
      </c>
      <c r="DJ8" s="202">
        <v>40.81517443829739</v>
      </c>
      <c r="DK8" s="202">
        <v>41.697822740268307</v>
      </c>
      <c r="DL8" s="202">
        <v>46.774864752392844</v>
      </c>
      <c r="DM8" s="202">
        <v>44.006972213677841</v>
      </c>
      <c r="DN8" s="81">
        <v>42.335626911314982</v>
      </c>
      <c r="DO8" s="81">
        <v>42.133031844733374</v>
      </c>
      <c r="DP8" s="81">
        <v>40.858329487771108</v>
      </c>
      <c r="DQ8" s="81">
        <v>41.216274833000782</v>
      </c>
      <c r="DR8" s="81">
        <v>42.210741961343189</v>
      </c>
      <c r="DS8" s="81">
        <v>43.896813872042365</v>
      </c>
      <c r="DT8" s="81">
        <v>44.898132427843798</v>
      </c>
      <c r="DU8" s="81">
        <v>42.488569562377535</v>
      </c>
      <c r="DV8" s="81">
        <v>44.096706048040055</v>
      </c>
      <c r="DW8" s="81">
        <v>43.327353560564696</v>
      </c>
      <c r="DX8" s="262">
        <v>24.137931034482758</v>
      </c>
      <c r="DY8" s="202">
        <v>28.943937418513688</v>
      </c>
      <c r="DZ8" s="202">
        <v>29.075425790754256</v>
      </c>
      <c r="EA8" s="202">
        <v>30.146082337317399</v>
      </c>
      <c r="EB8" s="202">
        <v>32.975295381310424</v>
      </c>
      <c r="EC8" s="202">
        <v>32.407407407407405</v>
      </c>
      <c r="ED8" s="202">
        <v>25.866050808314089</v>
      </c>
      <c r="EE8" s="202" t="s">
        <v>111</v>
      </c>
      <c r="EF8" s="202" t="s">
        <v>111</v>
      </c>
      <c r="EG8" s="202" t="s">
        <v>111</v>
      </c>
      <c r="EH8" s="202" t="s">
        <v>111</v>
      </c>
      <c r="EI8" s="202" t="s">
        <v>111</v>
      </c>
      <c r="EJ8" s="202" t="s">
        <v>111</v>
      </c>
      <c r="EK8" s="202" t="s">
        <v>111</v>
      </c>
      <c r="EL8" s="202" t="s">
        <v>111</v>
      </c>
      <c r="EM8" s="202" t="s">
        <v>111</v>
      </c>
      <c r="EN8" s="202" t="s">
        <v>111</v>
      </c>
      <c r="EO8" s="202" t="s">
        <v>111</v>
      </c>
      <c r="EP8" s="202" t="s">
        <v>111</v>
      </c>
      <c r="EQ8" s="261" t="s">
        <v>111</v>
      </c>
      <c r="ER8" s="202" t="s">
        <v>111</v>
      </c>
      <c r="ES8" s="202" t="s">
        <v>111</v>
      </c>
      <c r="ET8" s="202" t="s">
        <v>111</v>
      </c>
      <c r="EU8" s="202" t="s">
        <v>111</v>
      </c>
      <c r="EV8" s="202">
        <v>26.289517470881862</v>
      </c>
      <c r="EW8" s="202">
        <v>29.475308641975307</v>
      </c>
      <c r="EX8" s="202">
        <v>25.696594427244584</v>
      </c>
      <c r="EY8" s="202">
        <v>23.293515358361773</v>
      </c>
      <c r="EZ8" s="81">
        <v>23.410852713178297</v>
      </c>
      <c r="FA8" s="81">
        <v>23.841059602649008</v>
      </c>
      <c r="FB8" s="81">
        <v>23.049132947976876</v>
      </c>
      <c r="FC8" s="81">
        <v>25.775193798449614</v>
      </c>
      <c r="FD8" s="81">
        <v>26.283783783783782</v>
      </c>
      <c r="FE8" s="81">
        <v>25</v>
      </c>
      <c r="FF8" s="81">
        <v>25.109170305676855</v>
      </c>
      <c r="FG8" s="81">
        <v>22.485875706214689</v>
      </c>
      <c r="FH8" s="81">
        <v>20.327868852459016</v>
      </c>
      <c r="FI8" s="81">
        <v>24.789915966386555</v>
      </c>
      <c r="FJ8" s="261">
        <v>34.615384615384613</v>
      </c>
      <c r="FK8" s="202">
        <v>35.234215885947044</v>
      </c>
      <c r="FL8" s="202">
        <v>34.684260131950992</v>
      </c>
      <c r="FM8" s="202">
        <v>23.324213406292749</v>
      </c>
      <c r="FN8" s="202">
        <v>30.957372466806426</v>
      </c>
      <c r="FO8" s="202">
        <v>27.240566037735846</v>
      </c>
      <c r="FP8" s="202">
        <v>25.635103926096996</v>
      </c>
      <c r="FQ8" s="202">
        <v>22.455403987408186</v>
      </c>
      <c r="FR8" s="202">
        <v>32.410256410256409</v>
      </c>
      <c r="FS8" s="81">
        <v>39.727361246348586</v>
      </c>
      <c r="FT8" s="81">
        <v>36.983669548511045</v>
      </c>
      <c r="FU8" s="81">
        <v>36.144578313253014</v>
      </c>
      <c r="FV8" s="81">
        <v>37.18546132339236</v>
      </c>
      <c r="FW8" s="81">
        <v>36.729222520107243</v>
      </c>
      <c r="FX8" s="81">
        <v>34.717494894486045</v>
      </c>
      <c r="FY8" s="81">
        <v>41.779975278121142</v>
      </c>
      <c r="FZ8" s="81">
        <v>31.510416666666668</v>
      </c>
      <c r="GA8" s="81">
        <v>30.810286268801551</v>
      </c>
      <c r="GB8" s="81">
        <v>35.207423580786021</v>
      </c>
      <c r="GC8" s="261">
        <v>41.987057480015224</v>
      </c>
      <c r="GD8" s="202">
        <v>34.458192725909257</v>
      </c>
      <c r="GE8" s="202">
        <v>37.923177083333329</v>
      </c>
      <c r="GF8" s="202">
        <v>31.30407911001236</v>
      </c>
      <c r="GG8" s="202">
        <v>35.54016620498615</v>
      </c>
      <c r="GH8" s="202">
        <v>28.434702068539675</v>
      </c>
      <c r="GI8" s="202">
        <v>29.016221873364728</v>
      </c>
      <c r="GJ8" s="202">
        <v>27.041434456021324</v>
      </c>
      <c r="GK8" s="202">
        <v>28.207070707070709</v>
      </c>
      <c r="GL8" s="202">
        <v>27.418492784607164</v>
      </c>
      <c r="GM8" s="81">
        <v>29.52039691289967</v>
      </c>
      <c r="GN8" s="81">
        <v>30.858468677494201</v>
      </c>
      <c r="GO8" s="81">
        <v>33.571604633965983</v>
      </c>
      <c r="GP8" s="81">
        <v>35.453179769654483</v>
      </c>
      <c r="GQ8" s="81">
        <v>32.46987951807229</v>
      </c>
      <c r="GR8" s="81">
        <v>31.562325840609322</v>
      </c>
      <c r="GS8" s="81">
        <v>31.275060144346433</v>
      </c>
      <c r="GT8" s="81">
        <v>35.38856775850995</v>
      </c>
      <c r="GU8" s="81">
        <v>37.001897533206829</v>
      </c>
      <c r="GV8" s="261">
        <v>37.246581801037252</v>
      </c>
      <c r="GW8" s="202">
        <v>33.673007246376812</v>
      </c>
      <c r="GX8" s="202">
        <v>35.761856710393545</v>
      </c>
      <c r="GY8" s="202">
        <v>29.003852504127682</v>
      </c>
      <c r="GZ8" s="202">
        <v>34.042196918955128</v>
      </c>
      <c r="HA8" s="202">
        <v>28.563556208670093</v>
      </c>
      <c r="HB8" s="202">
        <v>28.523238380809595</v>
      </c>
      <c r="HC8" s="202">
        <v>26.126440796367444</v>
      </c>
      <c r="HD8" s="202">
        <v>27.935156377926969</v>
      </c>
      <c r="HE8" s="81">
        <v>28.651592672058097</v>
      </c>
      <c r="HF8" s="81">
        <v>29.389868910826994</v>
      </c>
      <c r="HG8" s="81">
        <v>29.907343857240903</v>
      </c>
      <c r="HH8" s="81">
        <v>32.345013477088948</v>
      </c>
      <c r="HI8" s="81">
        <v>33.611406036705596</v>
      </c>
      <c r="HJ8" s="81">
        <v>31.174283315341249</v>
      </c>
      <c r="HK8" s="81">
        <v>31.119142572283149</v>
      </c>
      <c r="HL8" s="81">
        <v>30.334915950211727</v>
      </c>
      <c r="HM8" s="81">
        <v>32.352556558127368</v>
      </c>
      <c r="HN8" s="81">
        <v>35.020592533545901</v>
      </c>
      <c r="HO8" s="262" t="s">
        <v>110</v>
      </c>
      <c r="HP8" s="202" t="s">
        <v>110</v>
      </c>
      <c r="HQ8" s="202" t="s">
        <v>110</v>
      </c>
      <c r="HR8" s="202" t="s">
        <v>110</v>
      </c>
      <c r="HS8" s="202" t="s">
        <v>110</v>
      </c>
      <c r="HT8" s="202" t="s">
        <v>110</v>
      </c>
      <c r="HU8" s="202" t="s">
        <v>110</v>
      </c>
      <c r="HV8" s="202" t="s">
        <v>110</v>
      </c>
      <c r="HW8" s="202" t="s">
        <v>110</v>
      </c>
      <c r="HX8" s="202" t="s">
        <v>110</v>
      </c>
      <c r="HY8" s="202" t="s">
        <v>110</v>
      </c>
      <c r="HZ8" s="202" t="s">
        <v>110</v>
      </c>
      <c r="IA8" s="202" t="s">
        <v>110</v>
      </c>
      <c r="IB8" s="202" t="s">
        <v>110</v>
      </c>
      <c r="IC8" s="202" t="s">
        <v>110</v>
      </c>
      <c r="ID8" s="202" t="s">
        <v>110</v>
      </c>
      <c r="IE8" s="202" t="s">
        <v>110</v>
      </c>
      <c r="IF8" s="202" t="s">
        <v>110</v>
      </c>
      <c r="IG8" s="202" t="s">
        <v>110</v>
      </c>
      <c r="IH8" s="261" t="s">
        <v>110</v>
      </c>
      <c r="II8" s="202" t="s">
        <v>110</v>
      </c>
      <c r="IJ8" s="202" t="s">
        <v>110</v>
      </c>
      <c r="IK8" s="202" t="s">
        <v>110</v>
      </c>
      <c r="IL8" s="202" t="s">
        <v>110</v>
      </c>
      <c r="IM8" s="202" t="s">
        <v>110</v>
      </c>
      <c r="IN8" s="202" t="s">
        <v>110</v>
      </c>
      <c r="IO8" s="202" t="s">
        <v>110</v>
      </c>
      <c r="IP8" s="202" t="s">
        <v>110</v>
      </c>
      <c r="IQ8" s="202" t="s">
        <v>110</v>
      </c>
      <c r="IR8" s="202" t="s">
        <v>110</v>
      </c>
      <c r="IS8" s="202" t="s">
        <v>110</v>
      </c>
      <c r="IT8" s="202" t="s">
        <v>110</v>
      </c>
      <c r="IU8" s="202" t="s">
        <v>110</v>
      </c>
      <c r="IV8" s="202" t="s">
        <v>110</v>
      </c>
      <c r="IW8" s="202" t="s">
        <v>110</v>
      </c>
      <c r="IX8" s="202" t="s">
        <v>110</v>
      </c>
      <c r="IY8" s="202" t="s">
        <v>110</v>
      </c>
      <c r="IZ8" s="202" t="s">
        <v>110</v>
      </c>
      <c r="JA8" s="261" t="s">
        <v>110</v>
      </c>
      <c r="JB8" s="202" t="s">
        <v>110</v>
      </c>
      <c r="JC8" s="202" t="s">
        <v>110</v>
      </c>
      <c r="JD8" s="202" t="s">
        <v>110</v>
      </c>
      <c r="JE8" s="202" t="s">
        <v>110</v>
      </c>
      <c r="JF8" s="202" t="s">
        <v>110</v>
      </c>
      <c r="JG8" s="202" t="s">
        <v>110</v>
      </c>
      <c r="JH8" s="202" t="s">
        <v>110</v>
      </c>
      <c r="JI8" s="202" t="s">
        <v>110</v>
      </c>
      <c r="JJ8" s="202" t="s">
        <v>110</v>
      </c>
      <c r="JK8" s="202" t="s">
        <v>110</v>
      </c>
      <c r="JL8" s="202" t="s">
        <v>110</v>
      </c>
      <c r="JM8" s="202" t="s">
        <v>110</v>
      </c>
      <c r="JN8" s="202" t="s">
        <v>110</v>
      </c>
      <c r="JO8" s="202" t="s">
        <v>110</v>
      </c>
      <c r="JP8" s="202" t="s">
        <v>110</v>
      </c>
      <c r="JQ8" s="202" t="s">
        <v>110</v>
      </c>
      <c r="JR8" s="202" t="s">
        <v>110</v>
      </c>
      <c r="JS8" s="202" t="s">
        <v>110</v>
      </c>
    </row>
    <row r="9" spans="1:279" s="7" customFormat="1">
      <c r="A9" s="263" t="s">
        <v>17</v>
      </c>
      <c r="B9" s="202" t="s">
        <v>110</v>
      </c>
      <c r="C9" s="202" t="s">
        <v>110</v>
      </c>
      <c r="D9" s="202" t="s">
        <v>110</v>
      </c>
      <c r="E9" s="202" t="s">
        <v>110</v>
      </c>
      <c r="F9" s="202" t="s">
        <v>110</v>
      </c>
      <c r="G9" s="202">
        <v>100.03145643284053</v>
      </c>
      <c r="H9" s="81">
        <v>71.087737301180084</v>
      </c>
      <c r="I9" s="81">
        <v>70</v>
      </c>
      <c r="J9" s="202">
        <v>100</v>
      </c>
      <c r="K9" s="81">
        <v>77.605717689100658</v>
      </c>
      <c r="L9" s="81">
        <v>69.989224137931032</v>
      </c>
      <c r="M9" s="81">
        <v>69.662625197680555</v>
      </c>
      <c r="N9" s="81">
        <v>71.610506765720345</v>
      </c>
      <c r="O9" s="81">
        <v>79</v>
      </c>
      <c r="P9" s="81">
        <v>73.843566021867119</v>
      </c>
      <c r="Q9" s="81">
        <v>75.677749360613817</v>
      </c>
      <c r="R9" s="81">
        <v>75.123859191655811</v>
      </c>
      <c r="S9" s="81">
        <v>74.667616334283011</v>
      </c>
      <c r="T9" s="261" t="s">
        <v>111</v>
      </c>
      <c r="U9" s="202" t="s">
        <v>111</v>
      </c>
      <c r="V9" s="202" t="s">
        <v>111</v>
      </c>
      <c r="W9" s="202" t="s">
        <v>111</v>
      </c>
      <c r="X9" s="202" t="s">
        <v>111</v>
      </c>
      <c r="Y9" s="202" t="s">
        <v>111</v>
      </c>
      <c r="Z9" s="202" t="s">
        <v>111</v>
      </c>
      <c r="AA9" s="202" t="s">
        <v>111</v>
      </c>
      <c r="AB9" s="202" t="s">
        <v>111</v>
      </c>
      <c r="AC9" s="202" t="s">
        <v>111</v>
      </c>
      <c r="AD9" s="202" t="s">
        <v>111</v>
      </c>
      <c r="AE9" s="202" t="s">
        <v>111</v>
      </c>
      <c r="AF9" s="202" t="s">
        <v>111</v>
      </c>
      <c r="AG9" s="202" t="s">
        <v>111</v>
      </c>
      <c r="AH9" s="202" t="s">
        <v>111</v>
      </c>
      <c r="AI9" s="202" t="s">
        <v>111</v>
      </c>
      <c r="AJ9" s="202" t="s">
        <v>111</v>
      </c>
      <c r="AK9" s="202" t="s">
        <v>111</v>
      </c>
      <c r="AL9" s="261" t="s">
        <v>111</v>
      </c>
      <c r="AM9" s="202" t="s">
        <v>111</v>
      </c>
      <c r="AN9" s="202" t="s">
        <v>111</v>
      </c>
      <c r="AO9" s="202" t="s">
        <v>111</v>
      </c>
      <c r="AP9" s="202" t="s">
        <v>111</v>
      </c>
      <c r="AQ9" s="202" t="s">
        <v>111</v>
      </c>
      <c r="AR9" s="202" t="s">
        <v>111</v>
      </c>
      <c r="AS9" s="202" t="s">
        <v>111</v>
      </c>
      <c r="AT9" s="202" t="s">
        <v>111</v>
      </c>
      <c r="AU9" s="81">
        <v>40.233236151603499</v>
      </c>
      <c r="AV9" s="81">
        <v>39.027595269382395</v>
      </c>
      <c r="AW9" s="81">
        <v>35.845896147403685</v>
      </c>
      <c r="AX9" s="81">
        <v>40.611353711790393</v>
      </c>
      <c r="AY9" s="81">
        <v>36.836158192090394</v>
      </c>
      <c r="AZ9" s="81">
        <v>35.330073349633253</v>
      </c>
      <c r="BA9" s="81">
        <v>38.798498122653321</v>
      </c>
      <c r="BB9" s="81">
        <v>43.828016643550626</v>
      </c>
      <c r="BC9" s="81">
        <v>43.843031123139376</v>
      </c>
      <c r="BD9" s="261" t="s">
        <v>110</v>
      </c>
      <c r="BE9" s="202" t="s">
        <v>110</v>
      </c>
      <c r="BF9" s="202">
        <v>30.824891461649784</v>
      </c>
      <c r="BG9" s="202" t="s">
        <v>110</v>
      </c>
      <c r="BH9" s="202" t="s">
        <v>110</v>
      </c>
      <c r="BI9" s="202">
        <v>36.106750392464676</v>
      </c>
      <c r="BJ9" s="202">
        <v>47.923875432525953</v>
      </c>
      <c r="BK9" s="202">
        <v>37.5</v>
      </c>
      <c r="BL9" s="202">
        <v>41.37426900584795</v>
      </c>
      <c r="BM9" s="202" t="s">
        <v>111</v>
      </c>
      <c r="BN9" s="202" t="s">
        <v>111</v>
      </c>
      <c r="BO9" s="202" t="s">
        <v>111</v>
      </c>
      <c r="BP9" s="202" t="s">
        <v>111</v>
      </c>
      <c r="BQ9" s="202" t="s">
        <v>111</v>
      </c>
      <c r="BR9" s="202" t="s">
        <v>111</v>
      </c>
      <c r="BS9" s="202" t="s">
        <v>111</v>
      </c>
      <c r="BT9" s="202" t="s">
        <v>111</v>
      </c>
      <c r="BU9" s="202" t="s">
        <v>111</v>
      </c>
      <c r="BV9" s="261" t="s">
        <v>111</v>
      </c>
      <c r="BW9" s="202" t="s">
        <v>111</v>
      </c>
      <c r="BX9" s="202" t="s">
        <v>111</v>
      </c>
      <c r="BY9" s="202" t="s">
        <v>111</v>
      </c>
      <c r="BZ9" s="202" t="s">
        <v>111</v>
      </c>
      <c r="CA9" s="202" t="s">
        <v>111</v>
      </c>
      <c r="CB9" s="202" t="s">
        <v>111</v>
      </c>
      <c r="CC9" s="202" t="s">
        <v>111</v>
      </c>
      <c r="CD9" s="202" t="s">
        <v>111</v>
      </c>
      <c r="CE9" s="202" t="s">
        <v>111</v>
      </c>
      <c r="CF9" s="202" t="s">
        <v>111</v>
      </c>
      <c r="CG9" s="202" t="s">
        <v>111</v>
      </c>
      <c r="CH9" s="202" t="s">
        <v>111</v>
      </c>
      <c r="CI9" s="202" t="s">
        <v>111</v>
      </c>
      <c r="CJ9" s="202" t="s">
        <v>111</v>
      </c>
      <c r="CK9" s="202" t="s">
        <v>111</v>
      </c>
      <c r="CL9" s="202" t="s">
        <v>111</v>
      </c>
      <c r="CM9" s="202" t="s">
        <v>111</v>
      </c>
      <c r="CN9" s="261" t="s">
        <v>111</v>
      </c>
      <c r="CO9" s="202" t="s">
        <v>111</v>
      </c>
      <c r="CP9" s="202" t="s">
        <v>111</v>
      </c>
      <c r="CQ9" s="202" t="s">
        <v>111</v>
      </c>
      <c r="CR9" s="202" t="s">
        <v>111</v>
      </c>
      <c r="CS9" s="202" t="s">
        <v>111</v>
      </c>
      <c r="CT9" s="202" t="s">
        <v>111</v>
      </c>
      <c r="CU9" s="202" t="s">
        <v>111</v>
      </c>
      <c r="CV9" s="202" t="s">
        <v>111</v>
      </c>
      <c r="CW9" s="202" t="s">
        <v>111</v>
      </c>
      <c r="CX9" s="202" t="s">
        <v>111</v>
      </c>
      <c r="CY9" s="202" t="s">
        <v>111</v>
      </c>
      <c r="CZ9" s="202" t="s">
        <v>111</v>
      </c>
      <c r="DA9" s="202" t="s">
        <v>111</v>
      </c>
      <c r="DB9" s="202" t="s">
        <v>111</v>
      </c>
      <c r="DC9" s="202" t="s">
        <v>111</v>
      </c>
      <c r="DD9" s="202" t="s">
        <v>111</v>
      </c>
      <c r="DE9" s="202" t="s">
        <v>111</v>
      </c>
      <c r="DF9" s="261" t="s">
        <v>110</v>
      </c>
      <c r="DG9" s="202" t="s">
        <v>110</v>
      </c>
      <c r="DH9" s="202" t="s">
        <v>110</v>
      </c>
      <c r="DI9" s="202" t="s">
        <v>110</v>
      </c>
      <c r="DJ9" s="202" t="s">
        <v>110</v>
      </c>
      <c r="DK9" s="264">
        <v>89.360587002096437</v>
      </c>
      <c r="DL9" s="202">
        <v>68.096514745308312</v>
      </c>
      <c r="DM9" s="202">
        <v>65.437583296312752</v>
      </c>
      <c r="DN9" s="265">
        <v>89.480587618048276</v>
      </c>
      <c r="DO9" s="81">
        <v>71.266073194856588</v>
      </c>
      <c r="DP9" s="81">
        <v>64.721663313212602</v>
      </c>
      <c r="DQ9" s="81">
        <v>65.064905488499207</v>
      </c>
      <c r="DR9" s="81">
        <v>66.831238779174157</v>
      </c>
      <c r="DS9" s="81">
        <v>77.667020148462356</v>
      </c>
      <c r="DT9" s="81">
        <v>66.659064994298745</v>
      </c>
      <c r="DU9" s="81">
        <v>69.420259078360587</v>
      </c>
      <c r="DV9" s="81">
        <v>70.171202809481997</v>
      </c>
      <c r="DW9" s="81">
        <v>70.06665320137347</v>
      </c>
      <c r="DX9" s="262" t="s">
        <v>111</v>
      </c>
      <c r="DY9" s="202" t="s">
        <v>111</v>
      </c>
      <c r="DZ9" s="202" t="s">
        <v>111</v>
      </c>
      <c r="EA9" s="202" t="s">
        <v>111</v>
      </c>
      <c r="EB9" s="202" t="s">
        <v>111</v>
      </c>
      <c r="EC9" s="202" t="s">
        <v>111</v>
      </c>
      <c r="ED9" s="202" t="s">
        <v>111</v>
      </c>
      <c r="EE9" s="202" t="s">
        <v>111</v>
      </c>
      <c r="EF9" s="202" t="s">
        <v>111</v>
      </c>
      <c r="EG9" s="202" t="s">
        <v>111</v>
      </c>
      <c r="EH9" s="202" t="s">
        <v>111</v>
      </c>
      <c r="EI9" s="202" t="s">
        <v>111</v>
      </c>
      <c r="EJ9" s="202" t="s">
        <v>111</v>
      </c>
      <c r="EK9" s="202" t="s">
        <v>111</v>
      </c>
      <c r="EL9" s="202" t="s">
        <v>111</v>
      </c>
      <c r="EM9" s="202" t="s">
        <v>111</v>
      </c>
      <c r="EN9" s="202" t="s">
        <v>111</v>
      </c>
      <c r="EO9" s="202" t="s">
        <v>111</v>
      </c>
      <c r="EP9" s="202" t="s">
        <v>111</v>
      </c>
      <c r="EQ9" s="261" t="s">
        <v>111</v>
      </c>
      <c r="ER9" s="202" t="s">
        <v>111</v>
      </c>
      <c r="ES9" s="202" t="s">
        <v>111</v>
      </c>
      <c r="ET9" s="202" t="s">
        <v>111</v>
      </c>
      <c r="EU9" s="202" t="s">
        <v>111</v>
      </c>
      <c r="EV9" s="202" t="s">
        <v>111</v>
      </c>
      <c r="EW9" s="202" t="s">
        <v>111</v>
      </c>
      <c r="EX9" s="202" t="s">
        <v>111</v>
      </c>
      <c r="EY9" s="202">
        <v>13.962635201573253</v>
      </c>
      <c r="EZ9" s="202">
        <v>12.937062937062937</v>
      </c>
      <c r="FA9" s="202" t="s">
        <v>110</v>
      </c>
      <c r="FB9" s="202" t="s">
        <v>110</v>
      </c>
      <c r="FC9" s="202" t="s">
        <v>110</v>
      </c>
      <c r="FD9" s="202" t="s">
        <v>110</v>
      </c>
      <c r="FE9" s="202" t="s">
        <v>110</v>
      </c>
      <c r="FF9" s="202" t="s">
        <v>110</v>
      </c>
      <c r="FG9" s="202" t="s">
        <v>110</v>
      </c>
      <c r="FH9" s="202" t="s">
        <v>110</v>
      </c>
      <c r="FI9" s="202" t="s">
        <v>110</v>
      </c>
      <c r="FJ9" s="261" t="s">
        <v>110</v>
      </c>
      <c r="FK9" s="202" t="s">
        <v>110</v>
      </c>
      <c r="FL9" s="202" t="s">
        <v>110</v>
      </c>
      <c r="FM9" s="202" t="s">
        <v>110</v>
      </c>
      <c r="FN9" s="202" t="s">
        <v>110</v>
      </c>
      <c r="FO9" s="202" t="s">
        <v>110</v>
      </c>
      <c r="FP9" s="202" t="s">
        <v>110</v>
      </c>
      <c r="FQ9" s="202" t="s">
        <v>110</v>
      </c>
      <c r="FR9" s="202">
        <v>25.260416666666668</v>
      </c>
      <c r="FS9" s="202">
        <v>27.121001390820581</v>
      </c>
      <c r="FT9" s="202" t="s">
        <v>110</v>
      </c>
      <c r="FU9" s="202" t="s">
        <v>110</v>
      </c>
      <c r="FV9" s="202" t="s">
        <v>110</v>
      </c>
      <c r="FW9" s="202" t="s">
        <v>110</v>
      </c>
      <c r="FX9" s="202">
        <v>21.046128500823723</v>
      </c>
      <c r="FY9" s="81">
        <v>23.443060498220643</v>
      </c>
      <c r="FZ9" s="81">
        <v>24.598269468479607</v>
      </c>
      <c r="GA9" s="81">
        <v>25.698059630856601</v>
      </c>
      <c r="GB9" s="81">
        <v>25.328500226551881</v>
      </c>
      <c r="GC9" s="261" t="s">
        <v>110</v>
      </c>
      <c r="GD9" s="202" t="s">
        <v>110</v>
      </c>
      <c r="GE9" s="202" t="s">
        <v>110</v>
      </c>
      <c r="GF9" s="202" t="s">
        <v>110</v>
      </c>
      <c r="GG9" s="202" t="s">
        <v>110</v>
      </c>
      <c r="GH9" s="202" t="s">
        <v>110</v>
      </c>
      <c r="GI9" s="202" t="s">
        <v>110</v>
      </c>
      <c r="GJ9" s="202" t="s">
        <v>110</v>
      </c>
      <c r="GK9" s="202" t="s">
        <v>110</v>
      </c>
      <c r="GL9" s="202" t="s">
        <v>110</v>
      </c>
      <c r="GM9" s="202" t="s">
        <v>110</v>
      </c>
      <c r="GN9" s="202" t="s">
        <v>110</v>
      </c>
      <c r="GO9" s="202" t="s">
        <v>110</v>
      </c>
      <c r="GP9" s="202" t="s">
        <v>110</v>
      </c>
      <c r="GQ9" s="202" t="s">
        <v>110</v>
      </c>
      <c r="GR9" s="202" t="s">
        <v>110</v>
      </c>
      <c r="GS9" s="202" t="s">
        <v>110</v>
      </c>
      <c r="GT9" s="202" t="s">
        <v>110</v>
      </c>
      <c r="GU9" s="202" t="s">
        <v>110</v>
      </c>
      <c r="GV9" s="261" t="s">
        <v>110</v>
      </c>
      <c r="GW9" s="202" t="s">
        <v>110</v>
      </c>
      <c r="GX9" s="202" t="s">
        <v>110</v>
      </c>
      <c r="GY9" s="202" t="s">
        <v>110</v>
      </c>
      <c r="GZ9" s="202" t="s">
        <v>110</v>
      </c>
      <c r="HA9" s="202" t="s">
        <v>110</v>
      </c>
      <c r="HB9" s="202" t="s">
        <v>110</v>
      </c>
      <c r="HC9" s="202" t="s">
        <v>110</v>
      </c>
      <c r="HD9" s="202">
        <v>19.403931515535827</v>
      </c>
      <c r="HE9" s="202">
        <v>19.403931515535827</v>
      </c>
      <c r="HF9" s="202" t="s">
        <v>110</v>
      </c>
      <c r="HG9" s="202" t="s">
        <v>110</v>
      </c>
      <c r="HH9" s="202" t="s">
        <v>110</v>
      </c>
      <c r="HI9" s="202" t="s">
        <v>110</v>
      </c>
      <c r="HJ9" s="202">
        <v>21.046128500823723</v>
      </c>
      <c r="HK9" s="81">
        <v>23.443060498220643</v>
      </c>
      <c r="HL9" s="81">
        <v>24.598269468479607</v>
      </c>
      <c r="HM9" s="81">
        <v>25.698059630856601</v>
      </c>
      <c r="HN9" s="81">
        <v>25.328500226551881</v>
      </c>
      <c r="HO9" s="67" t="s">
        <v>111</v>
      </c>
      <c r="HP9" s="60" t="s">
        <v>111</v>
      </c>
      <c r="HQ9" s="60" t="s">
        <v>111</v>
      </c>
      <c r="HR9" s="60" t="s">
        <v>111</v>
      </c>
      <c r="HS9" s="60" t="s">
        <v>111</v>
      </c>
      <c r="HT9" s="60" t="s">
        <v>111</v>
      </c>
      <c r="HU9" s="60" t="s">
        <v>111</v>
      </c>
      <c r="HV9" s="60" t="s">
        <v>111</v>
      </c>
      <c r="HW9" s="60" t="s">
        <v>111</v>
      </c>
      <c r="HX9" s="60" t="s">
        <v>111</v>
      </c>
      <c r="HY9" s="60" t="s">
        <v>111</v>
      </c>
      <c r="HZ9" s="60" t="s">
        <v>111</v>
      </c>
      <c r="IA9" s="60" t="s">
        <v>111</v>
      </c>
      <c r="IB9" s="60" t="s">
        <v>111</v>
      </c>
      <c r="IC9" s="60" t="s">
        <v>111</v>
      </c>
      <c r="ID9" s="60" t="s">
        <v>111</v>
      </c>
      <c r="IE9" s="60" t="s">
        <v>111</v>
      </c>
      <c r="IF9" s="60" t="s">
        <v>111</v>
      </c>
      <c r="IG9" s="60" t="s">
        <v>111</v>
      </c>
      <c r="IH9" s="75" t="s">
        <v>111</v>
      </c>
      <c r="II9" s="60" t="s">
        <v>111</v>
      </c>
      <c r="IJ9" s="60" t="s">
        <v>111</v>
      </c>
      <c r="IK9" s="60" t="s">
        <v>111</v>
      </c>
      <c r="IL9" s="60" t="s">
        <v>111</v>
      </c>
      <c r="IM9" s="60" t="s">
        <v>111</v>
      </c>
      <c r="IN9" s="60" t="s">
        <v>111</v>
      </c>
      <c r="IO9" s="60" t="s">
        <v>111</v>
      </c>
      <c r="IP9" s="60" t="s">
        <v>111</v>
      </c>
      <c r="IQ9" s="60" t="s">
        <v>111</v>
      </c>
      <c r="IR9" s="60" t="s">
        <v>111</v>
      </c>
      <c r="IS9" s="60" t="s">
        <v>111</v>
      </c>
      <c r="IT9" s="60" t="s">
        <v>111</v>
      </c>
      <c r="IU9" s="60" t="s">
        <v>111</v>
      </c>
      <c r="IV9" s="60" t="s">
        <v>111</v>
      </c>
      <c r="IW9" s="60" t="s">
        <v>111</v>
      </c>
      <c r="IX9" s="60" t="s">
        <v>111</v>
      </c>
      <c r="IY9" s="60" t="s">
        <v>111</v>
      </c>
      <c r="IZ9" s="60" t="s">
        <v>111</v>
      </c>
      <c r="JA9" s="75" t="s">
        <v>111</v>
      </c>
      <c r="JB9" s="60" t="s">
        <v>111</v>
      </c>
      <c r="JC9" s="60" t="s">
        <v>111</v>
      </c>
      <c r="JD9" s="60" t="s">
        <v>111</v>
      </c>
      <c r="JE9" s="60" t="s">
        <v>111</v>
      </c>
      <c r="JF9" s="60" t="s">
        <v>111</v>
      </c>
      <c r="JG9" s="60" t="s">
        <v>111</v>
      </c>
      <c r="JH9" s="60" t="s">
        <v>111</v>
      </c>
      <c r="JI9" s="60" t="s">
        <v>111</v>
      </c>
      <c r="JJ9" s="60" t="s">
        <v>111</v>
      </c>
      <c r="JK9" s="60" t="s">
        <v>111</v>
      </c>
      <c r="JL9" s="60" t="s">
        <v>111</v>
      </c>
      <c r="JM9" s="60" t="s">
        <v>111</v>
      </c>
      <c r="JN9" s="60" t="s">
        <v>111</v>
      </c>
      <c r="JO9" s="60" t="s">
        <v>111</v>
      </c>
      <c r="JP9" s="60" t="s">
        <v>111</v>
      </c>
      <c r="JQ9" s="60" t="s">
        <v>111</v>
      </c>
      <c r="JR9" s="60" t="s">
        <v>111</v>
      </c>
      <c r="JS9" s="60" t="s">
        <v>111</v>
      </c>
    </row>
    <row r="10" spans="1:279" s="7" customFormat="1">
      <c r="A10" s="263" t="s">
        <v>18</v>
      </c>
      <c r="B10" s="202">
        <v>66.683831101956741</v>
      </c>
      <c r="C10" s="202">
        <v>66.185943659263529</v>
      </c>
      <c r="D10" s="202">
        <v>66.370439663236667</v>
      </c>
      <c r="E10" s="202">
        <v>66.894616868314927</v>
      </c>
      <c r="F10" s="202">
        <v>69.165365261148708</v>
      </c>
      <c r="G10" s="202">
        <v>66.651444228793238</v>
      </c>
      <c r="H10" s="81">
        <v>66.600872636609182</v>
      </c>
      <c r="I10" s="81">
        <v>67.367619772586707</v>
      </c>
      <c r="J10" s="81">
        <v>68.015734265734267</v>
      </c>
      <c r="K10" s="81">
        <v>69.323924028576414</v>
      </c>
      <c r="L10" s="81">
        <v>69.617770662397433</v>
      </c>
      <c r="M10" s="81">
        <v>69.501757603545784</v>
      </c>
      <c r="N10" s="81">
        <v>69.363652388506964</v>
      </c>
      <c r="O10" s="81">
        <v>68.295144847077822</v>
      </c>
      <c r="P10" s="81">
        <v>70.239736390840918</v>
      </c>
      <c r="Q10" s="81">
        <v>72.53086419753086</v>
      </c>
      <c r="R10" s="202" t="s">
        <v>110</v>
      </c>
      <c r="S10" s="202" t="s">
        <v>110</v>
      </c>
      <c r="T10" s="261">
        <v>54.697986577181211</v>
      </c>
      <c r="U10" s="202">
        <v>52.810989570083947</v>
      </c>
      <c r="V10" s="202">
        <v>51.771734651833533</v>
      </c>
      <c r="W10" s="202">
        <v>53.113914071738279</v>
      </c>
      <c r="X10" s="202">
        <v>52.156284555842234</v>
      </c>
      <c r="Y10" s="202">
        <v>41.617021276595743</v>
      </c>
      <c r="Z10" s="202">
        <v>42.780748663101605</v>
      </c>
      <c r="AA10" s="202">
        <v>43.991567111735769</v>
      </c>
      <c r="AB10" s="81">
        <v>45.214521452145213</v>
      </c>
      <c r="AC10" s="81">
        <v>44.34692823954569</v>
      </c>
      <c r="AD10" s="81">
        <v>46.790371113340015</v>
      </c>
      <c r="AE10" s="81">
        <v>45.731108930323849</v>
      </c>
      <c r="AF10" s="202" t="s">
        <v>111</v>
      </c>
      <c r="AG10" s="202" t="s">
        <v>111</v>
      </c>
      <c r="AH10" s="202" t="s">
        <v>111</v>
      </c>
      <c r="AI10" s="202" t="s">
        <v>111</v>
      </c>
      <c r="AJ10" s="202" t="s">
        <v>110</v>
      </c>
      <c r="AK10" s="202" t="s">
        <v>110</v>
      </c>
      <c r="AL10" s="261">
        <v>53.746074472857785</v>
      </c>
      <c r="AM10" s="202">
        <v>49.919678714859437</v>
      </c>
      <c r="AN10" s="202">
        <v>49.326241134751776</v>
      </c>
      <c r="AO10" s="202">
        <v>50.22847100175747</v>
      </c>
      <c r="AP10" s="202">
        <v>50.711349984192225</v>
      </c>
      <c r="AQ10" s="202">
        <v>51.079136690647488</v>
      </c>
      <c r="AR10" s="202">
        <v>50.768139919640745</v>
      </c>
      <c r="AS10" s="202">
        <v>51.064322073114297</v>
      </c>
      <c r="AT10" s="81">
        <v>49.184095610204551</v>
      </c>
      <c r="AU10" s="81">
        <v>50.412147505422986</v>
      </c>
      <c r="AV10" s="81">
        <v>52.92249047013977</v>
      </c>
      <c r="AW10" s="81">
        <v>53.269754768392374</v>
      </c>
      <c r="AX10" s="81">
        <v>52.818128994770483</v>
      </c>
      <c r="AY10" s="81">
        <v>52.870662460567821</v>
      </c>
      <c r="AZ10" s="81">
        <v>51.747227453442143</v>
      </c>
      <c r="BA10" s="81">
        <v>52.077274615704198</v>
      </c>
      <c r="BB10" s="202" t="s">
        <v>110</v>
      </c>
      <c r="BC10" s="202" t="s">
        <v>110</v>
      </c>
      <c r="BD10" s="261" t="s">
        <v>111</v>
      </c>
      <c r="BE10" s="202" t="s">
        <v>111</v>
      </c>
      <c r="BF10" s="202" t="s">
        <v>111</v>
      </c>
      <c r="BG10" s="202" t="s">
        <v>111</v>
      </c>
      <c r="BH10" s="202" t="s">
        <v>111</v>
      </c>
      <c r="BI10" s="202">
        <v>43.410852713178294</v>
      </c>
      <c r="BJ10" s="202">
        <v>39.898989898989903</v>
      </c>
      <c r="BK10" s="202">
        <v>40.076335877862597</v>
      </c>
      <c r="BL10" s="81">
        <v>39.949109414758269</v>
      </c>
      <c r="BM10" s="81">
        <v>39.874739039665968</v>
      </c>
      <c r="BN10" s="81">
        <v>45.074224021592443</v>
      </c>
      <c r="BO10" s="81">
        <v>50.729927007299267</v>
      </c>
      <c r="BP10" s="81">
        <v>50.385038503850389</v>
      </c>
      <c r="BQ10" s="81">
        <v>48.829431438127088</v>
      </c>
      <c r="BR10" s="81">
        <v>50.274348422496573</v>
      </c>
      <c r="BS10" s="81">
        <v>48.844101956135148</v>
      </c>
      <c r="BT10" s="202" t="s">
        <v>110</v>
      </c>
      <c r="BU10" s="202" t="s">
        <v>110</v>
      </c>
      <c r="BV10" s="261" t="s">
        <v>111</v>
      </c>
      <c r="BW10" s="202" t="s">
        <v>111</v>
      </c>
      <c r="BX10" s="202" t="s">
        <v>111</v>
      </c>
      <c r="BY10" s="202" t="s">
        <v>111</v>
      </c>
      <c r="BZ10" s="202" t="s">
        <v>111</v>
      </c>
      <c r="CA10" s="202" t="s">
        <v>111</v>
      </c>
      <c r="CB10" s="202" t="s">
        <v>111</v>
      </c>
      <c r="CC10" s="202" t="s">
        <v>111</v>
      </c>
      <c r="CD10" s="202" t="s">
        <v>111</v>
      </c>
      <c r="CE10" s="202" t="s">
        <v>111</v>
      </c>
      <c r="CF10" s="202" t="s">
        <v>111</v>
      </c>
      <c r="CG10" s="202" t="s">
        <v>111</v>
      </c>
      <c r="CH10" s="202" t="s">
        <v>111</v>
      </c>
      <c r="CI10" s="202" t="s">
        <v>111</v>
      </c>
      <c r="CJ10" s="202" t="s">
        <v>111</v>
      </c>
      <c r="CK10" s="202" t="s">
        <v>111</v>
      </c>
      <c r="CL10" s="202" t="s">
        <v>111</v>
      </c>
      <c r="CM10" s="202" t="s">
        <v>111</v>
      </c>
      <c r="CN10" s="261" t="s">
        <v>111</v>
      </c>
      <c r="CO10" s="202" t="s">
        <v>111</v>
      </c>
      <c r="CP10" s="202" t="s">
        <v>111</v>
      </c>
      <c r="CQ10" s="202" t="s">
        <v>111</v>
      </c>
      <c r="CR10" s="202" t="s">
        <v>111</v>
      </c>
      <c r="CS10" s="202" t="s">
        <v>110</v>
      </c>
      <c r="CT10" s="202" t="s">
        <v>110</v>
      </c>
      <c r="CU10" s="202" t="s">
        <v>110</v>
      </c>
      <c r="CV10" s="202" t="s">
        <v>110</v>
      </c>
      <c r="CW10" s="202" t="s">
        <v>110</v>
      </c>
      <c r="CX10" s="202" t="s">
        <v>110</v>
      </c>
      <c r="CY10" s="202">
        <v>61.783439490445858</v>
      </c>
      <c r="CZ10" s="202">
        <v>92.592592592592595</v>
      </c>
      <c r="DA10" s="202">
        <v>68.807339449541288</v>
      </c>
      <c r="DB10" s="81">
        <v>70.857142857142847</v>
      </c>
      <c r="DC10" s="81">
        <v>66.336633663366342</v>
      </c>
      <c r="DD10" s="202" t="s">
        <v>110</v>
      </c>
      <c r="DE10" s="202" t="s">
        <v>110</v>
      </c>
      <c r="DF10" s="261">
        <v>62.206742459091799</v>
      </c>
      <c r="DG10" s="202">
        <v>60.652716680537388</v>
      </c>
      <c r="DH10" s="202">
        <v>59.894358527553912</v>
      </c>
      <c r="DI10" s="202">
        <v>60.822768434670117</v>
      </c>
      <c r="DJ10" s="202">
        <v>61.675366641809589</v>
      </c>
      <c r="DK10" s="202">
        <v>62.698341950436799</v>
      </c>
      <c r="DL10" s="202">
        <v>62.460984393757499</v>
      </c>
      <c r="DM10" s="202">
        <v>63.26500407015466</v>
      </c>
      <c r="DN10" s="81">
        <v>63.450173221927862</v>
      </c>
      <c r="DO10" s="81">
        <v>64.33193249282904</v>
      </c>
      <c r="DP10" s="81">
        <v>65.224092226126629</v>
      </c>
      <c r="DQ10" s="81">
        <v>65.176100445713288</v>
      </c>
      <c r="DR10" s="81">
        <v>66.525154508173046</v>
      </c>
      <c r="DS10" s="81">
        <v>65.606018389523541</v>
      </c>
      <c r="DT10" s="81">
        <v>66.99305728431942</v>
      </c>
      <c r="DU10" s="81">
        <v>68.600692197304369</v>
      </c>
      <c r="DV10" s="202" t="s">
        <v>110</v>
      </c>
      <c r="DW10" s="202" t="s">
        <v>110</v>
      </c>
      <c r="DX10" s="262">
        <v>34.201665780613148</v>
      </c>
      <c r="DY10" s="202">
        <v>32.332402234636874</v>
      </c>
      <c r="DZ10" s="202">
        <v>35.933704814973566</v>
      </c>
      <c r="EA10" s="202">
        <v>35.801894115820524</v>
      </c>
      <c r="EB10" s="202">
        <v>36.025798525798521</v>
      </c>
      <c r="EC10" s="202">
        <v>38.20300624894444</v>
      </c>
      <c r="ED10" s="202">
        <v>37.589285714285715</v>
      </c>
      <c r="EE10" s="202">
        <v>39.555509181969953</v>
      </c>
      <c r="EF10" s="202">
        <v>38.637705886213006</v>
      </c>
      <c r="EG10" s="81">
        <v>39.940123834796218</v>
      </c>
      <c r="EH10" s="81">
        <v>39.962735490994412</v>
      </c>
      <c r="EI10" s="81">
        <v>44.613271905732262</v>
      </c>
      <c r="EJ10" s="81">
        <v>46.169037926726048</v>
      </c>
      <c r="EK10" s="81">
        <v>49.713640618976818</v>
      </c>
      <c r="EL10" s="81">
        <v>48.221449585450657</v>
      </c>
      <c r="EM10" s="81">
        <v>50.524085129654104</v>
      </c>
      <c r="EN10" s="81">
        <v>45.53357119688615</v>
      </c>
      <c r="EO10" s="81">
        <v>47.994671487701602</v>
      </c>
      <c r="EP10" s="202">
        <v>47.501778706020062</v>
      </c>
      <c r="EQ10" s="261" t="s">
        <v>110</v>
      </c>
      <c r="ER10" s="202" t="s">
        <v>110</v>
      </c>
      <c r="ES10" s="202">
        <v>40.858136838036337</v>
      </c>
      <c r="ET10" s="202">
        <v>42.633286405092733</v>
      </c>
      <c r="EU10" s="202">
        <v>39.928097345132748</v>
      </c>
      <c r="EV10" s="202">
        <v>46.167299921597014</v>
      </c>
      <c r="EW10" s="202">
        <v>43.551355384232778</v>
      </c>
      <c r="EX10" s="202">
        <v>43.859726510807235</v>
      </c>
      <c r="EY10" s="202">
        <v>43.670100868439505</v>
      </c>
      <c r="EZ10" s="81">
        <v>44.83425003716367</v>
      </c>
      <c r="FA10" s="81">
        <v>47.384286269933881</v>
      </c>
      <c r="FB10" s="81">
        <v>55.211210671697096</v>
      </c>
      <c r="FC10" s="81">
        <v>51.494362584262966</v>
      </c>
      <c r="FD10" s="81">
        <v>47.495837069296783</v>
      </c>
      <c r="FE10" s="81">
        <v>43.955164131305047</v>
      </c>
      <c r="FF10" s="81">
        <v>39.755666764792466</v>
      </c>
      <c r="FG10" s="81">
        <v>38.167675021607607</v>
      </c>
      <c r="FH10" s="81">
        <v>39.324817518248175</v>
      </c>
      <c r="FI10" s="202">
        <v>38.097816278650065</v>
      </c>
      <c r="FJ10" s="261" t="s">
        <v>110</v>
      </c>
      <c r="FK10" s="202" t="s">
        <v>110</v>
      </c>
      <c r="FL10" s="202">
        <v>43.048834139903214</v>
      </c>
      <c r="FM10" s="202">
        <v>45.961945031712474</v>
      </c>
      <c r="FN10" s="202">
        <v>45.937834941050376</v>
      </c>
      <c r="FO10" s="202">
        <v>46.481217308606752</v>
      </c>
      <c r="FP10" s="202">
        <v>49.040675364543361</v>
      </c>
      <c r="FQ10" s="202">
        <v>48.027102431247506</v>
      </c>
      <c r="FR10" s="202">
        <v>47.463456577815997</v>
      </c>
      <c r="FS10" s="81">
        <v>46.081504702194358</v>
      </c>
      <c r="FT10" s="81">
        <v>47.09737827715356</v>
      </c>
      <c r="FU10" s="81">
        <v>49.479485609308021</v>
      </c>
      <c r="FV10" s="81">
        <v>47.47102212855637</v>
      </c>
      <c r="FW10" s="81">
        <v>53.690685413005269</v>
      </c>
      <c r="FX10" s="81">
        <v>47.979426891991181</v>
      </c>
      <c r="FY10" s="81" t="s">
        <v>111</v>
      </c>
      <c r="FZ10" s="81" t="s">
        <v>111</v>
      </c>
      <c r="GA10" s="81" t="s">
        <v>111</v>
      </c>
      <c r="GB10" s="81" t="s">
        <v>111</v>
      </c>
      <c r="GC10" s="261">
        <v>34.415584415584419</v>
      </c>
      <c r="GD10" s="202">
        <v>42.672413793103445</v>
      </c>
      <c r="GE10" s="202">
        <v>43.693693693693689</v>
      </c>
      <c r="GF10" s="202">
        <v>45</v>
      </c>
      <c r="GG10" s="202">
        <v>53.472222222222221</v>
      </c>
      <c r="GH10" s="202">
        <v>58.074534161490689</v>
      </c>
      <c r="GI10" s="202">
        <v>49.140893470790374</v>
      </c>
      <c r="GJ10" s="202">
        <v>47.601476014760145</v>
      </c>
      <c r="GK10" s="202">
        <v>44.047619047619044</v>
      </c>
      <c r="GL10" s="202">
        <v>46.25</v>
      </c>
      <c r="GM10" s="81">
        <v>48.582995951417004</v>
      </c>
      <c r="GN10" s="81">
        <v>51.228070175438603</v>
      </c>
      <c r="GO10" s="81">
        <v>50.171821305841924</v>
      </c>
      <c r="GP10" s="81">
        <v>46.846846846846844</v>
      </c>
      <c r="GQ10" s="81">
        <v>48.638132295719842</v>
      </c>
      <c r="GR10" s="81">
        <v>48.01223241590214</v>
      </c>
      <c r="GS10" s="81">
        <v>38.507462686567159</v>
      </c>
      <c r="GT10" s="81">
        <v>45.806451612903224</v>
      </c>
      <c r="GU10" s="202">
        <v>46.623794212218648</v>
      </c>
      <c r="GV10" s="261" t="s">
        <v>110</v>
      </c>
      <c r="GW10" s="202" t="s">
        <v>110</v>
      </c>
      <c r="GX10" s="202">
        <v>41.351636747624077</v>
      </c>
      <c r="GY10" s="202">
        <v>41.635433184373646</v>
      </c>
      <c r="GZ10" s="202">
        <v>40.148925368082587</v>
      </c>
      <c r="HA10" s="202">
        <v>44.613392526822047</v>
      </c>
      <c r="HB10" s="202">
        <v>43.034293736212312</v>
      </c>
      <c r="HC10" s="202">
        <v>42.911136757068668</v>
      </c>
      <c r="HD10" s="202">
        <v>41.806029266145892</v>
      </c>
      <c r="HE10" s="81">
        <v>42.99215549784477</v>
      </c>
      <c r="HF10" s="81">
        <v>44.503498744725171</v>
      </c>
      <c r="HG10" s="81">
        <v>48.862336341680432</v>
      </c>
      <c r="HH10" s="81">
        <v>48.291936110412905</v>
      </c>
      <c r="HI10" s="81">
        <v>49.418489611959984</v>
      </c>
      <c r="HJ10" s="81">
        <v>47.492717032433482</v>
      </c>
      <c r="HK10" s="81">
        <v>49.073656556943163</v>
      </c>
      <c r="HL10" s="81">
        <v>44.674878258378683</v>
      </c>
      <c r="HM10" s="81">
        <v>46.987120515179392</v>
      </c>
      <c r="HN10" s="81">
        <v>46.441939987455235</v>
      </c>
      <c r="HO10" s="262" t="s">
        <v>110</v>
      </c>
      <c r="HP10" s="202" t="s">
        <v>110</v>
      </c>
      <c r="HQ10" s="202" t="s">
        <v>110</v>
      </c>
      <c r="HR10" s="202" t="s">
        <v>110</v>
      </c>
      <c r="HS10" s="202" t="s">
        <v>110</v>
      </c>
      <c r="HT10" s="202" t="s">
        <v>110</v>
      </c>
      <c r="HU10" s="202" t="s">
        <v>110</v>
      </c>
      <c r="HV10" s="202" t="s">
        <v>110</v>
      </c>
      <c r="HW10" s="202" t="s">
        <v>110</v>
      </c>
      <c r="HX10" s="202" t="s">
        <v>110</v>
      </c>
      <c r="HY10" s="202" t="s">
        <v>110</v>
      </c>
      <c r="HZ10" s="202" t="s">
        <v>110</v>
      </c>
      <c r="IA10" s="202" t="s">
        <v>110</v>
      </c>
      <c r="IB10" s="202" t="s">
        <v>110</v>
      </c>
      <c r="IC10" s="202" t="s">
        <v>110</v>
      </c>
      <c r="ID10" s="202" t="s">
        <v>110</v>
      </c>
      <c r="IE10" s="202" t="s">
        <v>110</v>
      </c>
      <c r="IF10" s="202" t="s">
        <v>110</v>
      </c>
      <c r="IG10" s="202" t="s">
        <v>110</v>
      </c>
      <c r="IH10" s="261" t="s">
        <v>110</v>
      </c>
      <c r="II10" s="202" t="s">
        <v>110</v>
      </c>
      <c r="IJ10" s="202" t="s">
        <v>110</v>
      </c>
      <c r="IK10" s="202" t="s">
        <v>110</v>
      </c>
      <c r="IL10" s="202" t="s">
        <v>110</v>
      </c>
      <c r="IM10" s="202" t="s">
        <v>110</v>
      </c>
      <c r="IN10" s="202" t="s">
        <v>110</v>
      </c>
      <c r="IO10" s="202" t="s">
        <v>110</v>
      </c>
      <c r="IP10" s="202" t="s">
        <v>110</v>
      </c>
      <c r="IQ10" s="202" t="s">
        <v>110</v>
      </c>
      <c r="IR10" s="202" t="s">
        <v>110</v>
      </c>
      <c r="IS10" s="202" t="s">
        <v>110</v>
      </c>
      <c r="IT10" s="202" t="s">
        <v>110</v>
      </c>
      <c r="IU10" s="202" t="s">
        <v>110</v>
      </c>
      <c r="IV10" s="202" t="s">
        <v>110</v>
      </c>
      <c r="IW10" s="202" t="s">
        <v>110</v>
      </c>
      <c r="IX10" s="202" t="s">
        <v>110</v>
      </c>
      <c r="IY10" s="202" t="s">
        <v>110</v>
      </c>
      <c r="IZ10" s="202" t="s">
        <v>110</v>
      </c>
      <c r="JA10" s="261" t="s">
        <v>110</v>
      </c>
      <c r="JB10" s="202" t="s">
        <v>110</v>
      </c>
      <c r="JC10" s="202" t="s">
        <v>110</v>
      </c>
      <c r="JD10" s="202" t="s">
        <v>110</v>
      </c>
      <c r="JE10" s="202" t="s">
        <v>110</v>
      </c>
      <c r="JF10" s="202" t="s">
        <v>110</v>
      </c>
      <c r="JG10" s="202" t="s">
        <v>110</v>
      </c>
      <c r="JH10" s="202" t="s">
        <v>110</v>
      </c>
      <c r="JI10" s="202" t="s">
        <v>110</v>
      </c>
      <c r="JJ10" s="202" t="s">
        <v>110</v>
      </c>
      <c r="JK10" s="202" t="s">
        <v>110</v>
      </c>
      <c r="JL10" s="202" t="s">
        <v>110</v>
      </c>
      <c r="JM10" s="202" t="s">
        <v>110</v>
      </c>
      <c r="JN10" s="202" t="s">
        <v>110</v>
      </c>
      <c r="JO10" s="202" t="s">
        <v>110</v>
      </c>
      <c r="JP10" s="202" t="s">
        <v>110</v>
      </c>
      <c r="JQ10" s="202" t="s">
        <v>110</v>
      </c>
      <c r="JR10" s="202" t="s">
        <v>110</v>
      </c>
      <c r="JS10" s="202" t="s">
        <v>110</v>
      </c>
    </row>
    <row r="11" spans="1:279" s="7" customFormat="1">
      <c r="A11" s="263"/>
      <c r="B11" s="202"/>
      <c r="C11" s="202"/>
      <c r="D11" s="202"/>
      <c r="E11" s="202"/>
      <c r="F11" s="202"/>
      <c r="G11" s="202"/>
      <c r="H11" s="81"/>
      <c r="I11" s="81"/>
      <c r="J11" s="81"/>
      <c r="K11" s="81"/>
      <c r="L11" s="81"/>
      <c r="M11" s="81"/>
      <c r="N11" s="81"/>
      <c r="O11" s="81"/>
      <c r="P11" s="81"/>
      <c r="Q11" s="81"/>
      <c r="R11" s="81"/>
      <c r="S11" s="81"/>
      <c r="T11" s="261"/>
      <c r="U11" s="202"/>
      <c r="V11" s="202"/>
      <c r="W11" s="202"/>
      <c r="X11" s="202"/>
      <c r="Y11" s="202"/>
      <c r="Z11" s="202"/>
      <c r="AA11" s="202"/>
      <c r="AB11" s="81"/>
      <c r="AC11" s="81"/>
      <c r="AD11" s="81"/>
      <c r="AE11" s="81"/>
      <c r="AF11" s="81"/>
      <c r="AG11" s="81"/>
      <c r="AH11" s="81"/>
      <c r="AI11" s="81"/>
      <c r="AJ11" s="81"/>
      <c r="AK11" s="81"/>
      <c r="AL11" s="261"/>
      <c r="AM11" s="202"/>
      <c r="AN11" s="202"/>
      <c r="AO11" s="202"/>
      <c r="AP11" s="202"/>
      <c r="AQ11" s="202"/>
      <c r="AR11" s="202"/>
      <c r="AS11" s="202"/>
      <c r="AT11" s="81"/>
      <c r="AU11" s="81"/>
      <c r="AV11" s="81"/>
      <c r="AW11" s="81"/>
      <c r="AX11" s="81"/>
      <c r="AY11" s="81"/>
      <c r="AZ11" s="81"/>
      <c r="BA11" s="81"/>
      <c r="BB11" s="81"/>
      <c r="BC11" s="81"/>
      <c r="BD11" s="261"/>
      <c r="BE11" s="202"/>
      <c r="BF11" s="202"/>
      <c r="BG11" s="202"/>
      <c r="BH11" s="202"/>
      <c r="BI11" s="202"/>
      <c r="BJ11" s="202"/>
      <c r="BK11" s="202"/>
      <c r="BL11" s="81"/>
      <c r="BM11" s="81"/>
      <c r="BN11" s="81"/>
      <c r="BO11" s="81"/>
      <c r="BP11" s="81"/>
      <c r="BQ11" s="81"/>
      <c r="BR11" s="81"/>
      <c r="BS11" s="81"/>
      <c r="BT11" s="81"/>
      <c r="BU11" s="81"/>
      <c r="BV11" s="261"/>
      <c r="BW11" s="202"/>
      <c r="BX11" s="202"/>
      <c r="BY11" s="202"/>
      <c r="BZ11" s="202"/>
      <c r="CA11" s="202"/>
      <c r="CB11" s="202"/>
      <c r="CC11" s="202"/>
      <c r="CD11" s="81"/>
      <c r="CE11" s="81"/>
      <c r="CF11" s="81"/>
      <c r="CG11" s="81"/>
      <c r="CH11" s="81"/>
      <c r="CI11" s="81"/>
      <c r="CJ11" s="81"/>
      <c r="CK11" s="81"/>
      <c r="CL11" s="81"/>
      <c r="CM11" s="81"/>
      <c r="CN11" s="261"/>
      <c r="CO11" s="202"/>
      <c r="CP11" s="202"/>
      <c r="CQ11" s="202"/>
      <c r="CR11" s="202"/>
      <c r="CS11" s="202"/>
      <c r="CT11" s="202"/>
      <c r="CU11" s="202"/>
      <c r="CV11" s="81"/>
      <c r="CW11" s="81"/>
      <c r="CX11" s="81"/>
      <c r="CY11" s="81"/>
      <c r="CZ11" s="81"/>
      <c r="DA11" s="81"/>
      <c r="DB11" s="81"/>
      <c r="DC11" s="81"/>
      <c r="DD11" s="81"/>
      <c r="DE11" s="81"/>
      <c r="DF11" s="261"/>
      <c r="DG11" s="202"/>
      <c r="DH11" s="202"/>
      <c r="DI11" s="202"/>
      <c r="DJ11" s="202"/>
      <c r="DK11" s="202"/>
      <c r="DL11" s="202"/>
      <c r="DM11" s="202"/>
      <c r="DN11" s="81"/>
      <c r="DO11" s="81"/>
      <c r="DP11" s="81"/>
      <c r="DQ11" s="81"/>
      <c r="DR11" s="81"/>
      <c r="DS11" s="81"/>
      <c r="DT11" s="81"/>
      <c r="DU11" s="81"/>
      <c r="DV11" s="81"/>
      <c r="DW11" s="81"/>
      <c r="DX11" s="262"/>
      <c r="DY11" s="202"/>
      <c r="DZ11" s="202"/>
      <c r="EA11" s="202"/>
      <c r="EB11" s="202"/>
      <c r="EC11" s="202"/>
      <c r="ED11" s="202"/>
      <c r="EE11" s="202"/>
      <c r="EF11" s="202"/>
      <c r="EG11" s="81"/>
      <c r="EH11" s="81"/>
      <c r="EI11" s="81"/>
      <c r="EJ11" s="81"/>
      <c r="EK11" s="81"/>
      <c r="EL11" s="81"/>
      <c r="EM11" s="81"/>
      <c r="EN11" s="81"/>
      <c r="EO11" s="81"/>
      <c r="EP11" s="81"/>
      <c r="EQ11" s="261"/>
      <c r="ER11" s="202"/>
      <c r="ES11" s="202"/>
      <c r="ET11" s="202"/>
      <c r="EU11" s="202"/>
      <c r="EV11" s="202"/>
      <c r="EW11" s="202"/>
      <c r="EX11" s="202"/>
      <c r="EY11" s="202"/>
      <c r="EZ11" s="81"/>
      <c r="FA11" s="81"/>
      <c r="FB11" s="81"/>
      <c r="FC11" s="81"/>
      <c r="FD11" s="81"/>
      <c r="FE11" s="81"/>
      <c r="FF11" s="81"/>
      <c r="FG11" s="81"/>
      <c r="FH11" s="81"/>
      <c r="FI11" s="81"/>
      <c r="FJ11" s="261"/>
      <c r="FK11" s="202"/>
      <c r="FL11" s="202"/>
      <c r="FM11" s="202"/>
      <c r="FN11" s="202"/>
      <c r="FO11" s="202"/>
      <c r="FP11" s="202"/>
      <c r="FQ11" s="202"/>
      <c r="FR11" s="202"/>
      <c r="FS11" s="81"/>
      <c r="FT11" s="81"/>
      <c r="FU11" s="81"/>
      <c r="FV11" s="81"/>
      <c r="FW11" s="81"/>
      <c r="FX11" s="81"/>
      <c r="FY11" s="81"/>
      <c r="FZ11" s="81"/>
      <c r="GA11" s="81"/>
      <c r="GB11" s="81"/>
      <c r="GC11" s="261"/>
      <c r="GD11" s="202"/>
      <c r="GE11" s="202"/>
      <c r="GF11" s="202"/>
      <c r="GG11" s="202"/>
      <c r="GH11" s="202"/>
      <c r="GI11" s="202"/>
      <c r="GJ11" s="202"/>
      <c r="GK11" s="202"/>
      <c r="GL11" s="202"/>
      <c r="GM11" s="81"/>
      <c r="GN11" s="81"/>
      <c r="GO11" s="81"/>
      <c r="GP11" s="81"/>
      <c r="GQ11" s="81"/>
      <c r="GR11" s="81"/>
      <c r="GS11" s="81"/>
      <c r="GT11" s="81"/>
      <c r="GU11" s="81"/>
      <c r="GV11" s="261"/>
      <c r="GW11" s="202"/>
      <c r="GX11" s="202"/>
      <c r="GY11" s="202"/>
      <c r="GZ11" s="202"/>
      <c r="HA11" s="202"/>
      <c r="HB11" s="202"/>
      <c r="HC11" s="202"/>
      <c r="HD11" s="202"/>
      <c r="HE11" s="81"/>
      <c r="HF11" s="81"/>
      <c r="HG11" s="81"/>
      <c r="HH11" s="81"/>
      <c r="HI11" s="81"/>
      <c r="HJ11" s="81"/>
      <c r="HK11" s="81"/>
      <c r="HL11" s="81"/>
      <c r="HM11" s="81"/>
      <c r="HN11" s="81"/>
      <c r="HO11" s="262"/>
      <c r="HP11" s="202"/>
      <c r="HQ11" s="202"/>
      <c r="HR11" s="202"/>
      <c r="HS11" s="202"/>
      <c r="HT11" s="202"/>
      <c r="HU11" s="202"/>
      <c r="HV11" s="202"/>
      <c r="HW11" s="202"/>
      <c r="HX11" s="81"/>
      <c r="HY11" s="81"/>
      <c r="HZ11" s="81"/>
      <c r="IA11" s="81"/>
      <c r="IB11" s="81"/>
      <c r="IC11" s="81"/>
      <c r="ID11" s="81"/>
      <c r="IE11" s="81"/>
      <c r="IF11" s="81"/>
      <c r="IG11" s="81"/>
      <c r="IH11" s="261"/>
      <c r="II11" s="202"/>
      <c r="IJ11" s="202"/>
      <c r="IK11" s="202"/>
      <c r="IL11" s="202"/>
      <c r="IM11" s="202"/>
      <c r="IN11" s="202"/>
      <c r="IO11" s="202"/>
      <c r="IP11" s="202"/>
      <c r="IQ11" s="81"/>
      <c r="IR11" s="81"/>
      <c r="IS11" s="81"/>
      <c r="IT11" s="81"/>
      <c r="IU11" s="81"/>
      <c r="IV11" s="81"/>
      <c r="IW11" s="81"/>
      <c r="IX11" s="81"/>
      <c r="IY11" s="81"/>
      <c r="IZ11" s="81"/>
      <c r="JA11" s="261"/>
      <c r="JB11" s="202"/>
      <c r="JC11" s="202"/>
      <c r="JD11" s="202"/>
      <c r="JE11" s="202"/>
      <c r="JF11" s="202"/>
      <c r="JG11" s="202"/>
      <c r="JH11" s="202"/>
      <c r="JI11" s="202"/>
      <c r="JJ11" s="81"/>
      <c r="JK11" s="81"/>
      <c r="JL11" s="81"/>
      <c r="JM11" s="81"/>
      <c r="JN11" s="81"/>
      <c r="JO11" s="81"/>
      <c r="JP11" s="81"/>
      <c r="JQ11" s="81"/>
      <c r="JR11" s="81"/>
      <c r="JS11" s="81"/>
    </row>
    <row r="12" spans="1:279" s="7" customFormat="1">
      <c r="A12" s="263" t="s">
        <v>19</v>
      </c>
      <c r="B12" s="202">
        <v>60.13513513513513</v>
      </c>
      <c r="C12" s="202">
        <v>59.959016393442624</v>
      </c>
      <c r="D12" s="202">
        <v>61.816461684011351</v>
      </c>
      <c r="E12" s="202">
        <v>63.755210306934437</v>
      </c>
      <c r="F12" s="202">
        <v>64.419762543086946</v>
      </c>
      <c r="G12" s="202">
        <v>64.259466368429457</v>
      </c>
      <c r="H12" s="81">
        <v>68.266939053455914</v>
      </c>
      <c r="I12" s="81">
        <v>68.179599804782825</v>
      </c>
      <c r="J12" s="81">
        <v>68.347160178685385</v>
      </c>
      <c r="K12" s="81">
        <v>71.508718726307805</v>
      </c>
      <c r="L12" s="81">
        <v>69.686204854943753</v>
      </c>
      <c r="M12" s="81">
        <v>74.887005649717523</v>
      </c>
      <c r="N12" s="81">
        <v>72.873597164796223</v>
      </c>
      <c r="O12" s="81">
        <v>73.649614175478703</v>
      </c>
      <c r="P12" s="81">
        <v>75.082918739635161</v>
      </c>
      <c r="Q12" s="81">
        <v>74.909646927995553</v>
      </c>
      <c r="R12" s="81">
        <v>75.558213716108455</v>
      </c>
      <c r="S12" s="81">
        <v>74.898200446604491</v>
      </c>
      <c r="T12" s="261">
        <v>71.25960969840331</v>
      </c>
      <c r="U12" s="202">
        <v>70.759042282221088</v>
      </c>
      <c r="V12" s="202">
        <v>72.316384180790962</v>
      </c>
      <c r="W12" s="202">
        <v>62.089055347482315</v>
      </c>
      <c r="X12" s="202">
        <v>71.683075480543835</v>
      </c>
      <c r="Y12" s="202">
        <v>73.906705539358597</v>
      </c>
      <c r="Z12" s="202">
        <v>75.350140056022411</v>
      </c>
      <c r="AA12" s="202">
        <v>78.488621726062689</v>
      </c>
      <c r="AB12" s="81">
        <v>79.625501560410157</v>
      </c>
      <c r="AC12" s="81">
        <v>80</v>
      </c>
      <c r="AD12" s="81">
        <v>79.763469119579497</v>
      </c>
      <c r="AE12" s="81">
        <v>81.912028725314173</v>
      </c>
      <c r="AF12" s="81">
        <v>82.394092499028375</v>
      </c>
      <c r="AG12" s="81">
        <v>80.676722380758264</v>
      </c>
      <c r="AH12" s="81">
        <v>81.593794076163604</v>
      </c>
      <c r="AI12" s="81">
        <v>84.22652983656404</v>
      </c>
      <c r="AJ12" s="81">
        <v>84.586180713743346</v>
      </c>
      <c r="AK12" s="81">
        <v>87.923250564334083</v>
      </c>
      <c r="AL12" s="261">
        <v>37.220968146476046</v>
      </c>
      <c r="AM12" s="202">
        <v>38.430535798956846</v>
      </c>
      <c r="AN12" s="202">
        <v>36.036671368124118</v>
      </c>
      <c r="AO12" s="202">
        <v>38.492317541613318</v>
      </c>
      <c r="AP12" s="202">
        <v>37.754777070063696</v>
      </c>
      <c r="AQ12" s="202">
        <v>39.25458928240311</v>
      </c>
      <c r="AR12" s="202">
        <v>39.873633879781423</v>
      </c>
      <c r="AS12" s="202">
        <v>42.812189466710834</v>
      </c>
      <c r="AT12" s="81">
        <v>40.594230437035755</v>
      </c>
      <c r="AU12" s="81">
        <v>46.570777056656723</v>
      </c>
      <c r="AV12" s="81">
        <v>44.221171526136068</v>
      </c>
      <c r="AW12" s="81">
        <v>47.099264262453261</v>
      </c>
      <c r="AX12" s="81">
        <v>46.090534979423872</v>
      </c>
      <c r="AY12" s="81">
        <v>50.168389269538963</v>
      </c>
      <c r="AZ12" s="81">
        <v>49.886852229011083</v>
      </c>
      <c r="BA12" s="81">
        <v>52.028353326063247</v>
      </c>
      <c r="BB12" s="81">
        <v>54.327752409944182</v>
      </c>
      <c r="BC12" s="81">
        <v>53.499857536328236</v>
      </c>
      <c r="BD12" s="261">
        <v>32.436106579662862</v>
      </c>
      <c r="BE12" s="202">
        <v>31.239860950173814</v>
      </c>
      <c r="BF12" s="202">
        <v>30.720720720720724</v>
      </c>
      <c r="BG12" s="202">
        <v>31.265858471948128</v>
      </c>
      <c r="BH12" s="202">
        <v>31.96398424310636</v>
      </c>
      <c r="BI12" s="202">
        <v>36.159400909334046</v>
      </c>
      <c r="BJ12" s="202">
        <v>37.273788674839466</v>
      </c>
      <c r="BK12" s="202">
        <v>41.072796934865899</v>
      </c>
      <c r="BL12" s="81">
        <v>40.843313373253494</v>
      </c>
      <c r="BM12" s="81">
        <v>41.803743618831533</v>
      </c>
      <c r="BN12" s="81">
        <v>41.620111731843572</v>
      </c>
      <c r="BO12" s="81">
        <v>42.964232169629469</v>
      </c>
      <c r="BP12" s="81">
        <v>43.224216825061596</v>
      </c>
      <c r="BQ12" s="81">
        <v>43.27919834139599</v>
      </c>
      <c r="BR12" s="81">
        <v>42.7736131934033</v>
      </c>
      <c r="BS12" s="81">
        <v>44.803519951448948</v>
      </c>
      <c r="BT12" s="81">
        <v>45.157212829830939</v>
      </c>
      <c r="BU12" s="81">
        <v>42.404031421372466</v>
      </c>
      <c r="BV12" s="261">
        <v>29.823978744603124</v>
      </c>
      <c r="BW12" s="202">
        <v>28.9589905362776</v>
      </c>
      <c r="BX12" s="202">
        <v>30.972058244785515</v>
      </c>
      <c r="BY12" s="202">
        <v>29.941219691403383</v>
      </c>
      <c r="BZ12" s="202">
        <v>33.069679849340865</v>
      </c>
      <c r="CA12" s="202">
        <v>36.082862523540484</v>
      </c>
      <c r="CB12" s="202">
        <v>37.114726027397261</v>
      </c>
      <c r="CC12" s="202">
        <v>36.049382716049379</v>
      </c>
      <c r="CD12" s="81">
        <v>40.564879246827672</v>
      </c>
      <c r="CE12" s="81">
        <v>38.307349665924278</v>
      </c>
      <c r="CF12" s="81">
        <v>37.750172532781228</v>
      </c>
      <c r="CG12" s="81">
        <v>36.207914943886593</v>
      </c>
      <c r="CH12" s="81">
        <v>37.173913043478265</v>
      </c>
      <c r="CI12" s="81">
        <v>34.307824591573514</v>
      </c>
      <c r="CJ12" s="81">
        <v>36.872309899569586</v>
      </c>
      <c r="CK12" s="81">
        <v>34.482758620689658</v>
      </c>
      <c r="CL12" s="81">
        <v>33.038674033149171</v>
      </c>
      <c r="CM12" s="81">
        <v>32.10161662817552</v>
      </c>
      <c r="CN12" s="261">
        <v>13.636363636363635</v>
      </c>
      <c r="CO12" s="202">
        <v>18.867924528301888</v>
      </c>
      <c r="CP12" s="202">
        <v>11.39240506329114</v>
      </c>
      <c r="CQ12" s="202">
        <v>20.114942528735632</v>
      </c>
      <c r="CR12" s="202">
        <v>25.294117647058822</v>
      </c>
      <c r="CS12" s="202">
        <v>22.4</v>
      </c>
      <c r="CT12" s="202">
        <v>21.212121212121211</v>
      </c>
      <c r="CU12" s="202">
        <v>38.888888888888893</v>
      </c>
      <c r="CV12" s="81">
        <v>24.561403508771928</v>
      </c>
      <c r="CW12" s="81">
        <v>18.840579710144929</v>
      </c>
      <c r="CX12" s="81">
        <v>16.666666666666664</v>
      </c>
      <c r="CY12" s="81">
        <v>19.047619047619047</v>
      </c>
      <c r="CZ12" s="81">
        <v>15.74074074074074</v>
      </c>
      <c r="DA12" s="81">
        <v>22.702702702702705</v>
      </c>
      <c r="DB12" s="81">
        <v>22.222222222222221</v>
      </c>
      <c r="DC12" s="81">
        <v>33.665338645418323</v>
      </c>
      <c r="DD12" s="81">
        <v>32.798833819241985</v>
      </c>
      <c r="DE12" s="81">
        <v>28.458844133099824</v>
      </c>
      <c r="DF12" s="261">
        <v>43.922301984677567</v>
      </c>
      <c r="DG12" s="202">
        <v>44.152911446851981</v>
      </c>
      <c r="DH12" s="202">
        <v>45.643929554782062</v>
      </c>
      <c r="DI12" s="202">
        <v>45.263106224229332</v>
      </c>
      <c r="DJ12" s="202">
        <v>46.572399320475668</v>
      </c>
      <c r="DK12" s="202">
        <v>49.424094122299664</v>
      </c>
      <c r="DL12" s="202">
        <v>51.632268307203809</v>
      </c>
      <c r="DM12" s="202">
        <v>53.144608899746139</v>
      </c>
      <c r="DN12" s="81">
        <v>53.162245290272971</v>
      </c>
      <c r="DO12" s="81">
        <v>56.026564928642074</v>
      </c>
      <c r="DP12" s="81">
        <v>54.445629945763315</v>
      </c>
      <c r="DQ12" s="81">
        <v>56.806282722513089</v>
      </c>
      <c r="DR12" s="81">
        <v>56.351250311539424</v>
      </c>
      <c r="DS12" s="81">
        <v>57.143424081276294</v>
      </c>
      <c r="DT12" s="81">
        <v>57.852364213629656</v>
      </c>
      <c r="DU12" s="81">
        <v>58.838071693448704</v>
      </c>
      <c r="DV12" s="81">
        <v>59.603336555328823</v>
      </c>
      <c r="DW12" s="81">
        <v>57.980037218744719</v>
      </c>
      <c r="DX12" s="262">
        <v>24.183673469387756</v>
      </c>
      <c r="DY12" s="202">
        <v>25</v>
      </c>
      <c r="DZ12" s="202" t="s">
        <v>110</v>
      </c>
      <c r="EA12" s="202" t="s">
        <v>110</v>
      </c>
      <c r="EB12" s="202" t="s">
        <v>110</v>
      </c>
      <c r="EC12" s="202" t="s">
        <v>110</v>
      </c>
      <c r="ED12" s="202" t="s">
        <v>110</v>
      </c>
      <c r="EE12" s="202" t="s">
        <v>110</v>
      </c>
      <c r="EF12" s="202">
        <v>23.921742996887506</v>
      </c>
      <c r="EG12" s="81">
        <v>21.680101824352992</v>
      </c>
      <c r="EH12" s="81">
        <v>20.325526002381896</v>
      </c>
      <c r="EI12" s="81">
        <v>22.562358276643991</v>
      </c>
      <c r="EJ12" s="81">
        <v>19.66480446927374</v>
      </c>
      <c r="EK12" s="81">
        <v>20.84088437839797</v>
      </c>
      <c r="EL12" s="81">
        <v>17.906746031746032</v>
      </c>
      <c r="EM12" s="81">
        <v>17.501331912626529</v>
      </c>
      <c r="EN12" s="81">
        <v>16.894368543818729</v>
      </c>
      <c r="EO12" s="81">
        <v>20.94714089212026</v>
      </c>
      <c r="EP12" s="81">
        <v>19.093851132686083</v>
      </c>
      <c r="EQ12" s="261">
        <v>10.429936305732484</v>
      </c>
      <c r="ER12" s="202">
        <v>10.627473148671566</v>
      </c>
      <c r="ES12" s="202">
        <v>11.715481171548117</v>
      </c>
      <c r="ET12" s="202">
        <v>14.306893995552262</v>
      </c>
      <c r="EU12" s="202">
        <v>14.306893995552262</v>
      </c>
      <c r="EV12" s="202">
        <v>17.423230974632844</v>
      </c>
      <c r="EW12" s="202">
        <v>19</v>
      </c>
      <c r="EX12" s="202">
        <v>18.157778757161747</v>
      </c>
      <c r="EY12" s="202">
        <v>18.30398517145505</v>
      </c>
      <c r="EZ12" s="81">
        <v>16.459041147602868</v>
      </c>
      <c r="FA12" s="81">
        <v>15.199081163859113</v>
      </c>
      <c r="FB12" s="81">
        <v>15.501165501165501</v>
      </c>
      <c r="FC12" s="81">
        <v>17.428683079327861</v>
      </c>
      <c r="FD12" s="81">
        <v>20.528925619834713</v>
      </c>
      <c r="FE12" s="81">
        <v>19.892633462570831</v>
      </c>
      <c r="FF12" s="81">
        <v>20.345052083333336</v>
      </c>
      <c r="FG12" s="202" t="s">
        <v>111</v>
      </c>
      <c r="FH12" s="202" t="s">
        <v>111</v>
      </c>
      <c r="FI12" s="202" t="s">
        <v>111</v>
      </c>
      <c r="FJ12" s="261">
        <v>26.912313432835823</v>
      </c>
      <c r="FK12" s="202">
        <v>25.879170423805231</v>
      </c>
      <c r="FL12" s="202">
        <v>24.735497993433054</v>
      </c>
      <c r="FM12" s="202">
        <v>27.973395931142409</v>
      </c>
      <c r="FN12" s="202">
        <v>25.529445894981144</v>
      </c>
      <c r="FO12" s="202">
        <v>25.78125</v>
      </c>
      <c r="FP12" s="202">
        <v>25.026025400791173</v>
      </c>
      <c r="FQ12" s="202">
        <v>25.026025400791173</v>
      </c>
      <c r="FR12" s="202">
        <v>23.510265398097147</v>
      </c>
      <c r="FS12" s="81">
        <v>20.863309352517987</v>
      </c>
      <c r="FT12" s="81">
        <v>18.330605564648117</v>
      </c>
      <c r="FU12" s="81">
        <v>16.13849765258216</v>
      </c>
      <c r="FV12" s="81">
        <v>15.780318091451292</v>
      </c>
      <c r="FW12" s="81">
        <v>18.304559539619301</v>
      </c>
      <c r="FX12" s="81">
        <v>17.387109224237747</v>
      </c>
      <c r="FY12" s="81" t="s">
        <v>111</v>
      </c>
      <c r="FZ12" s="81" t="s">
        <v>111</v>
      </c>
      <c r="GA12" s="81" t="s">
        <v>111</v>
      </c>
      <c r="GB12" s="81" t="s">
        <v>111</v>
      </c>
      <c r="GC12" s="261">
        <v>21.665947345705654</v>
      </c>
      <c r="GD12" s="202">
        <v>21.270825261526539</v>
      </c>
      <c r="GE12" s="202">
        <v>19.204222492894843</v>
      </c>
      <c r="GF12" s="202">
        <v>21.256931608133087</v>
      </c>
      <c r="GG12" s="202">
        <v>23.173605655930871</v>
      </c>
      <c r="GH12" s="202">
        <v>16.244314489928524</v>
      </c>
      <c r="GI12" s="202">
        <v>20.859444941808416</v>
      </c>
      <c r="GJ12" s="202">
        <v>19.170984455958546</v>
      </c>
      <c r="GK12" s="202">
        <v>29.458917835671343</v>
      </c>
      <c r="GL12" s="202">
        <v>26.166328600405681</v>
      </c>
      <c r="GM12" s="81">
        <v>22.685185185185187</v>
      </c>
      <c r="GN12" s="60" t="s">
        <v>111</v>
      </c>
      <c r="GO12" s="60" t="s">
        <v>111</v>
      </c>
      <c r="GP12" s="60" t="s">
        <v>111</v>
      </c>
      <c r="GQ12" s="60" t="s">
        <v>111</v>
      </c>
      <c r="GR12" s="81">
        <v>14.109347442680775</v>
      </c>
      <c r="GS12" s="81">
        <v>12.313432835820896</v>
      </c>
      <c r="GT12" s="60" t="s">
        <v>111</v>
      </c>
      <c r="GU12" s="60" t="s">
        <v>111</v>
      </c>
      <c r="GV12" s="261">
        <v>21.606689562490665</v>
      </c>
      <c r="GW12" s="202">
        <v>19.742268041237114</v>
      </c>
      <c r="GX12" s="202">
        <v>19.870442904489305</v>
      </c>
      <c r="GY12" s="202">
        <v>22.540781018289668</v>
      </c>
      <c r="GZ12" s="202">
        <v>22.540781018289668</v>
      </c>
      <c r="HA12" s="202">
        <v>21.751370573418285</v>
      </c>
      <c r="HB12" s="202">
        <v>22.718396042182007</v>
      </c>
      <c r="HC12" s="202">
        <v>22.308626974483598</v>
      </c>
      <c r="HD12" s="202">
        <v>22.685393258426966</v>
      </c>
      <c r="HE12" s="81">
        <v>20.13662316476346</v>
      </c>
      <c r="HF12" s="81">
        <v>18.299428142870536</v>
      </c>
      <c r="HG12" s="81">
        <v>17.918405192396847</v>
      </c>
      <c r="HH12" s="81">
        <v>17.360811394044024</v>
      </c>
      <c r="HI12" s="81">
        <v>19.636963696369637</v>
      </c>
      <c r="HJ12" s="81">
        <v>18.449866367790328</v>
      </c>
      <c r="HK12" s="81">
        <v>18.112496635866151</v>
      </c>
      <c r="HL12" s="81">
        <v>16.518813092688895</v>
      </c>
      <c r="HM12" s="81">
        <v>20.94714089212026</v>
      </c>
      <c r="HN12" s="81">
        <v>19.093851132686083</v>
      </c>
      <c r="HO12" s="262" t="s">
        <v>110</v>
      </c>
      <c r="HP12" s="202" t="s">
        <v>110</v>
      </c>
      <c r="HQ12" s="202" t="s">
        <v>110</v>
      </c>
      <c r="HR12" s="202" t="s">
        <v>110</v>
      </c>
      <c r="HS12" s="202" t="s">
        <v>110</v>
      </c>
      <c r="HT12" s="202" t="s">
        <v>110</v>
      </c>
      <c r="HU12" s="202">
        <v>32.312160389732057</v>
      </c>
      <c r="HV12" s="202">
        <v>39.310995752713545</v>
      </c>
      <c r="HW12" s="202">
        <v>38.686213070725159</v>
      </c>
      <c r="HX12" s="81">
        <v>38.126129958523876</v>
      </c>
      <c r="HY12" s="81">
        <v>38.134385618765762</v>
      </c>
      <c r="HZ12" s="81">
        <v>18.486653430399294</v>
      </c>
      <c r="IA12" s="81">
        <v>16.263494602159138</v>
      </c>
      <c r="IB12" s="81">
        <v>38.787269068959212</v>
      </c>
      <c r="IC12" s="81">
        <v>37.123483226266949</v>
      </c>
      <c r="ID12" s="81">
        <v>34.623702422145328</v>
      </c>
      <c r="IE12" s="81">
        <v>35.033196779206108</v>
      </c>
      <c r="IF12" s="81">
        <v>39.335839598997495</v>
      </c>
      <c r="IG12" s="81">
        <v>42.585080009015101</v>
      </c>
      <c r="IH12" s="261" t="s">
        <v>110</v>
      </c>
      <c r="II12" s="202" t="s">
        <v>110</v>
      </c>
      <c r="IJ12" s="202" t="s">
        <v>110</v>
      </c>
      <c r="IK12" s="202" t="s">
        <v>110</v>
      </c>
      <c r="IL12" s="202" t="s">
        <v>110</v>
      </c>
      <c r="IM12" s="202" t="s">
        <v>110</v>
      </c>
      <c r="IN12" s="202">
        <v>50.077760497667192</v>
      </c>
      <c r="IO12" s="202">
        <v>55.0321199143469</v>
      </c>
      <c r="IP12" s="60" t="s">
        <v>111</v>
      </c>
      <c r="IQ12" s="60" t="s">
        <v>111</v>
      </c>
      <c r="IR12" s="81" t="s">
        <v>111</v>
      </c>
      <c r="IS12" s="81" t="s">
        <v>111</v>
      </c>
      <c r="IT12" s="81" t="s">
        <v>111</v>
      </c>
      <c r="IU12" s="81" t="s">
        <v>111</v>
      </c>
      <c r="IV12" s="81" t="s">
        <v>111</v>
      </c>
      <c r="IW12" s="81" t="s">
        <v>111</v>
      </c>
      <c r="IX12" s="81" t="s">
        <v>111</v>
      </c>
      <c r="IY12" s="81" t="s">
        <v>111</v>
      </c>
      <c r="IZ12" s="81" t="s">
        <v>111</v>
      </c>
      <c r="JA12" s="261" t="s">
        <v>110</v>
      </c>
      <c r="JB12" s="202" t="s">
        <v>110</v>
      </c>
      <c r="JC12" s="202" t="s">
        <v>110</v>
      </c>
      <c r="JD12" s="202" t="s">
        <v>110</v>
      </c>
      <c r="JE12" s="202" t="s">
        <v>110</v>
      </c>
      <c r="JF12" s="202" t="s">
        <v>110</v>
      </c>
      <c r="JG12" s="202">
        <v>33.321551647963247</v>
      </c>
      <c r="JH12" s="202">
        <v>40.131946774013194</v>
      </c>
      <c r="JI12" s="202">
        <v>38.686213070725159</v>
      </c>
      <c r="JJ12" s="81">
        <v>38.126129958523876</v>
      </c>
      <c r="JK12" s="81">
        <v>38.134385618765762</v>
      </c>
      <c r="JL12" s="81">
        <v>18.486653430399294</v>
      </c>
      <c r="JM12" s="81">
        <v>16.263494602159138</v>
      </c>
      <c r="JN12" s="81">
        <v>38.787269068959212</v>
      </c>
      <c r="JO12" s="81">
        <v>37.123483226266949</v>
      </c>
      <c r="JP12" s="81">
        <v>34.623702422145328</v>
      </c>
      <c r="JQ12" s="81">
        <v>35.033196779206108</v>
      </c>
      <c r="JR12" s="81">
        <v>39.335839598997495</v>
      </c>
      <c r="JS12" s="81">
        <v>42.585080009015101</v>
      </c>
    </row>
    <row r="13" spans="1:279" s="7" customFormat="1">
      <c r="A13" s="263" t="s">
        <v>20</v>
      </c>
      <c r="B13" s="202">
        <v>64.715066354410624</v>
      </c>
      <c r="C13" s="202">
        <v>66.554054054054063</v>
      </c>
      <c r="D13" s="202">
        <v>62.240982348426712</v>
      </c>
      <c r="E13" s="202">
        <v>63.559322033898304</v>
      </c>
      <c r="F13" s="202">
        <v>66.019047619047626</v>
      </c>
      <c r="G13" s="202">
        <v>55</v>
      </c>
      <c r="H13" s="81">
        <v>56.044869131699215</v>
      </c>
      <c r="I13" s="81">
        <v>55.639404446257387</v>
      </c>
      <c r="J13" s="81">
        <v>35.230829420970267</v>
      </c>
      <c r="K13" s="81">
        <v>36.54068646355573</v>
      </c>
      <c r="L13" s="81">
        <v>34.218811491538766</v>
      </c>
      <c r="M13" s="81">
        <v>18.375317320835773</v>
      </c>
      <c r="N13" s="81">
        <v>22.238442822384428</v>
      </c>
      <c r="O13" s="81">
        <v>27.767604461461627</v>
      </c>
      <c r="P13" s="81">
        <v>59.038038352719269</v>
      </c>
      <c r="Q13" s="81">
        <v>59.847871823919732</v>
      </c>
      <c r="R13" s="81">
        <v>59.325427383335906</v>
      </c>
      <c r="S13" s="81">
        <v>60.983247220917491</v>
      </c>
      <c r="T13" s="261">
        <v>44.833625218914186</v>
      </c>
      <c r="U13" s="202">
        <v>47.997678467788738</v>
      </c>
      <c r="V13" s="202">
        <v>39.640651319483439</v>
      </c>
      <c r="W13" s="202">
        <v>36.797752808988768</v>
      </c>
      <c r="X13" s="202">
        <v>36.129753914988818</v>
      </c>
      <c r="Y13" s="202" t="s">
        <v>111</v>
      </c>
      <c r="Z13" s="202" t="s">
        <v>111</v>
      </c>
      <c r="AA13" s="202" t="s">
        <v>111</v>
      </c>
      <c r="AB13" s="202" t="s">
        <v>111</v>
      </c>
      <c r="AC13" s="202" t="s">
        <v>111</v>
      </c>
      <c r="AD13" s="202" t="s">
        <v>111</v>
      </c>
      <c r="AE13" s="202" t="s">
        <v>111</v>
      </c>
      <c r="AF13" s="202" t="s">
        <v>111</v>
      </c>
      <c r="AG13" s="202" t="s">
        <v>111</v>
      </c>
      <c r="AH13" s="202" t="s">
        <v>111</v>
      </c>
      <c r="AI13" s="202" t="s">
        <v>111</v>
      </c>
      <c r="AJ13" s="202" t="s">
        <v>111</v>
      </c>
      <c r="AK13" s="202" t="s">
        <v>111</v>
      </c>
      <c r="AL13" s="261">
        <v>57.971785999467663</v>
      </c>
      <c r="AM13" s="202">
        <v>48.222029488291412</v>
      </c>
      <c r="AN13" s="202">
        <v>42.95302013422819</v>
      </c>
      <c r="AO13" s="202">
        <v>46.704006893580349</v>
      </c>
      <c r="AP13" s="202">
        <v>46.195407474110759</v>
      </c>
      <c r="AQ13" s="202">
        <v>48.089171974522294</v>
      </c>
      <c r="AR13" s="202">
        <v>48.145820238843498</v>
      </c>
      <c r="AS13" s="202">
        <v>49.714795008912652</v>
      </c>
      <c r="AT13" s="81">
        <v>32.883126238069508</v>
      </c>
      <c r="AU13" s="81">
        <v>33.05182977314125</v>
      </c>
      <c r="AV13" s="81">
        <v>28.369665336198956</v>
      </c>
      <c r="AW13" s="81">
        <v>16.440816326530612</v>
      </c>
      <c r="AX13" s="81">
        <v>21.077383497221032</v>
      </c>
      <c r="AY13" s="81">
        <v>29.175794085432639</v>
      </c>
      <c r="AZ13" s="81">
        <v>49.452434358094735</v>
      </c>
      <c r="BA13" s="81">
        <v>49.583224798124512</v>
      </c>
      <c r="BB13" s="81">
        <v>48.991784914115009</v>
      </c>
      <c r="BC13" s="81">
        <v>50.640569395017799</v>
      </c>
      <c r="BD13" s="261">
        <v>47.717041800643081</v>
      </c>
      <c r="BE13" s="202">
        <v>48.556275780789626</v>
      </c>
      <c r="BF13" s="202">
        <v>43.005540166204987</v>
      </c>
      <c r="BG13" s="202">
        <v>50.413223140495866</v>
      </c>
      <c r="BH13" s="202">
        <v>47.657713928794507</v>
      </c>
      <c r="BI13" s="202">
        <v>43.48063284233497</v>
      </c>
      <c r="BJ13" s="202">
        <v>46.636317653009613</v>
      </c>
      <c r="BK13" s="202">
        <v>46.460481099656356</v>
      </c>
      <c r="BL13" s="81">
        <v>30.819434372733866</v>
      </c>
      <c r="BM13" s="81">
        <v>31.183510638297875</v>
      </c>
      <c r="BN13" s="81">
        <v>29.678770949720672</v>
      </c>
      <c r="BO13" s="81">
        <v>20.175989943431805</v>
      </c>
      <c r="BP13" s="81">
        <v>13.023255813953488</v>
      </c>
      <c r="BQ13" s="81">
        <v>20.5761316872428</v>
      </c>
      <c r="BR13" s="81">
        <v>17.325227963525837</v>
      </c>
      <c r="BS13" s="81">
        <v>19.035532994923855</v>
      </c>
      <c r="BT13" s="81">
        <v>18.461538461538463</v>
      </c>
      <c r="BU13" s="81">
        <v>20.37037037037037</v>
      </c>
      <c r="BV13" s="261">
        <v>25.872093023255815</v>
      </c>
      <c r="BW13" s="202">
        <v>38.607594936708864</v>
      </c>
      <c r="BX13" s="202">
        <v>38.725490196078432</v>
      </c>
      <c r="BY13" s="202">
        <v>35.294117647058826</v>
      </c>
      <c r="BZ13" s="202">
        <v>32.019704433497537</v>
      </c>
      <c r="CA13" s="202">
        <v>44.61538461538462</v>
      </c>
      <c r="CB13" s="202">
        <v>39.207048458149778</v>
      </c>
      <c r="CC13" s="202" t="s">
        <v>111</v>
      </c>
      <c r="CD13" s="202" t="s">
        <v>111</v>
      </c>
      <c r="CE13" s="202" t="s">
        <v>111</v>
      </c>
      <c r="CF13" s="202" t="s">
        <v>111</v>
      </c>
      <c r="CG13" s="202" t="s">
        <v>111</v>
      </c>
      <c r="CH13" s="202" t="s">
        <v>111</v>
      </c>
      <c r="CI13" s="202" t="s">
        <v>111</v>
      </c>
      <c r="CJ13" s="202" t="s">
        <v>111</v>
      </c>
      <c r="CK13" s="202" t="s">
        <v>111</v>
      </c>
      <c r="CL13" s="202" t="s">
        <v>111</v>
      </c>
      <c r="CM13" s="202" t="s">
        <v>111</v>
      </c>
      <c r="CN13" s="261" t="s">
        <v>111</v>
      </c>
      <c r="CO13" s="202" t="s">
        <v>111</v>
      </c>
      <c r="CP13" s="202" t="s">
        <v>111</v>
      </c>
      <c r="CQ13" s="202" t="s">
        <v>111</v>
      </c>
      <c r="CR13" s="202" t="s">
        <v>111</v>
      </c>
      <c r="CS13" s="202" t="s">
        <v>111</v>
      </c>
      <c r="CT13" s="202" t="s">
        <v>111</v>
      </c>
      <c r="CU13" s="202" t="s">
        <v>111</v>
      </c>
      <c r="CV13" s="202" t="s">
        <v>111</v>
      </c>
      <c r="CW13" s="202" t="s">
        <v>111</v>
      </c>
      <c r="CX13" s="202" t="s">
        <v>111</v>
      </c>
      <c r="CY13" s="202" t="s">
        <v>111</v>
      </c>
      <c r="CZ13" s="202" t="s">
        <v>111</v>
      </c>
      <c r="DA13" s="202" t="s">
        <v>111</v>
      </c>
      <c r="DB13" s="202" t="s">
        <v>111</v>
      </c>
      <c r="DC13" s="202" t="s">
        <v>111</v>
      </c>
      <c r="DD13" s="202" t="s">
        <v>111</v>
      </c>
      <c r="DE13" s="202" t="s">
        <v>111</v>
      </c>
      <c r="DF13" s="261">
        <v>54.727620582015909</v>
      </c>
      <c r="DG13" s="202">
        <v>52.598120508568272</v>
      </c>
      <c r="DH13" s="202">
        <v>47.043363994743757</v>
      </c>
      <c r="DI13" s="202">
        <v>49.483082706766915</v>
      </c>
      <c r="DJ13" s="202">
        <v>49.338587109484941</v>
      </c>
      <c r="DK13" s="202">
        <v>50.071035340081693</v>
      </c>
      <c r="DL13" s="202">
        <v>50.945636502417102</v>
      </c>
      <c r="DM13" s="202">
        <v>51.746323529411761</v>
      </c>
      <c r="DN13" s="81">
        <v>33.643307871139157</v>
      </c>
      <c r="DO13" s="81">
        <v>34.25249430434441</v>
      </c>
      <c r="DP13" s="81">
        <v>30.795210316241938</v>
      </c>
      <c r="DQ13" s="81">
        <v>17.675469346420503</v>
      </c>
      <c r="DR13" s="81">
        <v>21.482421437635292</v>
      </c>
      <c r="DS13" s="81">
        <v>28.397521027003098</v>
      </c>
      <c r="DT13" s="81">
        <v>52.985283812193416</v>
      </c>
      <c r="DU13" s="81">
        <v>53.189249877201604</v>
      </c>
      <c r="DV13" s="81">
        <v>52.691559965140442</v>
      </c>
      <c r="DW13" s="81">
        <v>54.477364618545764</v>
      </c>
      <c r="DX13" s="262" t="s">
        <v>111</v>
      </c>
      <c r="DY13" s="202" t="s">
        <v>111</v>
      </c>
      <c r="DZ13" s="202" t="s">
        <v>111</v>
      </c>
      <c r="EA13" s="202" t="s">
        <v>111</v>
      </c>
      <c r="EB13" s="202" t="s">
        <v>111</v>
      </c>
      <c r="EC13" s="202" t="s">
        <v>111</v>
      </c>
      <c r="ED13" s="202" t="s">
        <v>111</v>
      </c>
      <c r="EE13" s="202" t="s">
        <v>111</v>
      </c>
      <c r="EF13" s="202" t="s">
        <v>111</v>
      </c>
      <c r="EG13" s="202" t="s">
        <v>111</v>
      </c>
      <c r="EH13" s="202" t="s">
        <v>111</v>
      </c>
      <c r="EI13" s="202" t="s">
        <v>111</v>
      </c>
      <c r="EJ13" s="202" t="s">
        <v>111</v>
      </c>
      <c r="EK13" s="202" t="s">
        <v>111</v>
      </c>
      <c r="EL13" s="202" t="s">
        <v>111</v>
      </c>
      <c r="EM13" s="202" t="s">
        <v>111</v>
      </c>
      <c r="EN13" s="202" t="s">
        <v>111</v>
      </c>
      <c r="EO13" s="202" t="s">
        <v>111</v>
      </c>
      <c r="EP13" s="202" t="s">
        <v>111</v>
      </c>
      <c r="EQ13" s="261">
        <v>9.9394550958627654</v>
      </c>
      <c r="ER13" s="202">
        <v>9.5087163232963547</v>
      </c>
      <c r="ES13" s="202">
        <v>9.5435684647302903</v>
      </c>
      <c r="ET13" s="202">
        <v>8.6633663366336631</v>
      </c>
      <c r="EU13" s="202">
        <v>12.749188687992582</v>
      </c>
      <c r="EV13" s="202">
        <v>15.440729483282675</v>
      </c>
      <c r="EW13" s="202">
        <v>17.077045274027007</v>
      </c>
      <c r="EX13" s="202">
        <v>17.146017699115042</v>
      </c>
      <c r="EY13" s="202">
        <v>17.032769175369104</v>
      </c>
      <c r="EZ13" s="81">
        <v>16.692728694292416</v>
      </c>
      <c r="FA13" s="81">
        <v>17.644757433489826</v>
      </c>
      <c r="FB13" s="81">
        <v>20.376175548589341</v>
      </c>
      <c r="FC13" s="202" t="s">
        <v>111</v>
      </c>
      <c r="FD13" s="202" t="s">
        <v>111</v>
      </c>
      <c r="FE13" s="202" t="s">
        <v>111</v>
      </c>
      <c r="FF13" s="202" t="s">
        <v>111</v>
      </c>
      <c r="FG13" s="202" t="s">
        <v>111</v>
      </c>
      <c r="FH13" s="202" t="s">
        <v>111</v>
      </c>
      <c r="FI13" s="202" t="s">
        <v>111</v>
      </c>
      <c r="FJ13" s="261">
        <v>19.333834209867266</v>
      </c>
      <c r="FK13" s="202">
        <v>20.72072072072072</v>
      </c>
      <c r="FL13" s="202">
        <v>18.690213392200146</v>
      </c>
      <c r="FM13" s="202">
        <v>18.924205378973106</v>
      </c>
      <c r="FN13" s="202">
        <v>29.878834751224542</v>
      </c>
      <c r="FO13" s="202">
        <v>31.744126221917341</v>
      </c>
      <c r="FP13" s="202">
        <v>32.738719832109133</v>
      </c>
      <c r="FQ13" s="202">
        <v>31.070435588507877</v>
      </c>
      <c r="FR13" s="202">
        <v>28.327901729756832</v>
      </c>
      <c r="FS13" s="81">
        <v>31.614924522927939</v>
      </c>
      <c r="FT13" s="81">
        <v>34.144144144144143</v>
      </c>
      <c r="FU13" s="81">
        <v>36.979277932065798</v>
      </c>
      <c r="FV13" s="81" t="s">
        <v>111</v>
      </c>
      <c r="FW13" s="81" t="s">
        <v>111</v>
      </c>
      <c r="FX13" s="81" t="s">
        <v>111</v>
      </c>
      <c r="FY13" s="81" t="s">
        <v>111</v>
      </c>
      <c r="FZ13" s="81" t="s">
        <v>111</v>
      </c>
      <c r="GA13" s="81" t="s">
        <v>111</v>
      </c>
      <c r="GB13" s="81" t="s">
        <v>111</v>
      </c>
      <c r="GC13" s="261">
        <v>23.592085235920852</v>
      </c>
      <c r="GD13" s="202">
        <v>20.634920634920633</v>
      </c>
      <c r="GE13" s="202">
        <v>27.336860670194003</v>
      </c>
      <c r="GF13" s="202">
        <v>46.835443037974684</v>
      </c>
      <c r="GG13" s="202">
        <v>29.496402877697843</v>
      </c>
      <c r="GH13" s="202">
        <v>30.617283950617285</v>
      </c>
      <c r="GI13" s="202">
        <v>27.64227642276423</v>
      </c>
      <c r="GJ13" s="202">
        <v>26.27551020408163</v>
      </c>
      <c r="GK13" s="202">
        <v>28.326180257510732</v>
      </c>
      <c r="GL13" s="202">
        <v>26.555023923444978</v>
      </c>
      <c r="GM13" s="81">
        <v>27.672955974842768</v>
      </c>
      <c r="GN13" s="81">
        <v>20.634920634920633</v>
      </c>
      <c r="GO13" s="202" t="s">
        <v>110</v>
      </c>
      <c r="GP13" s="202" t="s">
        <v>110</v>
      </c>
      <c r="GQ13" s="202" t="s">
        <v>110</v>
      </c>
      <c r="GR13" s="202" t="s">
        <v>110</v>
      </c>
      <c r="GS13" s="202" t="s">
        <v>110</v>
      </c>
      <c r="GT13" s="202" t="s">
        <v>110</v>
      </c>
      <c r="GU13" s="202" t="s">
        <v>110</v>
      </c>
      <c r="GV13" s="261">
        <v>16.948130277442701</v>
      </c>
      <c r="GW13" s="202">
        <v>17.425650557620816</v>
      </c>
      <c r="GX13" s="202">
        <v>16.752891052951917</v>
      </c>
      <c r="GY13" s="202">
        <v>18.129971484316375</v>
      </c>
      <c r="GZ13" s="202">
        <v>24.24150485436893</v>
      </c>
      <c r="HA13" s="202">
        <v>26.251132816433394</v>
      </c>
      <c r="HB13" s="202">
        <v>27.361799927422283</v>
      </c>
      <c r="HC13" s="202">
        <v>25.755248335893498</v>
      </c>
      <c r="HD13" s="202">
        <v>23.990597345132745</v>
      </c>
      <c r="HE13" s="81">
        <v>25.404655464775704</v>
      </c>
      <c r="HF13" s="81">
        <v>28.106219426974143</v>
      </c>
      <c r="HG13" s="81">
        <v>31.420454545454547</v>
      </c>
      <c r="HH13" s="202" t="s">
        <v>110</v>
      </c>
      <c r="HI13" s="202" t="s">
        <v>110</v>
      </c>
      <c r="HJ13" s="202" t="s">
        <v>110</v>
      </c>
      <c r="HK13" s="202" t="s">
        <v>110</v>
      </c>
      <c r="HL13" s="202" t="s">
        <v>110</v>
      </c>
      <c r="HM13" s="202" t="s">
        <v>110</v>
      </c>
      <c r="HN13" s="202" t="s">
        <v>110</v>
      </c>
      <c r="HO13" s="262" t="s">
        <v>110</v>
      </c>
      <c r="HP13" s="202" t="s">
        <v>110</v>
      </c>
      <c r="HQ13" s="202" t="s">
        <v>110</v>
      </c>
      <c r="HR13" s="202" t="s">
        <v>110</v>
      </c>
      <c r="HS13" s="202" t="s">
        <v>110</v>
      </c>
      <c r="HT13" s="202" t="s">
        <v>110</v>
      </c>
      <c r="HU13" s="202">
        <v>44.565217391304344</v>
      </c>
      <c r="HV13" s="202">
        <v>46.822742474916389</v>
      </c>
      <c r="HW13" s="202">
        <v>43.497757847533627</v>
      </c>
      <c r="HX13" s="81">
        <v>48.148148148148145</v>
      </c>
      <c r="HY13" s="81">
        <v>45.098039215686278</v>
      </c>
      <c r="HZ13" s="81">
        <v>43.27731092436975</v>
      </c>
      <c r="IA13" s="202" t="s">
        <v>110</v>
      </c>
      <c r="IB13" s="202" t="s">
        <v>110</v>
      </c>
      <c r="IC13" s="202" t="s">
        <v>110</v>
      </c>
      <c r="ID13" s="202" t="s">
        <v>110</v>
      </c>
      <c r="IE13" s="202" t="s">
        <v>110</v>
      </c>
      <c r="IF13" s="202" t="s">
        <v>110</v>
      </c>
      <c r="IG13" s="202" t="s">
        <v>110</v>
      </c>
      <c r="IH13" s="261" t="s">
        <v>110</v>
      </c>
      <c r="II13" s="202" t="s">
        <v>110</v>
      </c>
      <c r="IJ13" s="202" t="s">
        <v>110</v>
      </c>
      <c r="IK13" s="202" t="s">
        <v>110</v>
      </c>
      <c r="IL13" s="202" t="s">
        <v>110</v>
      </c>
      <c r="IM13" s="202" t="s">
        <v>110</v>
      </c>
      <c r="IN13" s="202" t="s">
        <v>110</v>
      </c>
      <c r="IO13" s="202" t="s">
        <v>110</v>
      </c>
      <c r="IP13" s="202" t="s">
        <v>110</v>
      </c>
      <c r="IQ13" s="202" t="s">
        <v>110</v>
      </c>
      <c r="IR13" s="81" t="s">
        <v>110</v>
      </c>
      <c r="IS13" s="81" t="s">
        <v>110</v>
      </c>
      <c r="IT13" s="81" t="s">
        <v>110</v>
      </c>
      <c r="IU13" s="81" t="s">
        <v>110</v>
      </c>
      <c r="IV13" s="81" t="s">
        <v>110</v>
      </c>
      <c r="IW13" s="81" t="s">
        <v>110</v>
      </c>
      <c r="IX13" s="81" t="s">
        <v>110</v>
      </c>
      <c r="IY13" s="81" t="s">
        <v>110</v>
      </c>
      <c r="IZ13" s="81" t="s">
        <v>110</v>
      </c>
      <c r="JA13" s="261" t="s">
        <v>110</v>
      </c>
      <c r="JB13" s="202" t="s">
        <v>110</v>
      </c>
      <c r="JC13" s="202" t="s">
        <v>110</v>
      </c>
      <c r="JD13" s="202" t="s">
        <v>110</v>
      </c>
      <c r="JE13" s="202" t="s">
        <v>110</v>
      </c>
      <c r="JF13" s="202" t="s">
        <v>110</v>
      </c>
      <c r="JG13" s="202">
        <v>44.565217391304344</v>
      </c>
      <c r="JH13" s="202">
        <v>46.822742474916389</v>
      </c>
      <c r="JI13" s="202">
        <v>43.497757847533627</v>
      </c>
      <c r="JJ13" s="81">
        <v>48.148148148148145</v>
      </c>
      <c r="JK13" s="81">
        <v>45.098039215686278</v>
      </c>
      <c r="JL13" s="81">
        <v>43.27731092436975</v>
      </c>
      <c r="JM13" s="202" t="s">
        <v>110</v>
      </c>
      <c r="JN13" s="202" t="s">
        <v>110</v>
      </c>
      <c r="JO13" s="202" t="s">
        <v>110</v>
      </c>
      <c r="JP13" s="202" t="s">
        <v>110</v>
      </c>
      <c r="JQ13" s="202" t="s">
        <v>110</v>
      </c>
      <c r="JR13" s="202" t="s">
        <v>110</v>
      </c>
      <c r="JS13" s="202" t="s">
        <v>110</v>
      </c>
    </row>
    <row r="14" spans="1:279" s="7" customFormat="1">
      <c r="A14" s="263" t="s">
        <v>21</v>
      </c>
      <c r="B14" s="202">
        <v>52.743902439024396</v>
      </c>
      <c r="C14" s="202">
        <v>54.647330257086359</v>
      </c>
      <c r="D14" s="202">
        <v>57.75618928235663</v>
      </c>
      <c r="E14" s="202">
        <v>60.879765395894424</v>
      </c>
      <c r="F14" s="202">
        <v>60.320641282565134</v>
      </c>
      <c r="G14" s="202">
        <v>60.490769923457897</v>
      </c>
      <c r="H14" s="81">
        <v>59.45146014206788</v>
      </c>
      <c r="I14" s="81">
        <v>59.628411070253527</v>
      </c>
      <c r="J14" s="81">
        <v>61.238170347003148</v>
      </c>
      <c r="K14" s="81">
        <v>61.973180076628353</v>
      </c>
      <c r="L14" s="81">
        <v>62.316318638824441</v>
      </c>
      <c r="M14" s="81">
        <v>61.719187022189068</v>
      </c>
      <c r="N14" s="81">
        <v>61.780196629213478</v>
      </c>
      <c r="O14" s="81">
        <v>62.109925508355147</v>
      </c>
      <c r="P14" s="81">
        <v>67.281208351843631</v>
      </c>
      <c r="Q14" s="81">
        <v>68.831734960767221</v>
      </c>
      <c r="R14" s="81">
        <v>66.790027269185828</v>
      </c>
      <c r="S14" s="81">
        <v>66.645741786984729</v>
      </c>
      <c r="T14" s="261">
        <v>34.680073126142595</v>
      </c>
      <c r="U14" s="202">
        <v>36.686838124054461</v>
      </c>
      <c r="V14" s="202">
        <v>36.60118606375093</v>
      </c>
      <c r="W14" s="202">
        <v>38.499907629780161</v>
      </c>
      <c r="X14" s="202">
        <v>38.379176666051315</v>
      </c>
      <c r="Y14" s="202">
        <v>39.331574318381705</v>
      </c>
      <c r="Z14" s="202">
        <v>40.195306347456295</v>
      </c>
      <c r="AA14" s="202">
        <v>42.444937681406863</v>
      </c>
      <c r="AB14" s="81">
        <v>43.602525756065134</v>
      </c>
      <c r="AC14" s="81">
        <v>42.69149109913441</v>
      </c>
      <c r="AD14" s="81">
        <v>44.021829006118736</v>
      </c>
      <c r="AE14" s="81">
        <v>41.991408407486958</v>
      </c>
      <c r="AF14" s="81">
        <v>42.009884678747937</v>
      </c>
      <c r="AG14" s="81">
        <v>49.954107388710419</v>
      </c>
      <c r="AH14" s="81">
        <v>48.188946975354739</v>
      </c>
      <c r="AI14" s="81">
        <v>48.648648648648653</v>
      </c>
      <c r="AJ14" s="81">
        <v>49.942987457240598</v>
      </c>
      <c r="AK14" s="81">
        <v>49.351403678606005</v>
      </c>
      <c r="AL14" s="261">
        <v>29.50454038553449</v>
      </c>
      <c r="AM14" s="202">
        <v>33.848768054375533</v>
      </c>
      <c r="AN14" s="202">
        <v>31.746031746031743</v>
      </c>
      <c r="AO14" s="202">
        <v>33.134229301476687</v>
      </c>
      <c r="AP14" s="202">
        <v>32.901134521880067</v>
      </c>
      <c r="AQ14" s="202">
        <v>31.108946257509334</v>
      </c>
      <c r="AR14" s="202">
        <v>32.452767095803374</v>
      </c>
      <c r="AS14" s="202">
        <v>31.792797997304064</v>
      </c>
      <c r="AT14" s="81">
        <v>34.482758620689658</v>
      </c>
      <c r="AU14" s="81">
        <v>37.205162438807299</v>
      </c>
      <c r="AV14" s="81">
        <v>34.835025380710661</v>
      </c>
      <c r="AW14" s="81">
        <v>35.733538698498265</v>
      </c>
      <c r="AX14" s="81">
        <v>37.060203283815483</v>
      </c>
      <c r="AY14" s="81">
        <v>38.109105028149877</v>
      </c>
      <c r="AZ14" s="81">
        <v>39.203934224681113</v>
      </c>
      <c r="BA14" s="81">
        <v>40.963092032314272</v>
      </c>
      <c r="BB14" s="81">
        <v>42.236024844720497</v>
      </c>
      <c r="BC14" s="81">
        <v>42.483768936241049</v>
      </c>
      <c r="BD14" s="261">
        <v>28.465304744217455</v>
      </c>
      <c r="BE14" s="202">
        <v>28.912510220768599</v>
      </c>
      <c r="BF14" s="202">
        <v>29.977191267513849</v>
      </c>
      <c r="BG14" s="202">
        <v>31.530112044817926</v>
      </c>
      <c r="BH14" s="202">
        <v>30.582959641255602</v>
      </c>
      <c r="BI14" s="202">
        <v>30.108303249097474</v>
      </c>
      <c r="BJ14" s="202">
        <v>31.602247573642089</v>
      </c>
      <c r="BK14" s="202">
        <v>32.831215970961885</v>
      </c>
      <c r="BL14" s="81">
        <v>34.519823788546255</v>
      </c>
      <c r="BM14" s="81">
        <v>33.511705685618729</v>
      </c>
      <c r="BN14" s="81">
        <v>33.322678599968036</v>
      </c>
      <c r="BO14" s="81">
        <v>32.379540400296513</v>
      </c>
      <c r="BP14" s="81">
        <v>34.145584355114082</v>
      </c>
      <c r="BQ14" s="81">
        <v>38.082706766917298</v>
      </c>
      <c r="BR14" s="81">
        <v>38.211166975390313</v>
      </c>
      <c r="BS14" s="81">
        <v>39.758125472411187</v>
      </c>
      <c r="BT14" s="81">
        <v>38.963337547408344</v>
      </c>
      <c r="BU14" s="81">
        <v>43.443065299514302</v>
      </c>
      <c r="BV14" s="261">
        <v>19.262295081967213</v>
      </c>
      <c r="BW14" s="202">
        <v>16.864608076009503</v>
      </c>
      <c r="BX14" s="202">
        <v>18.906605922551254</v>
      </c>
      <c r="BY14" s="202">
        <v>16.371681415929203</v>
      </c>
      <c r="BZ14" s="202">
        <v>17.745803357314148</v>
      </c>
      <c r="CA14" s="202" t="s">
        <v>111</v>
      </c>
      <c r="CB14" s="202" t="s">
        <v>111</v>
      </c>
      <c r="CC14" s="202">
        <v>13.26530612244898</v>
      </c>
      <c r="CD14" s="81">
        <v>20.401337792642142</v>
      </c>
      <c r="CE14" s="202" t="s">
        <v>111</v>
      </c>
      <c r="CF14" s="202" t="s">
        <v>111</v>
      </c>
      <c r="CG14" s="202" t="s">
        <v>111</v>
      </c>
      <c r="CH14" s="202">
        <v>9.67741935483871</v>
      </c>
      <c r="CI14" s="202" t="s">
        <v>111</v>
      </c>
      <c r="CJ14" s="81">
        <v>14.754098360655737</v>
      </c>
      <c r="CK14" s="81">
        <v>14.695340501792115</v>
      </c>
      <c r="CL14" s="81">
        <v>16.483516483516482</v>
      </c>
      <c r="CM14" s="81">
        <v>15.538847117794486</v>
      </c>
      <c r="CN14" s="261" t="s">
        <v>111</v>
      </c>
      <c r="CO14" s="202" t="s">
        <v>111</v>
      </c>
      <c r="CP14" s="202" t="s">
        <v>111</v>
      </c>
      <c r="CQ14" s="202" t="s">
        <v>111</v>
      </c>
      <c r="CR14" s="202" t="s">
        <v>111</v>
      </c>
      <c r="CS14" s="202" t="s">
        <v>111</v>
      </c>
      <c r="CT14" s="202" t="s">
        <v>111</v>
      </c>
      <c r="CU14" s="202" t="s">
        <v>111</v>
      </c>
      <c r="CV14" s="202" t="s">
        <v>111</v>
      </c>
      <c r="CW14" s="202" t="s">
        <v>111</v>
      </c>
      <c r="CX14" s="202">
        <v>9.6703296703296715</v>
      </c>
      <c r="CY14" s="202">
        <v>10.025706940874036</v>
      </c>
      <c r="CZ14" s="202">
        <v>10.120481927710843</v>
      </c>
      <c r="DA14" s="202">
        <v>10.649350649350648</v>
      </c>
      <c r="DB14" s="81">
        <v>12.383900928792571</v>
      </c>
      <c r="DC14" s="81">
        <v>15.54054054054054</v>
      </c>
      <c r="DD14" s="81">
        <v>20.261437908496731</v>
      </c>
      <c r="DE14" s="81">
        <v>24.271844660194176</v>
      </c>
      <c r="DF14" s="261">
        <v>33.860434742046834</v>
      </c>
      <c r="DG14" s="202">
        <v>35.814491635732537</v>
      </c>
      <c r="DH14" s="202">
        <v>36.129367818809399</v>
      </c>
      <c r="DI14" s="202">
        <v>38</v>
      </c>
      <c r="DJ14" s="202">
        <v>38.459042232627141</v>
      </c>
      <c r="DK14" s="202">
        <v>38.976450105378909</v>
      </c>
      <c r="DL14" s="202">
        <v>40.230329594774609</v>
      </c>
      <c r="DM14" s="202">
        <v>41.16979247082331</v>
      </c>
      <c r="DN14" s="81">
        <v>42.834124071255928</v>
      </c>
      <c r="DO14" s="81">
        <v>43.658614841637252</v>
      </c>
      <c r="DP14" s="81">
        <v>42.636479985877578</v>
      </c>
      <c r="DQ14" s="81">
        <v>41.827419554711057</v>
      </c>
      <c r="DR14" s="81">
        <v>42.480922362309229</v>
      </c>
      <c r="DS14" s="81">
        <v>46.043308062038548</v>
      </c>
      <c r="DT14" s="81">
        <v>46.837772397094426</v>
      </c>
      <c r="DU14" s="81">
        <v>48.14151582615429</v>
      </c>
      <c r="DV14" s="81">
        <v>48.88350437096161</v>
      </c>
      <c r="DW14" s="81">
        <v>49.265897372943776</v>
      </c>
      <c r="DX14" s="262" t="s">
        <v>111</v>
      </c>
      <c r="DY14" s="202" t="s">
        <v>111</v>
      </c>
      <c r="DZ14" s="202" t="s">
        <v>111</v>
      </c>
      <c r="EA14" s="202" t="s">
        <v>111</v>
      </c>
      <c r="EB14" s="202" t="s">
        <v>111</v>
      </c>
      <c r="EC14" s="202">
        <v>20.212765957446805</v>
      </c>
      <c r="ED14" s="202">
        <v>10.42654028436019</v>
      </c>
      <c r="EE14" s="202">
        <v>15.164835164835164</v>
      </c>
      <c r="EF14" s="202" t="s">
        <v>111</v>
      </c>
      <c r="EG14" s="202" t="s">
        <v>111</v>
      </c>
      <c r="EH14" s="202" t="s">
        <v>111</v>
      </c>
      <c r="EI14" s="202" t="s">
        <v>111</v>
      </c>
      <c r="EJ14" s="202" t="s">
        <v>111</v>
      </c>
      <c r="EK14" s="202" t="s">
        <v>111</v>
      </c>
      <c r="EL14" s="202" t="s">
        <v>111</v>
      </c>
      <c r="EM14" s="202" t="s">
        <v>111</v>
      </c>
      <c r="EN14" s="202" t="s">
        <v>111</v>
      </c>
      <c r="EO14" s="202" t="s">
        <v>111</v>
      </c>
      <c r="EP14" s="202" t="s">
        <v>111</v>
      </c>
      <c r="EQ14" s="261">
        <v>10.205635948210205</v>
      </c>
      <c r="ER14" s="202">
        <v>11.371237458193979</v>
      </c>
      <c r="ES14" s="202">
        <v>8.0297397769516738</v>
      </c>
      <c r="ET14" s="202">
        <v>10.342146189735614</v>
      </c>
      <c r="EU14" s="202">
        <v>11</v>
      </c>
      <c r="EV14" s="202">
        <v>11.558109833971903</v>
      </c>
      <c r="EW14" s="202">
        <v>8.7804878048780477</v>
      </c>
      <c r="EX14" s="202">
        <v>8.6405529953917046</v>
      </c>
      <c r="EY14" s="202">
        <v>7.9169598874032365</v>
      </c>
      <c r="EZ14" s="81">
        <v>6.6711818489671515</v>
      </c>
      <c r="FA14" s="81">
        <v>11.408114558472555</v>
      </c>
      <c r="FB14" s="81">
        <v>10.621761658031089</v>
      </c>
      <c r="FC14" s="81">
        <v>10.139416983523446</v>
      </c>
      <c r="FD14" s="81">
        <v>13.712709952369014</v>
      </c>
      <c r="FE14" s="81">
        <v>14.440433212996389</v>
      </c>
      <c r="FF14" s="81">
        <v>12.335034312862925</v>
      </c>
      <c r="FG14" s="81">
        <v>12.307164895440522</v>
      </c>
      <c r="FH14" s="81">
        <v>14.576835100852566</v>
      </c>
      <c r="FI14" s="81">
        <v>17.226148409893995</v>
      </c>
      <c r="FJ14" s="261">
        <v>13.978494623655912</v>
      </c>
      <c r="FK14" s="202">
        <v>16.548463356973993</v>
      </c>
      <c r="FL14" s="202">
        <v>16.216216216216218</v>
      </c>
      <c r="FM14" s="202">
        <v>12.302483069977427</v>
      </c>
      <c r="FN14" s="202" t="s">
        <v>110</v>
      </c>
      <c r="FO14" s="202">
        <v>16.549069916613213</v>
      </c>
      <c r="FP14" s="202">
        <v>12.417994376757264</v>
      </c>
      <c r="FQ14" s="202">
        <v>15.418939018344075</v>
      </c>
      <c r="FR14" s="202">
        <v>15.928066795118816</v>
      </c>
      <c r="FS14" s="81">
        <v>12.054965646470956</v>
      </c>
      <c r="FT14" s="81">
        <v>13.596914175506269</v>
      </c>
      <c r="FU14" s="81">
        <v>19.171270718232044</v>
      </c>
      <c r="FV14" s="81">
        <v>18.29501915708812</v>
      </c>
      <c r="FW14" s="81">
        <v>21.973094170403588</v>
      </c>
      <c r="FX14" s="81">
        <v>25.03022974607013</v>
      </c>
      <c r="FY14" s="81">
        <v>23.681125439624854</v>
      </c>
      <c r="FZ14" s="81">
        <v>26.20985010706638</v>
      </c>
      <c r="GA14" s="81">
        <v>23.807400802496655</v>
      </c>
      <c r="GB14" s="81">
        <v>17.683998995227331</v>
      </c>
      <c r="GC14" s="261">
        <v>20.57057057057057</v>
      </c>
      <c r="GD14" s="202">
        <v>14.893617021276595</v>
      </c>
      <c r="GE14" s="202">
        <v>19.587628865979383</v>
      </c>
      <c r="GF14" s="202">
        <v>15.234822451317298</v>
      </c>
      <c r="GG14" s="202" t="s">
        <v>110</v>
      </c>
      <c r="GH14" s="202">
        <v>22.66857962697274</v>
      </c>
      <c r="GI14" s="202">
        <v>17.181208053691275</v>
      </c>
      <c r="GJ14" s="202">
        <v>19.572553430821145</v>
      </c>
      <c r="GK14" s="202">
        <v>15.952890792291221</v>
      </c>
      <c r="GL14" s="202">
        <v>13.145539906103288</v>
      </c>
      <c r="GM14" s="81">
        <v>17.80821917808219</v>
      </c>
      <c r="GN14" s="81">
        <v>14.17910447761194</v>
      </c>
      <c r="GO14" s="81">
        <v>15.770609318996415</v>
      </c>
      <c r="GP14" s="81">
        <v>15.936254980079681</v>
      </c>
      <c r="GQ14" s="81">
        <v>17.154811715481173</v>
      </c>
      <c r="GR14" s="81">
        <v>23.773898586866167</v>
      </c>
      <c r="GS14" s="81">
        <v>19.388646288209607</v>
      </c>
      <c r="GT14" s="81">
        <v>20.365033621517771</v>
      </c>
      <c r="GU14" s="81">
        <v>24.520255863539443</v>
      </c>
      <c r="GV14" s="261">
        <v>13.747954173486088</v>
      </c>
      <c r="GW14" s="202">
        <v>13.26929918178584</v>
      </c>
      <c r="GX14" s="202">
        <v>13.653646733494643</v>
      </c>
      <c r="GY14" s="202">
        <v>12.31238870516408</v>
      </c>
      <c r="GZ14" s="202">
        <v>16</v>
      </c>
      <c r="HA14" s="202">
        <v>16.03144354454502</v>
      </c>
      <c r="HB14" s="202">
        <v>11.758753288807934</v>
      </c>
      <c r="HC14" s="202">
        <v>13.812046301746125</v>
      </c>
      <c r="HD14" s="202">
        <v>11.663228951809488</v>
      </c>
      <c r="HE14" s="81">
        <v>9.2859785423603398</v>
      </c>
      <c r="HF14" s="81">
        <v>13.116917392451835</v>
      </c>
      <c r="HG14" s="81">
        <v>13.580691642651296</v>
      </c>
      <c r="HH14" s="81">
        <v>13.086185044359949</v>
      </c>
      <c r="HI14" s="81">
        <v>16.020750686603602</v>
      </c>
      <c r="HJ14" s="81">
        <v>17.742476787112651</v>
      </c>
      <c r="HK14" s="81">
        <v>16.866066701958708</v>
      </c>
      <c r="HL14" s="81">
        <v>16.6630878247799</v>
      </c>
      <c r="HM14" s="81">
        <v>17.879649079451379</v>
      </c>
      <c r="HN14" s="81">
        <v>18.268190018039686</v>
      </c>
      <c r="HO14" s="262" t="s">
        <v>110</v>
      </c>
      <c r="HP14" s="202" t="s">
        <v>110</v>
      </c>
      <c r="HQ14" s="202" t="s">
        <v>110</v>
      </c>
      <c r="HR14" s="202" t="s">
        <v>110</v>
      </c>
      <c r="HS14" s="202" t="s">
        <v>110</v>
      </c>
      <c r="HT14" s="202" t="s">
        <v>110</v>
      </c>
      <c r="HU14" s="202" t="s">
        <v>110</v>
      </c>
      <c r="HV14" s="202" t="s">
        <v>110</v>
      </c>
      <c r="HW14" s="202">
        <v>40.86021505376344</v>
      </c>
      <c r="HX14" s="81">
        <v>36.774193548387096</v>
      </c>
      <c r="HY14" s="81">
        <v>13.197969543147209</v>
      </c>
      <c r="HZ14" s="81">
        <v>35.448776065276519</v>
      </c>
      <c r="IA14" s="81">
        <v>31.862312444836714</v>
      </c>
      <c r="IB14" s="81">
        <v>36.626139817629181</v>
      </c>
      <c r="IC14" s="81">
        <v>36.491935483870968</v>
      </c>
      <c r="ID14" s="81">
        <v>30.206286836935163</v>
      </c>
      <c r="IE14" s="81">
        <v>27.573358174196557</v>
      </c>
      <c r="IF14" s="81">
        <v>26.696329254727473</v>
      </c>
      <c r="IG14" s="81">
        <v>27.954048140043763</v>
      </c>
      <c r="IH14" s="261" t="s">
        <v>110</v>
      </c>
      <c r="II14" s="202" t="s">
        <v>110</v>
      </c>
      <c r="IJ14" s="202" t="s">
        <v>110</v>
      </c>
      <c r="IK14" s="202" t="s">
        <v>110</v>
      </c>
      <c r="IL14" s="202" t="s">
        <v>110</v>
      </c>
      <c r="IM14" s="202" t="s">
        <v>110</v>
      </c>
      <c r="IN14" s="202" t="s">
        <v>110</v>
      </c>
      <c r="IO14" s="202" t="s">
        <v>110</v>
      </c>
      <c r="IP14" s="60" t="s">
        <v>111</v>
      </c>
      <c r="IQ14" s="60" t="s">
        <v>111</v>
      </c>
      <c r="IR14" s="81" t="s">
        <v>111</v>
      </c>
      <c r="IS14" s="81" t="s">
        <v>111</v>
      </c>
      <c r="IT14" s="81" t="s">
        <v>111</v>
      </c>
      <c r="IU14" s="81" t="s">
        <v>111</v>
      </c>
      <c r="IV14" s="81" t="s">
        <v>111</v>
      </c>
      <c r="IW14" s="81" t="s">
        <v>111</v>
      </c>
      <c r="IX14" s="81" t="s">
        <v>111</v>
      </c>
      <c r="IY14" s="81" t="s">
        <v>111</v>
      </c>
      <c r="IZ14" s="81">
        <v>43.034055727554176</v>
      </c>
      <c r="JA14" s="261" t="s">
        <v>110</v>
      </c>
      <c r="JB14" s="202" t="s">
        <v>110</v>
      </c>
      <c r="JC14" s="202" t="s">
        <v>110</v>
      </c>
      <c r="JD14" s="202" t="s">
        <v>110</v>
      </c>
      <c r="JE14" s="202" t="s">
        <v>110</v>
      </c>
      <c r="JF14" s="202" t="s">
        <v>110</v>
      </c>
      <c r="JG14" s="202" t="s">
        <v>110</v>
      </c>
      <c r="JH14" s="202" t="s">
        <v>110</v>
      </c>
      <c r="JI14" s="202">
        <v>40.86021505376344</v>
      </c>
      <c r="JJ14" s="81">
        <v>36.774193548387096</v>
      </c>
      <c r="JK14" s="81">
        <v>13.197969543147209</v>
      </c>
      <c r="JL14" s="81">
        <v>35.448776065276519</v>
      </c>
      <c r="JM14" s="81">
        <v>31.862312444836714</v>
      </c>
      <c r="JN14" s="81">
        <v>36.626139817629181</v>
      </c>
      <c r="JO14" s="81">
        <v>36.491935483870968</v>
      </c>
      <c r="JP14" s="81">
        <v>30.206286836935163</v>
      </c>
      <c r="JQ14" s="81">
        <v>27.573358174196557</v>
      </c>
      <c r="JR14" s="81">
        <v>26.696329254727473</v>
      </c>
      <c r="JS14" s="81">
        <v>30.218503021850303</v>
      </c>
    </row>
    <row r="15" spans="1:279" s="7" customFormat="1">
      <c r="A15" s="263" t="s">
        <v>22</v>
      </c>
      <c r="B15" s="202" t="s">
        <v>110</v>
      </c>
      <c r="C15" s="202" t="s">
        <v>110</v>
      </c>
      <c r="D15" s="202" t="s">
        <v>110</v>
      </c>
      <c r="E15" s="202" t="s">
        <v>110</v>
      </c>
      <c r="F15" s="202" t="s">
        <v>110</v>
      </c>
      <c r="G15" s="202" t="s">
        <v>110</v>
      </c>
      <c r="H15" s="202" t="s">
        <v>110</v>
      </c>
      <c r="I15" s="202" t="s">
        <v>110</v>
      </c>
      <c r="J15" s="202" t="s">
        <v>110</v>
      </c>
      <c r="K15" s="202" t="s">
        <v>110</v>
      </c>
      <c r="L15" s="202" t="s">
        <v>110</v>
      </c>
      <c r="M15" s="202" t="s">
        <v>110</v>
      </c>
      <c r="N15" s="202" t="s">
        <v>110</v>
      </c>
      <c r="O15" s="202" t="s">
        <v>110</v>
      </c>
      <c r="P15" s="202" t="s">
        <v>110</v>
      </c>
      <c r="Q15" s="202" t="s">
        <v>110</v>
      </c>
      <c r="R15" s="202" t="s">
        <v>110</v>
      </c>
      <c r="S15" s="202" t="s">
        <v>110</v>
      </c>
      <c r="T15" s="261" t="s">
        <v>110</v>
      </c>
      <c r="U15" s="202" t="s">
        <v>110</v>
      </c>
      <c r="V15" s="202" t="s">
        <v>110</v>
      </c>
      <c r="W15" s="202" t="s">
        <v>110</v>
      </c>
      <c r="X15" s="202" t="s">
        <v>110</v>
      </c>
      <c r="Y15" s="202" t="s">
        <v>110</v>
      </c>
      <c r="Z15" s="202" t="s">
        <v>110</v>
      </c>
      <c r="AA15" s="202" t="s">
        <v>110</v>
      </c>
      <c r="AB15" s="202" t="s">
        <v>110</v>
      </c>
      <c r="AC15" s="202" t="s">
        <v>110</v>
      </c>
      <c r="AD15" s="202" t="s">
        <v>110</v>
      </c>
      <c r="AE15" s="202" t="s">
        <v>110</v>
      </c>
      <c r="AF15" s="202" t="s">
        <v>110</v>
      </c>
      <c r="AG15" s="202" t="s">
        <v>110</v>
      </c>
      <c r="AH15" s="202" t="s">
        <v>110</v>
      </c>
      <c r="AI15" s="202" t="s">
        <v>110</v>
      </c>
      <c r="AJ15" s="202" t="s">
        <v>110</v>
      </c>
      <c r="AK15" s="202" t="s">
        <v>110</v>
      </c>
      <c r="AL15" s="261" t="s">
        <v>110</v>
      </c>
      <c r="AM15" s="202" t="s">
        <v>110</v>
      </c>
      <c r="AN15" s="202" t="s">
        <v>110</v>
      </c>
      <c r="AO15" s="202" t="s">
        <v>110</v>
      </c>
      <c r="AP15" s="202" t="s">
        <v>110</v>
      </c>
      <c r="AQ15" s="202" t="s">
        <v>110</v>
      </c>
      <c r="AR15" s="202" t="s">
        <v>110</v>
      </c>
      <c r="AS15" s="202" t="s">
        <v>110</v>
      </c>
      <c r="AT15" s="202" t="s">
        <v>110</v>
      </c>
      <c r="AU15" s="202" t="s">
        <v>110</v>
      </c>
      <c r="AV15" s="202" t="s">
        <v>110</v>
      </c>
      <c r="AW15" s="202" t="s">
        <v>110</v>
      </c>
      <c r="AX15" s="202" t="s">
        <v>110</v>
      </c>
      <c r="AY15" s="202" t="s">
        <v>110</v>
      </c>
      <c r="AZ15" s="202" t="s">
        <v>110</v>
      </c>
      <c r="BA15" s="202" t="s">
        <v>110</v>
      </c>
      <c r="BB15" s="202" t="s">
        <v>110</v>
      </c>
      <c r="BC15" s="202" t="s">
        <v>110</v>
      </c>
      <c r="BD15" s="261" t="s">
        <v>110</v>
      </c>
      <c r="BE15" s="202" t="s">
        <v>110</v>
      </c>
      <c r="BF15" s="202" t="s">
        <v>110</v>
      </c>
      <c r="BG15" s="202" t="s">
        <v>110</v>
      </c>
      <c r="BH15" s="202" t="s">
        <v>110</v>
      </c>
      <c r="BI15" s="202" t="s">
        <v>110</v>
      </c>
      <c r="BJ15" s="202" t="s">
        <v>110</v>
      </c>
      <c r="BK15" s="202" t="s">
        <v>110</v>
      </c>
      <c r="BL15" s="202" t="s">
        <v>110</v>
      </c>
      <c r="BM15" s="202" t="s">
        <v>110</v>
      </c>
      <c r="BN15" s="202" t="s">
        <v>110</v>
      </c>
      <c r="BO15" s="202" t="s">
        <v>110</v>
      </c>
      <c r="BP15" s="202" t="s">
        <v>110</v>
      </c>
      <c r="BQ15" s="202" t="s">
        <v>110</v>
      </c>
      <c r="BR15" s="202" t="s">
        <v>110</v>
      </c>
      <c r="BS15" s="202" t="s">
        <v>110</v>
      </c>
      <c r="BT15" s="202" t="s">
        <v>110</v>
      </c>
      <c r="BU15" s="202" t="s">
        <v>110</v>
      </c>
      <c r="BV15" s="261" t="s">
        <v>110</v>
      </c>
      <c r="BW15" s="202" t="s">
        <v>110</v>
      </c>
      <c r="BX15" s="202" t="s">
        <v>110</v>
      </c>
      <c r="BY15" s="202" t="s">
        <v>110</v>
      </c>
      <c r="BZ15" s="202" t="s">
        <v>110</v>
      </c>
      <c r="CA15" s="202" t="s">
        <v>110</v>
      </c>
      <c r="CB15" s="202" t="s">
        <v>110</v>
      </c>
      <c r="CC15" s="202" t="s">
        <v>110</v>
      </c>
      <c r="CD15" s="202" t="s">
        <v>110</v>
      </c>
      <c r="CE15" s="202" t="s">
        <v>110</v>
      </c>
      <c r="CF15" s="202" t="s">
        <v>110</v>
      </c>
      <c r="CG15" s="202" t="s">
        <v>110</v>
      </c>
      <c r="CH15" s="202" t="s">
        <v>110</v>
      </c>
      <c r="CI15" s="202" t="s">
        <v>110</v>
      </c>
      <c r="CJ15" s="202" t="s">
        <v>110</v>
      </c>
      <c r="CK15" s="202" t="s">
        <v>110</v>
      </c>
      <c r="CL15" s="202" t="s">
        <v>110</v>
      </c>
      <c r="CM15" s="202" t="s">
        <v>110</v>
      </c>
      <c r="CN15" s="261" t="s">
        <v>110</v>
      </c>
      <c r="CO15" s="202" t="s">
        <v>110</v>
      </c>
      <c r="CP15" s="202" t="s">
        <v>110</v>
      </c>
      <c r="CQ15" s="202" t="s">
        <v>110</v>
      </c>
      <c r="CR15" s="202" t="s">
        <v>110</v>
      </c>
      <c r="CS15" s="202" t="s">
        <v>110</v>
      </c>
      <c r="CT15" s="202" t="s">
        <v>110</v>
      </c>
      <c r="CU15" s="202" t="s">
        <v>110</v>
      </c>
      <c r="CV15" s="202" t="s">
        <v>110</v>
      </c>
      <c r="CW15" s="202" t="s">
        <v>110</v>
      </c>
      <c r="CX15" s="202" t="s">
        <v>110</v>
      </c>
      <c r="CY15" s="202" t="s">
        <v>110</v>
      </c>
      <c r="CZ15" s="202" t="s">
        <v>110</v>
      </c>
      <c r="DA15" s="202" t="s">
        <v>110</v>
      </c>
      <c r="DB15" s="202" t="s">
        <v>110</v>
      </c>
      <c r="DC15" s="202" t="s">
        <v>110</v>
      </c>
      <c r="DD15" s="202" t="s">
        <v>110</v>
      </c>
      <c r="DE15" s="202" t="s">
        <v>110</v>
      </c>
      <c r="DF15" s="261" t="s">
        <v>110</v>
      </c>
      <c r="DG15" s="202" t="s">
        <v>110</v>
      </c>
      <c r="DH15" s="202" t="s">
        <v>110</v>
      </c>
      <c r="DI15" s="202" t="s">
        <v>110</v>
      </c>
      <c r="DJ15" s="202" t="s">
        <v>110</v>
      </c>
      <c r="DK15" s="202" t="s">
        <v>110</v>
      </c>
      <c r="DL15" s="202" t="s">
        <v>110</v>
      </c>
      <c r="DM15" s="202" t="s">
        <v>110</v>
      </c>
      <c r="DN15" s="202" t="s">
        <v>110</v>
      </c>
      <c r="DO15" s="202" t="s">
        <v>110</v>
      </c>
      <c r="DP15" s="202" t="s">
        <v>110</v>
      </c>
      <c r="DQ15" s="202" t="s">
        <v>110</v>
      </c>
      <c r="DR15" s="202" t="s">
        <v>110</v>
      </c>
      <c r="DS15" s="202" t="s">
        <v>110</v>
      </c>
      <c r="DT15" s="202" t="s">
        <v>110</v>
      </c>
      <c r="DU15" s="202" t="s">
        <v>110</v>
      </c>
      <c r="DV15" s="202" t="s">
        <v>110</v>
      </c>
      <c r="DW15" s="202" t="s">
        <v>110</v>
      </c>
      <c r="DX15" s="262" t="s">
        <v>111</v>
      </c>
      <c r="DY15" s="202" t="s">
        <v>111</v>
      </c>
      <c r="DZ15" s="202" t="s">
        <v>111</v>
      </c>
      <c r="EA15" s="202" t="s">
        <v>111</v>
      </c>
      <c r="EB15" s="202" t="s">
        <v>111</v>
      </c>
      <c r="EC15" s="202" t="s">
        <v>111</v>
      </c>
      <c r="ED15" s="202" t="s">
        <v>111</v>
      </c>
      <c r="EE15" s="202" t="s">
        <v>111</v>
      </c>
      <c r="EF15" s="202" t="s">
        <v>111</v>
      </c>
      <c r="EG15" s="202" t="s">
        <v>111</v>
      </c>
      <c r="EH15" s="202" t="s">
        <v>111</v>
      </c>
      <c r="EI15" s="202" t="s">
        <v>111</v>
      </c>
      <c r="EJ15" s="202" t="s">
        <v>111</v>
      </c>
      <c r="EK15" s="202" t="s">
        <v>111</v>
      </c>
      <c r="EL15" s="202" t="s">
        <v>111</v>
      </c>
      <c r="EM15" s="202" t="s">
        <v>111</v>
      </c>
      <c r="EN15" s="202" t="s">
        <v>111</v>
      </c>
      <c r="EO15" s="202" t="s">
        <v>110</v>
      </c>
      <c r="EP15" s="202" t="s">
        <v>110</v>
      </c>
      <c r="EQ15" s="261" t="s">
        <v>110</v>
      </c>
      <c r="ER15" s="202" t="s">
        <v>110</v>
      </c>
      <c r="ES15" s="202" t="s">
        <v>110</v>
      </c>
      <c r="ET15" s="202" t="s">
        <v>110</v>
      </c>
      <c r="EU15" s="202" t="s">
        <v>110</v>
      </c>
      <c r="EV15" s="202" t="s">
        <v>110</v>
      </c>
      <c r="EW15" s="202" t="s">
        <v>110</v>
      </c>
      <c r="EX15" s="202" t="s">
        <v>110</v>
      </c>
      <c r="EY15" s="202">
        <v>21.483870967741936</v>
      </c>
      <c r="EZ15" s="81">
        <v>22.150374033219222</v>
      </c>
      <c r="FA15" s="81">
        <v>21.445686900958467</v>
      </c>
      <c r="FB15" s="81">
        <v>13.627159023228112</v>
      </c>
      <c r="FC15" s="81">
        <v>27.657855246450421</v>
      </c>
      <c r="FD15" s="81">
        <v>23.317148532332819</v>
      </c>
      <c r="FE15" s="81">
        <v>20.011522949875168</v>
      </c>
      <c r="FF15" s="81">
        <v>21.418553396113005</v>
      </c>
      <c r="FG15" s="81">
        <v>20.941372487764241</v>
      </c>
      <c r="FH15" s="81">
        <v>23.148535564853557</v>
      </c>
      <c r="FI15" s="202" t="s">
        <v>110</v>
      </c>
      <c r="FJ15" s="261" t="s">
        <v>110</v>
      </c>
      <c r="FK15" s="202" t="s">
        <v>110</v>
      </c>
      <c r="FL15" s="202" t="s">
        <v>110</v>
      </c>
      <c r="FM15" s="202" t="s">
        <v>110</v>
      </c>
      <c r="FN15" s="202" t="s">
        <v>110</v>
      </c>
      <c r="FO15" s="202" t="s">
        <v>110</v>
      </c>
      <c r="FP15" s="202" t="s">
        <v>110</v>
      </c>
      <c r="FQ15" s="202" t="s">
        <v>110</v>
      </c>
      <c r="FR15" s="202">
        <v>27.70724421209858</v>
      </c>
      <c r="FS15" s="81">
        <v>28.083353525563364</v>
      </c>
      <c r="FT15" s="81">
        <v>27.165447250413028</v>
      </c>
      <c r="FU15" s="81">
        <v>22.433718558803534</v>
      </c>
      <c r="FV15" s="81">
        <v>30.385288966725042</v>
      </c>
      <c r="FW15" s="81">
        <v>29.268292682926827</v>
      </c>
      <c r="FX15" s="81">
        <v>27.418730650154799</v>
      </c>
      <c r="FY15" s="81">
        <v>29.019014693171997</v>
      </c>
      <c r="FZ15" s="81">
        <v>29.481442484864438</v>
      </c>
      <c r="GA15" s="81">
        <v>32.412135776509459</v>
      </c>
      <c r="GB15" s="81" t="s">
        <v>110</v>
      </c>
      <c r="GC15" s="261" t="s">
        <v>110</v>
      </c>
      <c r="GD15" s="202" t="s">
        <v>110</v>
      </c>
      <c r="GE15" s="202" t="s">
        <v>110</v>
      </c>
      <c r="GF15" s="202" t="s">
        <v>110</v>
      </c>
      <c r="GG15" s="202" t="s">
        <v>110</v>
      </c>
      <c r="GH15" s="202" t="s">
        <v>110</v>
      </c>
      <c r="GI15" s="202" t="s">
        <v>110</v>
      </c>
      <c r="GJ15" s="202" t="s">
        <v>110</v>
      </c>
      <c r="GK15" s="202">
        <v>22.164048865619545</v>
      </c>
      <c r="GL15" s="202">
        <v>24.420677361853834</v>
      </c>
      <c r="GM15" s="81">
        <v>24.534161490683228</v>
      </c>
      <c r="GN15" s="81">
        <v>19.813829787234042</v>
      </c>
      <c r="GO15" s="81">
        <v>27.895392278953924</v>
      </c>
      <c r="GP15" s="81">
        <v>23.535911602209943</v>
      </c>
      <c r="GQ15" s="81">
        <v>23.951434878587197</v>
      </c>
      <c r="GR15" s="202">
        <v>25.146198830409354</v>
      </c>
      <c r="GS15" s="202">
        <v>26.315789473684209</v>
      </c>
      <c r="GT15" s="202">
        <v>24.00671516508114</v>
      </c>
      <c r="GU15" s="202" t="s">
        <v>110</v>
      </c>
      <c r="GV15" s="261" t="s">
        <v>110</v>
      </c>
      <c r="GW15" s="202" t="s">
        <v>110</v>
      </c>
      <c r="GX15" s="202" t="s">
        <v>110</v>
      </c>
      <c r="GY15" s="202" t="s">
        <v>110</v>
      </c>
      <c r="GZ15" s="202" t="s">
        <v>110</v>
      </c>
      <c r="HA15" s="202" t="s">
        <v>110</v>
      </c>
      <c r="HB15" s="202" t="s">
        <v>110</v>
      </c>
      <c r="HC15" s="202" t="s">
        <v>110</v>
      </c>
      <c r="HD15" s="202">
        <v>23.541329011345219</v>
      </c>
      <c r="HE15" s="202">
        <v>24.198807157057654</v>
      </c>
      <c r="HF15" s="81">
        <v>23.561688049705477</v>
      </c>
      <c r="HG15" s="81">
        <v>16.83628318584071</v>
      </c>
      <c r="HH15" s="81">
        <v>28.559213339033775</v>
      </c>
      <c r="HI15" s="81">
        <v>25.241792671298185</v>
      </c>
      <c r="HJ15" s="81">
        <v>22.54973313925279</v>
      </c>
      <c r="HK15" s="202">
        <v>23.93916635373639</v>
      </c>
      <c r="HL15" s="202">
        <v>23.62796833773087</v>
      </c>
      <c r="HM15" s="202">
        <v>25.354319978195694</v>
      </c>
      <c r="HN15" s="202" t="s">
        <v>110</v>
      </c>
      <c r="HO15" s="67" t="s">
        <v>111</v>
      </c>
      <c r="HP15" s="60" t="s">
        <v>111</v>
      </c>
      <c r="HQ15" s="60" t="s">
        <v>111</v>
      </c>
      <c r="HR15" s="60" t="s">
        <v>111</v>
      </c>
      <c r="HS15" s="60" t="s">
        <v>111</v>
      </c>
      <c r="HT15" s="60" t="s">
        <v>111</v>
      </c>
      <c r="HU15" s="60" t="s">
        <v>111</v>
      </c>
      <c r="HV15" s="60" t="s">
        <v>111</v>
      </c>
      <c r="HW15" s="60" t="s">
        <v>111</v>
      </c>
      <c r="HX15" s="60" t="s">
        <v>111</v>
      </c>
      <c r="HY15" s="60" t="s">
        <v>111</v>
      </c>
      <c r="HZ15" s="60" t="s">
        <v>111</v>
      </c>
      <c r="IA15" s="60" t="s">
        <v>111</v>
      </c>
      <c r="IB15" s="60" t="s">
        <v>111</v>
      </c>
      <c r="IC15" s="60" t="s">
        <v>111</v>
      </c>
      <c r="ID15" s="60" t="s">
        <v>111</v>
      </c>
      <c r="IE15" s="60" t="s">
        <v>111</v>
      </c>
      <c r="IF15" s="60" t="s">
        <v>111</v>
      </c>
      <c r="IG15" s="60" t="s">
        <v>111</v>
      </c>
      <c r="IH15" s="75" t="s">
        <v>111</v>
      </c>
      <c r="II15" s="60" t="s">
        <v>111</v>
      </c>
      <c r="IJ15" s="60" t="s">
        <v>111</v>
      </c>
      <c r="IK15" s="60" t="s">
        <v>111</v>
      </c>
      <c r="IL15" s="60" t="s">
        <v>111</v>
      </c>
      <c r="IM15" s="60" t="s">
        <v>111</v>
      </c>
      <c r="IN15" s="60" t="s">
        <v>111</v>
      </c>
      <c r="IO15" s="60" t="s">
        <v>111</v>
      </c>
      <c r="IP15" s="60" t="s">
        <v>111</v>
      </c>
      <c r="IQ15" s="60" t="s">
        <v>111</v>
      </c>
      <c r="IR15" s="81" t="s">
        <v>111</v>
      </c>
      <c r="IS15" s="81" t="s">
        <v>111</v>
      </c>
      <c r="IT15" s="81" t="s">
        <v>111</v>
      </c>
      <c r="IU15" s="81" t="s">
        <v>111</v>
      </c>
      <c r="IV15" s="81" t="s">
        <v>111</v>
      </c>
      <c r="IW15" s="81" t="s">
        <v>111</v>
      </c>
      <c r="IX15" s="81" t="s">
        <v>111</v>
      </c>
      <c r="IY15" s="81" t="s">
        <v>111</v>
      </c>
      <c r="IZ15" s="81" t="s">
        <v>111</v>
      </c>
      <c r="JA15" s="75" t="s">
        <v>111</v>
      </c>
      <c r="JB15" s="60" t="s">
        <v>111</v>
      </c>
      <c r="JC15" s="60" t="s">
        <v>111</v>
      </c>
      <c r="JD15" s="60" t="s">
        <v>111</v>
      </c>
      <c r="JE15" s="60" t="s">
        <v>111</v>
      </c>
      <c r="JF15" s="60" t="s">
        <v>111</v>
      </c>
      <c r="JG15" s="60" t="s">
        <v>111</v>
      </c>
      <c r="JH15" s="60" t="s">
        <v>111</v>
      </c>
      <c r="JI15" s="60" t="s">
        <v>111</v>
      </c>
      <c r="JJ15" s="60" t="s">
        <v>111</v>
      </c>
      <c r="JK15" s="60" t="s">
        <v>111</v>
      </c>
      <c r="JL15" s="60" t="s">
        <v>111</v>
      </c>
      <c r="JM15" s="60" t="s">
        <v>111</v>
      </c>
      <c r="JN15" s="60" t="s">
        <v>111</v>
      </c>
      <c r="JO15" s="60" t="s">
        <v>111</v>
      </c>
      <c r="JP15" s="60" t="s">
        <v>111</v>
      </c>
      <c r="JQ15" s="60" t="s">
        <v>111</v>
      </c>
      <c r="JR15" s="60" t="s">
        <v>111</v>
      </c>
      <c r="JS15" s="60" t="s">
        <v>111</v>
      </c>
    </row>
    <row r="16" spans="1:279" s="7" customFormat="1">
      <c r="A16" s="263"/>
      <c r="B16" s="202"/>
      <c r="C16" s="202"/>
      <c r="D16" s="202"/>
      <c r="E16" s="202"/>
      <c r="F16" s="202"/>
      <c r="G16" s="202"/>
      <c r="H16" s="81"/>
      <c r="I16" s="81"/>
      <c r="J16" s="81"/>
      <c r="K16" s="81"/>
      <c r="L16" s="81"/>
      <c r="M16" s="81"/>
      <c r="N16" s="81"/>
      <c r="O16" s="81"/>
      <c r="P16" s="81"/>
      <c r="Q16" s="81"/>
      <c r="R16" s="81"/>
      <c r="S16" s="81"/>
      <c r="T16" s="261"/>
      <c r="U16" s="202"/>
      <c r="V16" s="202"/>
      <c r="W16" s="202"/>
      <c r="X16" s="202"/>
      <c r="Y16" s="202"/>
      <c r="Z16" s="202"/>
      <c r="AA16" s="202"/>
      <c r="AB16" s="81"/>
      <c r="AC16" s="81"/>
      <c r="AD16" s="81"/>
      <c r="AE16" s="81"/>
      <c r="AF16" s="81"/>
      <c r="AG16" s="81"/>
      <c r="AH16" s="81"/>
      <c r="AI16" s="81"/>
      <c r="AJ16" s="81"/>
      <c r="AK16" s="81"/>
      <c r="AL16" s="261"/>
      <c r="AM16" s="202"/>
      <c r="AN16" s="202"/>
      <c r="AO16" s="202"/>
      <c r="AP16" s="202"/>
      <c r="AQ16" s="202"/>
      <c r="AR16" s="202"/>
      <c r="AS16" s="202"/>
      <c r="AT16" s="202"/>
      <c r="AU16" s="81"/>
      <c r="AV16" s="81"/>
      <c r="AW16" s="81"/>
      <c r="AX16" s="81"/>
      <c r="AY16" s="81"/>
      <c r="AZ16" s="81"/>
      <c r="BA16" s="81"/>
      <c r="BB16" s="81"/>
      <c r="BC16" s="81"/>
      <c r="BD16" s="261"/>
      <c r="BE16" s="202"/>
      <c r="BF16" s="202"/>
      <c r="BG16" s="202"/>
      <c r="BH16" s="202"/>
      <c r="BI16" s="202"/>
      <c r="BJ16" s="202"/>
      <c r="BK16" s="202"/>
      <c r="BL16" s="81"/>
      <c r="BM16" s="81"/>
      <c r="BN16" s="81"/>
      <c r="BO16" s="81"/>
      <c r="BP16" s="81"/>
      <c r="BQ16" s="81"/>
      <c r="BR16" s="81"/>
      <c r="BS16" s="81"/>
      <c r="BT16" s="81"/>
      <c r="BU16" s="81"/>
      <c r="BV16" s="261"/>
      <c r="BW16" s="202"/>
      <c r="BX16" s="202"/>
      <c r="BY16" s="202"/>
      <c r="BZ16" s="202"/>
      <c r="CA16" s="202"/>
      <c r="CB16" s="202"/>
      <c r="CC16" s="202"/>
      <c r="CD16" s="81"/>
      <c r="CE16" s="81"/>
      <c r="CF16" s="81"/>
      <c r="CG16" s="81"/>
      <c r="CH16" s="81"/>
      <c r="CI16" s="81"/>
      <c r="CJ16" s="81"/>
      <c r="CK16" s="81"/>
      <c r="CL16" s="81"/>
      <c r="CM16" s="81"/>
      <c r="CN16" s="261"/>
      <c r="CO16" s="202"/>
      <c r="CP16" s="202"/>
      <c r="CQ16" s="202"/>
      <c r="CR16" s="202"/>
      <c r="CS16" s="202"/>
      <c r="CT16" s="202"/>
      <c r="CU16" s="202"/>
      <c r="CV16" s="81"/>
      <c r="CW16" s="81"/>
      <c r="CX16" s="81"/>
      <c r="CY16" s="81"/>
      <c r="CZ16" s="81"/>
      <c r="DA16" s="81"/>
      <c r="DB16" s="81"/>
      <c r="DC16" s="81"/>
      <c r="DD16" s="81"/>
      <c r="DE16" s="81"/>
      <c r="DF16" s="261"/>
      <c r="DG16" s="202"/>
      <c r="DH16" s="202"/>
      <c r="DI16" s="202"/>
      <c r="DJ16" s="202"/>
      <c r="DK16" s="202"/>
      <c r="DL16" s="202"/>
      <c r="DM16" s="202"/>
      <c r="DN16" s="81"/>
      <c r="DO16" s="81"/>
      <c r="DP16" s="81"/>
      <c r="DQ16" s="81"/>
      <c r="DR16" s="81"/>
      <c r="DS16" s="81"/>
      <c r="DT16" s="81"/>
      <c r="DU16" s="81"/>
      <c r="DV16" s="81"/>
      <c r="DW16" s="81"/>
      <c r="DX16" s="262"/>
      <c r="DY16" s="202"/>
      <c r="DZ16" s="202"/>
      <c r="EA16" s="202"/>
      <c r="EB16" s="202"/>
      <c r="EC16" s="202"/>
      <c r="ED16" s="202"/>
      <c r="EE16" s="202"/>
      <c r="EF16" s="202"/>
      <c r="EG16" s="81"/>
      <c r="EH16" s="81"/>
      <c r="EI16" s="81"/>
      <c r="EJ16" s="81"/>
      <c r="EK16" s="81"/>
      <c r="EL16" s="81"/>
      <c r="EM16" s="81"/>
      <c r="EN16" s="81"/>
      <c r="EO16" s="81"/>
      <c r="EP16" s="81"/>
      <c r="EQ16" s="261"/>
      <c r="ER16" s="202"/>
      <c r="ES16" s="202"/>
      <c r="ET16" s="202"/>
      <c r="EU16" s="202"/>
      <c r="EV16" s="202"/>
      <c r="EW16" s="202"/>
      <c r="EX16" s="202"/>
      <c r="EY16" s="202"/>
      <c r="EZ16" s="81"/>
      <c r="FA16" s="81"/>
      <c r="FB16" s="81"/>
      <c r="FC16" s="81"/>
      <c r="FD16" s="81"/>
      <c r="FE16" s="81"/>
      <c r="FF16" s="81"/>
      <c r="FG16" s="81"/>
      <c r="FH16" s="81"/>
      <c r="FI16" s="81"/>
      <c r="FJ16" s="261"/>
      <c r="FK16" s="202"/>
      <c r="FL16" s="202"/>
      <c r="FM16" s="202"/>
      <c r="FN16" s="202"/>
      <c r="FO16" s="202"/>
      <c r="FP16" s="202"/>
      <c r="FQ16" s="202"/>
      <c r="FR16" s="202"/>
      <c r="FS16" s="81"/>
      <c r="FT16" s="81"/>
      <c r="FU16" s="81"/>
      <c r="FV16" s="81"/>
      <c r="FW16" s="81"/>
      <c r="FX16" s="81"/>
      <c r="FY16" s="81"/>
      <c r="FZ16" s="81"/>
      <c r="GA16" s="81"/>
      <c r="GB16" s="81"/>
      <c r="GC16" s="261"/>
      <c r="GD16" s="202"/>
      <c r="GE16" s="202"/>
      <c r="GF16" s="202"/>
      <c r="GG16" s="202"/>
      <c r="GH16" s="202"/>
      <c r="GI16" s="202"/>
      <c r="GJ16" s="202"/>
      <c r="GK16" s="202"/>
      <c r="GL16" s="202"/>
      <c r="GM16" s="81"/>
      <c r="GN16" s="81"/>
      <c r="GO16" s="81"/>
      <c r="GP16" s="81"/>
      <c r="GQ16" s="81"/>
      <c r="GR16" s="81"/>
      <c r="GS16" s="81"/>
      <c r="GT16" s="81"/>
      <c r="GU16" s="81"/>
      <c r="GV16" s="261"/>
      <c r="GW16" s="202"/>
      <c r="GX16" s="202"/>
      <c r="GY16" s="202"/>
      <c r="GZ16" s="202"/>
      <c r="HA16" s="202"/>
      <c r="HB16" s="202"/>
      <c r="HC16" s="202"/>
      <c r="HD16" s="202"/>
      <c r="HE16" s="81"/>
      <c r="HF16" s="81"/>
      <c r="HG16" s="81"/>
      <c r="HH16" s="81"/>
      <c r="HI16" s="81"/>
      <c r="HJ16" s="81"/>
      <c r="HK16" s="81"/>
      <c r="HL16" s="81"/>
      <c r="HM16" s="81"/>
      <c r="HN16" s="81"/>
      <c r="HO16" s="262"/>
      <c r="HP16" s="202"/>
      <c r="HQ16" s="202"/>
      <c r="HR16" s="202"/>
      <c r="HS16" s="202"/>
      <c r="HT16" s="202"/>
      <c r="HU16" s="202"/>
      <c r="HV16" s="202"/>
      <c r="HW16" s="202"/>
      <c r="HX16" s="202"/>
      <c r="HY16" s="81"/>
      <c r="HZ16" s="81"/>
      <c r="IA16" s="81"/>
      <c r="IB16" s="81"/>
      <c r="IC16" s="81"/>
      <c r="ID16" s="81"/>
      <c r="IE16" s="81"/>
      <c r="IF16" s="81"/>
      <c r="IG16" s="81"/>
      <c r="IH16" s="261"/>
      <c r="II16" s="202"/>
      <c r="IJ16" s="202"/>
      <c r="IK16" s="202"/>
      <c r="IL16" s="202"/>
      <c r="IM16" s="202"/>
      <c r="IN16" s="202"/>
      <c r="IO16" s="202"/>
      <c r="IP16" s="202"/>
      <c r="IQ16" s="202"/>
      <c r="IR16" s="81"/>
      <c r="IS16" s="81"/>
      <c r="IT16" s="81"/>
      <c r="IU16" s="81"/>
      <c r="IV16" s="81"/>
      <c r="IW16" s="81"/>
      <c r="IX16" s="81"/>
      <c r="IY16" s="81"/>
      <c r="IZ16" s="81"/>
      <c r="JA16" s="261"/>
      <c r="JB16" s="202"/>
      <c r="JC16" s="202"/>
      <c r="JD16" s="202"/>
      <c r="JE16" s="202"/>
      <c r="JF16" s="202"/>
      <c r="JG16" s="202"/>
      <c r="JH16" s="202"/>
      <c r="JI16" s="202"/>
      <c r="JJ16" s="202"/>
      <c r="JK16" s="81"/>
      <c r="JL16" s="81"/>
      <c r="JM16" s="81"/>
      <c r="JN16" s="81"/>
      <c r="JO16" s="81"/>
      <c r="JP16" s="81"/>
      <c r="JQ16" s="81"/>
      <c r="JR16" s="81"/>
      <c r="JS16" s="81"/>
    </row>
    <row r="17" spans="1:279" s="7" customFormat="1">
      <c r="A17" s="263" t="s">
        <v>23</v>
      </c>
      <c r="B17" s="202">
        <v>44.666001994017947</v>
      </c>
      <c r="C17" s="202">
        <v>48.770894788593907</v>
      </c>
      <c r="D17" s="202">
        <v>53.057384760112889</v>
      </c>
      <c r="E17" s="202">
        <v>51.008403361344534</v>
      </c>
      <c r="F17" s="202">
        <v>51.244979919678713</v>
      </c>
      <c r="G17" s="202">
        <v>54.264264264264263</v>
      </c>
      <c r="H17" s="81">
        <v>57.075173720783326</v>
      </c>
      <c r="I17" s="81">
        <v>56.795817958179583</v>
      </c>
      <c r="J17" s="81">
        <v>59.31948208370973</v>
      </c>
      <c r="K17" s="81">
        <v>59.364287940168282</v>
      </c>
      <c r="L17" s="81">
        <v>56.893916233567722</v>
      </c>
      <c r="M17" s="81">
        <v>62.545334652159582</v>
      </c>
      <c r="N17" s="81">
        <v>56.811775759473846</v>
      </c>
      <c r="O17" s="81">
        <v>59.079829372333947</v>
      </c>
      <c r="P17" s="81">
        <v>60.210737581535376</v>
      </c>
      <c r="Q17" s="81">
        <v>59.93088695079809</v>
      </c>
      <c r="R17" s="81">
        <v>61.186924785782296</v>
      </c>
      <c r="S17" s="81">
        <v>61.096764393133832</v>
      </c>
      <c r="T17" s="261">
        <v>48.532196969696969</v>
      </c>
      <c r="U17" s="202">
        <v>48.994387277829752</v>
      </c>
      <c r="V17" s="202">
        <v>48.630136986301373</v>
      </c>
      <c r="W17" s="202">
        <v>50.328659070990355</v>
      </c>
      <c r="X17" s="202">
        <v>53.650515237886431</v>
      </c>
      <c r="Y17" s="202">
        <v>53.064391000775792</v>
      </c>
      <c r="Z17" s="202">
        <v>52.541729893778452</v>
      </c>
      <c r="AA17" s="202">
        <v>54.977029096477793</v>
      </c>
      <c r="AB17" s="81">
        <v>54.148471615720531</v>
      </c>
      <c r="AC17" s="81">
        <v>52.23688445445768</v>
      </c>
      <c r="AD17" s="81">
        <v>53.890931372549019</v>
      </c>
      <c r="AE17" s="81">
        <v>58.517397881996978</v>
      </c>
      <c r="AF17" s="81">
        <v>57.21776681061074</v>
      </c>
      <c r="AG17" s="81">
        <v>57.541385652973631</v>
      </c>
      <c r="AH17" s="81">
        <v>54.330708661417326</v>
      </c>
      <c r="AI17" s="81">
        <v>44.178454842219807</v>
      </c>
      <c r="AJ17" s="81">
        <v>46.898002103049421</v>
      </c>
      <c r="AK17" s="81">
        <v>43.51961950059453</v>
      </c>
      <c r="AL17" s="261">
        <v>34.635691657866943</v>
      </c>
      <c r="AM17" s="202">
        <v>34.389140271493211</v>
      </c>
      <c r="AN17" s="202" t="s">
        <v>110</v>
      </c>
      <c r="AO17" s="202" t="s">
        <v>110</v>
      </c>
      <c r="AP17" s="202" t="s">
        <v>110</v>
      </c>
      <c r="AQ17" s="202" t="s">
        <v>111</v>
      </c>
      <c r="AR17" s="202" t="s">
        <v>111</v>
      </c>
      <c r="AS17" s="202" t="s">
        <v>111</v>
      </c>
      <c r="AT17" s="202" t="s">
        <v>111</v>
      </c>
      <c r="AU17" s="202" t="s">
        <v>111</v>
      </c>
      <c r="AV17" s="202" t="s">
        <v>111</v>
      </c>
      <c r="AW17" s="202" t="s">
        <v>111</v>
      </c>
      <c r="AX17" s="202" t="s">
        <v>111</v>
      </c>
      <c r="AY17" s="202" t="s">
        <v>111</v>
      </c>
      <c r="AZ17" s="202" t="s">
        <v>111</v>
      </c>
      <c r="BA17" s="202" t="s">
        <v>111</v>
      </c>
      <c r="BB17" s="202" t="s">
        <v>111</v>
      </c>
      <c r="BC17" s="202" t="s">
        <v>111</v>
      </c>
      <c r="BD17" s="261">
        <v>46.310160427807482</v>
      </c>
      <c r="BE17" s="202">
        <v>48.994708994708994</v>
      </c>
      <c r="BF17" s="202">
        <v>45.348837209302324</v>
      </c>
      <c r="BG17" s="202">
        <v>49.130074565037283</v>
      </c>
      <c r="BH17" s="202">
        <v>47.703842549203372</v>
      </c>
      <c r="BI17" s="202">
        <v>53.095411507647484</v>
      </c>
      <c r="BJ17" s="202">
        <v>48.711943793911004</v>
      </c>
      <c r="BK17" s="202">
        <v>49.364069952305243</v>
      </c>
      <c r="BL17" s="81">
        <v>43.725643024162117</v>
      </c>
      <c r="BM17" s="81">
        <v>44.868532654792197</v>
      </c>
      <c r="BN17" s="81">
        <v>41.994247363374882</v>
      </c>
      <c r="BO17" s="81">
        <v>39.31996512641674</v>
      </c>
      <c r="BP17" s="81">
        <v>39.773584905660378</v>
      </c>
      <c r="BQ17" s="81">
        <v>27.031131359149583</v>
      </c>
      <c r="BR17" s="81">
        <v>33.860977288368893</v>
      </c>
      <c r="BS17" s="81">
        <v>33.287671232876711</v>
      </c>
      <c r="BT17" s="81">
        <v>36.985236985236988</v>
      </c>
      <c r="BU17" s="81">
        <v>38.440303657694962</v>
      </c>
      <c r="BV17" s="261">
        <v>37.270341207349084</v>
      </c>
      <c r="BW17" s="202">
        <v>38</v>
      </c>
      <c r="BX17" s="202">
        <v>38.983050847457626</v>
      </c>
      <c r="BY17" s="202">
        <v>42.777777777777779</v>
      </c>
      <c r="BZ17" s="202">
        <v>42.575558475689881</v>
      </c>
      <c r="CA17" s="202">
        <v>49.327354260089685</v>
      </c>
      <c r="CB17" s="202">
        <v>42.131979695431468</v>
      </c>
      <c r="CC17" s="202">
        <v>45.959595959595958</v>
      </c>
      <c r="CD17" s="81">
        <v>44.791666666666671</v>
      </c>
      <c r="CE17" s="81">
        <v>42.076502732240442</v>
      </c>
      <c r="CF17" s="81">
        <v>48.319327731092436</v>
      </c>
      <c r="CG17" s="81">
        <v>44.210526315789473</v>
      </c>
      <c r="CH17" s="81">
        <v>43.722943722943725</v>
      </c>
      <c r="CI17" s="81">
        <v>43.243243243243242</v>
      </c>
      <c r="CJ17" s="81">
        <v>43.43434343434344</v>
      </c>
      <c r="CK17" s="81">
        <v>45.754716981132077</v>
      </c>
      <c r="CL17" s="81">
        <v>44.35146443514644</v>
      </c>
      <c r="CM17" s="202" t="s">
        <v>110</v>
      </c>
      <c r="CN17" s="261" t="s">
        <v>111</v>
      </c>
      <c r="CO17" s="202" t="s">
        <v>111</v>
      </c>
      <c r="CP17" s="202" t="s">
        <v>111</v>
      </c>
      <c r="CQ17" s="202" t="s">
        <v>111</v>
      </c>
      <c r="CR17" s="202" t="s">
        <v>111</v>
      </c>
      <c r="CS17" s="202" t="s">
        <v>111</v>
      </c>
      <c r="CT17" s="202" t="s">
        <v>111</v>
      </c>
      <c r="CU17" s="202" t="s">
        <v>111</v>
      </c>
      <c r="CV17" s="202" t="s">
        <v>111</v>
      </c>
      <c r="CW17" s="202" t="s">
        <v>111</v>
      </c>
      <c r="CX17" s="202" t="s">
        <v>111</v>
      </c>
      <c r="CY17" s="202" t="s">
        <v>111</v>
      </c>
      <c r="CZ17" s="202" t="s">
        <v>111</v>
      </c>
      <c r="DA17" s="202" t="s">
        <v>111</v>
      </c>
      <c r="DB17" s="202" t="s">
        <v>111</v>
      </c>
      <c r="DC17" s="202" t="s">
        <v>111</v>
      </c>
      <c r="DD17" s="202" t="s">
        <v>111</v>
      </c>
      <c r="DE17" s="202" t="s">
        <v>111</v>
      </c>
      <c r="DF17" s="261">
        <v>46.432697862507219</v>
      </c>
      <c r="DG17" s="202">
        <v>47.687240441071168</v>
      </c>
      <c r="DH17" s="202">
        <v>47.799914003153212</v>
      </c>
      <c r="DI17" s="202">
        <v>44.134878271058462</v>
      </c>
      <c r="DJ17" s="202">
        <v>51.323028556457949</v>
      </c>
      <c r="DK17" s="202">
        <v>53.491471215351815</v>
      </c>
      <c r="DL17" s="202">
        <v>53.557692307692307</v>
      </c>
      <c r="DM17" s="202">
        <v>54.576502732240442</v>
      </c>
      <c r="DN17" s="81">
        <v>54.406278142287398</v>
      </c>
      <c r="DO17" s="81">
        <v>53.842146392289656</v>
      </c>
      <c r="DP17" s="81">
        <v>53.390481064483112</v>
      </c>
      <c r="DQ17" s="81">
        <v>56.885993485342027</v>
      </c>
      <c r="DR17" s="81">
        <v>53.772994618946313</v>
      </c>
      <c r="DS17" s="81">
        <v>52.802177409377705</v>
      </c>
      <c r="DT17" s="81">
        <v>54.712994482920529</v>
      </c>
      <c r="DU17" s="81">
        <v>53.426395939086291</v>
      </c>
      <c r="DV17" s="81">
        <v>55.632759995443671</v>
      </c>
      <c r="DW17" s="81">
        <v>55.730868928209176</v>
      </c>
      <c r="DX17" s="262" t="s">
        <v>111</v>
      </c>
      <c r="DY17" s="202" t="s">
        <v>111</v>
      </c>
      <c r="DZ17" s="202" t="s">
        <v>111</v>
      </c>
      <c r="EA17" s="202" t="s">
        <v>111</v>
      </c>
      <c r="EB17" s="202" t="s">
        <v>111</v>
      </c>
      <c r="EC17" s="202" t="s">
        <v>111</v>
      </c>
      <c r="ED17" s="202" t="s">
        <v>111</v>
      </c>
      <c r="EE17" s="202" t="s">
        <v>111</v>
      </c>
      <c r="EF17" s="202" t="s">
        <v>111</v>
      </c>
      <c r="EG17" s="202" t="s">
        <v>111</v>
      </c>
      <c r="EH17" s="202" t="s">
        <v>111</v>
      </c>
      <c r="EI17" s="202" t="s">
        <v>111</v>
      </c>
      <c r="EJ17" s="202" t="s">
        <v>111</v>
      </c>
      <c r="EK17" s="202" t="s">
        <v>111</v>
      </c>
      <c r="EL17" s="202" t="s">
        <v>111</v>
      </c>
      <c r="EM17" s="202" t="s">
        <v>111</v>
      </c>
      <c r="EN17" s="202" t="s">
        <v>111</v>
      </c>
      <c r="EO17" s="202" t="s">
        <v>111</v>
      </c>
      <c r="EP17" s="202" t="s">
        <v>110</v>
      </c>
      <c r="EQ17" s="261" t="s">
        <v>110</v>
      </c>
      <c r="ER17" s="202" t="s">
        <v>110</v>
      </c>
      <c r="ES17" s="202" t="s">
        <v>110</v>
      </c>
      <c r="ET17" s="202" t="s">
        <v>110</v>
      </c>
      <c r="EU17" s="202" t="s">
        <v>110</v>
      </c>
      <c r="EV17" s="202" t="s">
        <v>110</v>
      </c>
      <c r="EW17" s="202" t="s">
        <v>110</v>
      </c>
      <c r="EX17" s="202" t="s">
        <v>110</v>
      </c>
      <c r="EY17" s="202" t="s">
        <v>110</v>
      </c>
      <c r="EZ17" s="202" t="s">
        <v>110</v>
      </c>
      <c r="FA17" s="202" t="s">
        <v>110</v>
      </c>
      <c r="FB17" s="202" t="s">
        <v>110</v>
      </c>
      <c r="FC17" s="202" t="s">
        <v>110</v>
      </c>
      <c r="FD17" s="202" t="s">
        <v>110</v>
      </c>
      <c r="FE17" s="202" t="s">
        <v>110</v>
      </c>
      <c r="FF17" s="202" t="s">
        <v>110</v>
      </c>
      <c r="FG17" s="202" t="s">
        <v>110</v>
      </c>
      <c r="FH17" s="202" t="s">
        <v>110</v>
      </c>
      <c r="FI17" s="202" t="s">
        <v>110</v>
      </c>
      <c r="FJ17" s="261" t="s">
        <v>110</v>
      </c>
      <c r="FK17" s="202" t="s">
        <v>110</v>
      </c>
      <c r="FL17" s="202" t="s">
        <v>110</v>
      </c>
      <c r="FM17" s="202" t="s">
        <v>110</v>
      </c>
      <c r="FN17" s="202" t="s">
        <v>110</v>
      </c>
      <c r="FO17" s="202" t="s">
        <v>110</v>
      </c>
      <c r="FP17" s="202" t="s">
        <v>110</v>
      </c>
      <c r="FQ17" s="202" t="s">
        <v>110</v>
      </c>
      <c r="FR17" s="202" t="s">
        <v>110</v>
      </c>
      <c r="FS17" s="202" t="s">
        <v>110</v>
      </c>
      <c r="FT17" s="202" t="s">
        <v>110</v>
      </c>
      <c r="FU17" s="202" t="s">
        <v>110</v>
      </c>
      <c r="FV17" s="202" t="s">
        <v>110</v>
      </c>
      <c r="FW17" s="202" t="s">
        <v>110</v>
      </c>
      <c r="FX17" s="202" t="s">
        <v>110</v>
      </c>
      <c r="FY17" s="202" t="s">
        <v>110</v>
      </c>
      <c r="FZ17" s="202" t="s">
        <v>110</v>
      </c>
      <c r="GA17" s="202" t="s">
        <v>110</v>
      </c>
      <c r="GB17" s="202" t="s">
        <v>110</v>
      </c>
      <c r="GC17" s="261" t="s">
        <v>110</v>
      </c>
      <c r="GD17" s="202" t="s">
        <v>110</v>
      </c>
      <c r="GE17" s="202" t="s">
        <v>110</v>
      </c>
      <c r="GF17" s="202" t="s">
        <v>110</v>
      </c>
      <c r="GG17" s="202" t="s">
        <v>110</v>
      </c>
      <c r="GH17" s="202" t="s">
        <v>110</v>
      </c>
      <c r="GI17" s="202" t="s">
        <v>110</v>
      </c>
      <c r="GJ17" s="202" t="s">
        <v>110</v>
      </c>
      <c r="GK17" s="202" t="s">
        <v>110</v>
      </c>
      <c r="GL17" s="202" t="s">
        <v>110</v>
      </c>
      <c r="GM17" s="202" t="s">
        <v>110</v>
      </c>
      <c r="GN17" s="202" t="s">
        <v>110</v>
      </c>
      <c r="GO17" s="202" t="s">
        <v>110</v>
      </c>
      <c r="GP17" s="202" t="s">
        <v>110</v>
      </c>
      <c r="GQ17" s="202" t="s">
        <v>110</v>
      </c>
      <c r="GR17" s="202" t="s">
        <v>110</v>
      </c>
      <c r="GS17" s="202" t="s">
        <v>110</v>
      </c>
      <c r="GT17" s="202" t="s">
        <v>110</v>
      </c>
      <c r="GU17" s="202" t="s">
        <v>110</v>
      </c>
      <c r="GV17" s="261" t="s">
        <v>110</v>
      </c>
      <c r="GW17" s="202" t="s">
        <v>110</v>
      </c>
      <c r="GX17" s="202" t="s">
        <v>110</v>
      </c>
      <c r="GY17" s="202" t="s">
        <v>110</v>
      </c>
      <c r="GZ17" s="202" t="s">
        <v>110</v>
      </c>
      <c r="HA17" s="202" t="s">
        <v>110</v>
      </c>
      <c r="HB17" s="202" t="s">
        <v>110</v>
      </c>
      <c r="HC17" s="202" t="s">
        <v>110</v>
      </c>
      <c r="HD17" s="202" t="s">
        <v>110</v>
      </c>
      <c r="HE17" s="202" t="s">
        <v>110</v>
      </c>
      <c r="HF17" s="202" t="s">
        <v>110</v>
      </c>
      <c r="HG17" s="202" t="s">
        <v>110</v>
      </c>
      <c r="HH17" s="202" t="s">
        <v>110</v>
      </c>
      <c r="HI17" s="202" t="s">
        <v>110</v>
      </c>
      <c r="HJ17" s="202" t="s">
        <v>110</v>
      </c>
      <c r="HK17" s="202" t="s">
        <v>110</v>
      </c>
      <c r="HL17" s="202" t="s">
        <v>110</v>
      </c>
      <c r="HM17" s="202" t="s">
        <v>110</v>
      </c>
      <c r="HN17" s="202" t="s">
        <v>110</v>
      </c>
      <c r="HO17" s="67" t="s">
        <v>111</v>
      </c>
      <c r="HP17" s="60" t="s">
        <v>111</v>
      </c>
      <c r="HQ17" s="60" t="s">
        <v>111</v>
      </c>
      <c r="HR17" s="60" t="s">
        <v>111</v>
      </c>
      <c r="HS17" s="60" t="s">
        <v>111</v>
      </c>
      <c r="HT17" s="60" t="s">
        <v>111</v>
      </c>
      <c r="HU17" s="60" t="s">
        <v>111</v>
      </c>
      <c r="HV17" s="60" t="s">
        <v>111</v>
      </c>
      <c r="HW17" s="60" t="s">
        <v>111</v>
      </c>
      <c r="HX17" s="60" t="s">
        <v>111</v>
      </c>
      <c r="HY17" s="60" t="s">
        <v>111</v>
      </c>
      <c r="HZ17" s="60" t="s">
        <v>111</v>
      </c>
      <c r="IA17" s="60" t="s">
        <v>111</v>
      </c>
      <c r="IB17" s="60" t="s">
        <v>111</v>
      </c>
      <c r="IC17" s="60" t="s">
        <v>111</v>
      </c>
      <c r="ID17" s="60" t="s">
        <v>111</v>
      </c>
      <c r="IE17" s="60" t="s">
        <v>111</v>
      </c>
      <c r="IF17" s="60" t="s">
        <v>111</v>
      </c>
      <c r="IG17" s="60" t="s">
        <v>111</v>
      </c>
      <c r="IH17" s="75" t="s">
        <v>111</v>
      </c>
      <c r="II17" s="60" t="s">
        <v>111</v>
      </c>
      <c r="IJ17" s="60" t="s">
        <v>111</v>
      </c>
      <c r="IK17" s="60" t="s">
        <v>111</v>
      </c>
      <c r="IL17" s="60" t="s">
        <v>111</v>
      </c>
      <c r="IM17" s="60" t="s">
        <v>111</v>
      </c>
      <c r="IN17" s="60" t="s">
        <v>111</v>
      </c>
      <c r="IO17" s="60" t="s">
        <v>111</v>
      </c>
      <c r="IP17" s="60" t="s">
        <v>111</v>
      </c>
      <c r="IQ17" s="60" t="s">
        <v>111</v>
      </c>
      <c r="IR17" s="60" t="s">
        <v>111</v>
      </c>
      <c r="IS17" s="60" t="s">
        <v>111</v>
      </c>
      <c r="IT17" s="60" t="s">
        <v>111</v>
      </c>
      <c r="IU17" s="60" t="s">
        <v>111</v>
      </c>
      <c r="IV17" s="60" t="s">
        <v>111</v>
      </c>
      <c r="IW17" s="60" t="s">
        <v>111</v>
      </c>
      <c r="IX17" s="60" t="s">
        <v>111</v>
      </c>
      <c r="IY17" s="60" t="s">
        <v>111</v>
      </c>
      <c r="IZ17" s="60" t="s">
        <v>111</v>
      </c>
      <c r="JA17" s="75" t="s">
        <v>111</v>
      </c>
      <c r="JB17" s="60" t="s">
        <v>111</v>
      </c>
      <c r="JC17" s="60" t="s">
        <v>111</v>
      </c>
      <c r="JD17" s="60" t="s">
        <v>111</v>
      </c>
      <c r="JE17" s="60" t="s">
        <v>111</v>
      </c>
      <c r="JF17" s="60" t="s">
        <v>111</v>
      </c>
      <c r="JG17" s="60" t="s">
        <v>111</v>
      </c>
      <c r="JH17" s="60" t="s">
        <v>111</v>
      </c>
      <c r="JI17" s="60" t="s">
        <v>111</v>
      </c>
      <c r="JJ17" s="60" t="s">
        <v>111</v>
      </c>
      <c r="JK17" s="60" t="s">
        <v>111</v>
      </c>
      <c r="JL17" s="60" t="s">
        <v>111</v>
      </c>
      <c r="JM17" s="60" t="s">
        <v>111</v>
      </c>
      <c r="JN17" s="60" t="s">
        <v>111</v>
      </c>
      <c r="JO17" s="60" t="s">
        <v>111</v>
      </c>
      <c r="JP17" s="60" t="s">
        <v>111</v>
      </c>
      <c r="JQ17" s="60" t="s">
        <v>111</v>
      </c>
      <c r="JR17" s="60" t="s">
        <v>111</v>
      </c>
      <c r="JS17" s="60" t="s">
        <v>111</v>
      </c>
    </row>
    <row r="18" spans="1:279" s="7" customFormat="1">
      <c r="A18" s="263" t="s">
        <v>24</v>
      </c>
      <c r="B18" s="202">
        <v>74.155324259407536</v>
      </c>
      <c r="C18" s="202">
        <v>75.173798856789745</v>
      </c>
      <c r="D18" s="202">
        <v>72.476408350014296</v>
      </c>
      <c r="E18" s="202">
        <v>73.196489662353116</v>
      </c>
      <c r="F18" s="202">
        <v>74.985250737463133</v>
      </c>
      <c r="G18" s="202">
        <v>75.903785937944775</v>
      </c>
      <c r="H18" s="81">
        <v>77.070606620258559</v>
      </c>
      <c r="I18" s="81">
        <v>74.005214828250772</v>
      </c>
      <c r="J18" s="81">
        <v>74.259377777777772</v>
      </c>
      <c r="K18" s="81">
        <v>73.637270788912573</v>
      </c>
      <c r="L18" s="81">
        <v>75.442816500711231</v>
      </c>
      <c r="M18" s="81">
        <v>75.765881726158753</v>
      </c>
      <c r="N18" s="81">
        <v>73.003680276020702</v>
      </c>
      <c r="O18" s="81">
        <v>72.356196346342571</v>
      </c>
      <c r="P18" s="81">
        <v>72.187638950644725</v>
      </c>
      <c r="Q18" s="81">
        <v>73.704866562009414</v>
      </c>
      <c r="R18" s="81">
        <v>74.241561031192134</v>
      </c>
      <c r="S18" s="81">
        <v>73.979843540771014</v>
      </c>
      <c r="T18" s="261">
        <v>51.292246520874748</v>
      </c>
      <c r="U18" s="202">
        <v>50.2</v>
      </c>
      <c r="V18" s="202">
        <v>50.820842255531758</v>
      </c>
      <c r="W18" s="202">
        <v>49.77827050997783</v>
      </c>
      <c r="X18" s="202">
        <v>51.417525773195869</v>
      </c>
      <c r="Y18" s="202">
        <v>54.339080459770116</v>
      </c>
      <c r="Z18" s="202">
        <v>52.735173824130875</v>
      </c>
      <c r="AA18" s="202">
        <v>53.176130895091433</v>
      </c>
      <c r="AB18" s="81">
        <v>54.925630252100845</v>
      </c>
      <c r="AC18" s="81">
        <v>56.261937716262977</v>
      </c>
      <c r="AD18" s="81">
        <v>56.94715679676986</v>
      </c>
      <c r="AE18" s="81">
        <v>59.775328836424954</v>
      </c>
      <c r="AF18" s="81">
        <v>59.486062011011299</v>
      </c>
      <c r="AG18" s="81">
        <v>62.17387204968945</v>
      </c>
      <c r="AH18" s="81">
        <v>60.782241014799155</v>
      </c>
      <c r="AI18" s="81">
        <v>59.761620977353992</v>
      </c>
      <c r="AJ18" s="81">
        <v>61.262458471760795</v>
      </c>
      <c r="AK18" s="81">
        <v>64.485032978183668</v>
      </c>
      <c r="AL18" s="261">
        <v>54.33562635771181</v>
      </c>
      <c r="AM18" s="202">
        <v>54.915978089313896</v>
      </c>
      <c r="AN18" s="202">
        <v>55.336837075967516</v>
      </c>
      <c r="AO18" s="202">
        <v>56.479195244627348</v>
      </c>
      <c r="AP18" s="202">
        <v>55.457651501528503</v>
      </c>
      <c r="AQ18" s="202">
        <v>56.675945973811736</v>
      </c>
      <c r="AR18" s="202">
        <v>56.862350216493809</v>
      </c>
      <c r="AS18" s="202">
        <v>57.315784417331152</v>
      </c>
      <c r="AT18" s="81">
        <v>57.850385250412764</v>
      </c>
      <c r="AU18" s="81">
        <v>58.122154038822792</v>
      </c>
      <c r="AV18" s="81">
        <v>57.278785634950026</v>
      </c>
      <c r="AW18" s="81">
        <v>56.844702467343978</v>
      </c>
      <c r="AX18" s="81">
        <v>56.681081661122434</v>
      </c>
      <c r="AY18" s="81">
        <v>56.761971322751329</v>
      </c>
      <c r="AZ18" s="81">
        <v>58.462532299741596</v>
      </c>
      <c r="BA18" s="81">
        <v>60.561113027480737</v>
      </c>
      <c r="BB18" s="81">
        <v>64.072408624466732</v>
      </c>
      <c r="BC18" s="81">
        <v>61.777165854691809</v>
      </c>
      <c r="BD18" s="261">
        <v>40.869565217391305</v>
      </c>
      <c r="BE18" s="202">
        <v>38.738738738738739</v>
      </c>
      <c r="BF18" s="202">
        <v>35.891647855530472</v>
      </c>
      <c r="BG18" s="202">
        <v>38.684210526315788</v>
      </c>
      <c r="BH18" s="202">
        <v>40.947546531302876</v>
      </c>
      <c r="BI18" s="202">
        <v>44.294003868471954</v>
      </c>
      <c r="BJ18" s="202">
        <v>39.884393063583815</v>
      </c>
      <c r="BK18" s="202">
        <v>44.680851063829785</v>
      </c>
      <c r="BL18" s="81">
        <v>40.9</v>
      </c>
      <c r="BM18" s="81">
        <v>40.653280839895018</v>
      </c>
      <c r="BN18" s="81">
        <v>43.7</v>
      </c>
      <c r="BO18" s="81">
        <v>37.133840304182506</v>
      </c>
      <c r="BP18" s="81">
        <v>39.219251336898395</v>
      </c>
      <c r="BQ18" s="81">
        <v>35.860788206979542</v>
      </c>
      <c r="BR18" s="81">
        <v>35.121951219512191</v>
      </c>
      <c r="BS18" s="81">
        <v>35.053763440860216</v>
      </c>
      <c r="BT18" s="81">
        <v>37.889273356401382</v>
      </c>
      <c r="BU18" s="81">
        <v>35.278514588859416</v>
      </c>
      <c r="BV18" s="261">
        <v>37.889688249400479</v>
      </c>
      <c r="BW18" s="202">
        <v>43.127962085308056</v>
      </c>
      <c r="BX18" s="202">
        <v>39.761904761904759</v>
      </c>
      <c r="BY18" s="202">
        <v>42.195121951219512</v>
      </c>
      <c r="BZ18" s="202">
        <v>38.752783964365257</v>
      </c>
      <c r="CA18" s="202">
        <v>46.217616580310882</v>
      </c>
      <c r="CB18" s="202">
        <v>45.850202429149803</v>
      </c>
      <c r="CC18" s="202">
        <v>45.425867507886437</v>
      </c>
      <c r="CD18" s="81">
        <v>44.655440900562851</v>
      </c>
      <c r="CE18" s="81">
        <v>43.964669738863293</v>
      </c>
      <c r="CF18" s="81">
        <v>39.596084118926754</v>
      </c>
      <c r="CG18" s="81">
        <v>39.985671641791043</v>
      </c>
      <c r="CH18" s="81">
        <v>41.036213235294113</v>
      </c>
      <c r="CI18" s="81">
        <v>41.273291397314772</v>
      </c>
      <c r="CJ18" s="81">
        <v>40.629921259842519</v>
      </c>
      <c r="CK18" s="81">
        <v>41.68686379059622</v>
      </c>
      <c r="CL18" s="81">
        <v>43.456584960531778</v>
      </c>
      <c r="CM18" s="81">
        <v>44.238476953907821</v>
      </c>
      <c r="CN18" s="261">
        <v>52.509652509652504</v>
      </c>
      <c r="CO18" s="202">
        <v>48.363338788870699</v>
      </c>
      <c r="CP18" s="202">
        <v>50.135013501350137</v>
      </c>
      <c r="CQ18" s="202">
        <v>55.373256767842491</v>
      </c>
      <c r="CR18" s="202">
        <v>51.642475171886936</v>
      </c>
      <c r="CS18" s="202">
        <v>54.474272930648773</v>
      </c>
      <c r="CT18" s="202">
        <v>51.8213866039953</v>
      </c>
      <c r="CU18" s="202">
        <v>53.846153846153847</v>
      </c>
      <c r="CV18" s="81">
        <v>54.011764705882356</v>
      </c>
      <c r="CW18" s="81">
        <v>55.670173267326732</v>
      </c>
      <c r="CX18" s="81">
        <v>53.615813424345845</v>
      </c>
      <c r="CY18" s="81">
        <v>56.000381315538604</v>
      </c>
      <c r="CZ18" s="81">
        <v>52.581730769230774</v>
      </c>
      <c r="DA18" s="81">
        <v>53.748688412852964</v>
      </c>
      <c r="DB18" s="81">
        <v>51.135331516802907</v>
      </c>
      <c r="DC18" s="81">
        <v>52.431986809563071</v>
      </c>
      <c r="DD18" s="81">
        <v>53.273322422258595</v>
      </c>
      <c r="DE18" s="81">
        <v>51.311728395061728</v>
      </c>
      <c r="DF18" s="261">
        <v>59.384438371925782</v>
      </c>
      <c r="DG18" s="202">
        <v>59.90303379416283</v>
      </c>
      <c r="DH18" s="202">
        <v>59.782086973216849</v>
      </c>
      <c r="DI18" s="202">
        <v>60.500209585021658</v>
      </c>
      <c r="DJ18" s="202">
        <v>60.276108792368021</v>
      </c>
      <c r="DK18" s="202">
        <v>61.480891014569771</v>
      </c>
      <c r="DL18" s="202">
        <v>61.256454388984508</v>
      </c>
      <c r="DM18" s="202">
        <v>62.092323130958349</v>
      </c>
      <c r="DN18" s="81">
        <v>62.516484947111465</v>
      </c>
      <c r="DO18" s="81">
        <v>62.070841106965183</v>
      </c>
      <c r="DP18" s="81">
        <v>62.109515623806246</v>
      </c>
      <c r="DQ18" s="81">
        <v>62.253284146122013</v>
      </c>
      <c r="DR18" s="81">
        <v>62.444447166707505</v>
      </c>
      <c r="DS18" s="81">
        <v>62.549648727590146</v>
      </c>
      <c r="DT18" s="81">
        <v>62.832324295867338</v>
      </c>
      <c r="DU18" s="81">
        <v>64.04281306248393</v>
      </c>
      <c r="DV18" s="81">
        <v>65.731462925851702</v>
      </c>
      <c r="DW18" s="81">
        <v>65.422688889591697</v>
      </c>
      <c r="DX18" s="262" t="s">
        <v>111</v>
      </c>
      <c r="DY18" s="202" t="s">
        <v>111</v>
      </c>
      <c r="DZ18" s="202" t="s">
        <v>111</v>
      </c>
      <c r="EA18" s="202" t="s">
        <v>111</v>
      </c>
      <c r="EB18" s="202" t="s">
        <v>111</v>
      </c>
      <c r="EC18" s="202" t="s">
        <v>111</v>
      </c>
      <c r="ED18" s="202" t="s">
        <v>111</v>
      </c>
      <c r="EE18" s="202" t="s">
        <v>111</v>
      </c>
      <c r="EF18" s="202" t="s">
        <v>111</v>
      </c>
      <c r="EG18" s="202" t="s">
        <v>111</v>
      </c>
      <c r="EH18" s="202" t="s">
        <v>111</v>
      </c>
      <c r="EI18" s="202" t="s">
        <v>111</v>
      </c>
      <c r="EJ18" s="202" t="s">
        <v>111</v>
      </c>
      <c r="EK18" s="202" t="s">
        <v>111</v>
      </c>
      <c r="EL18" s="202" t="s">
        <v>111</v>
      </c>
      <c r="EM18" s="202" t="s">
        <v>111</v>
      </c>
      <c r="EN18" s="202" t="s">
        <v>111</v>
      </c>
      <c r="EO18" s="202" t="s">
        <v>111</v>
      </c>
      <c r="EP18" s="202" t="s">
        <v>110</v>
      </c>
      <c r="EQ18" s="261" t="s">
        <v>110</v>
      </c>
      <c r="ER18" s="202" t="s">
        <v>110</v>
      </c>
      <c r="ES18" s="202" t="s">
        <v>110</v>
      </c>
      <c r="ET18" s="202" t="s">
        <v>110</v>
      </c>
      <c r="EU18" s="202" t="s">
        <v>110</v>
      </c>
      <c r="EV18" s="202" t="s">
        <v>110</v>
      </c>
      <c r="EW18" s="202" t="s">
        <v>110</v>
      </c>
      <c r="EX18" s="202" t="s">
        <v>110</v>
      </c>
      <c r="EY18" s="202" t="s">
        <v>110</v>
      </c>
      <c r="EZ18" s="202" t="s">
        <v>110</v>
      </c>
      <c r="FA18" s="202" t="s">
        <v>110</v>
      </c>
      <c r="FB18" s="202" t="s">
        <v>110</v>
      </c>
      <c r="FC18" s="202" t="s">
        <v>110</v>
      </c>
      <c r="FD18" s="202" t="s">
        <v>110</v>
      </c>
      <c r="FE18" s="202" t="s">
        <v>110</v>
      </c>
      <c r="FF18" s="202" t="s">
        <v>110</v>
      </c>
      <c r="FG18" s="202" t="s">
        <v>110</v>
      </c>
      <c r="FH18" s="202" t="s">
        <v>110</v>
      </c>
      <c r="FI18" s="202" t="s">
        <v>110</v>
      </c>
      <c r="FJ18" s="261" t="s">
        <v>110</v>
      </c>
      <c r="FK18" s="202" t="s">
        <v>110</v>
      </c>
      <c r="FL18" s="202" t="s">
        <v>110</v>
      </c>
      <c r="FM18" s="202" t="s">
        <v>110</v>
      </c>
      <c r="FN18" s="202" t="s">
        <v>110</v>
      </c>
      <c r="FO18" s="202" t="s">
        <v>110</v>
      </c>
      <c r="FP18" s="202" t="s">
        <v>110</v>
      </c>
      <c r="FQ18" s="202" t="s">
        <v>110</v>
      </c>
      <c r="FR18" s="202" t="s">
        <v>110</v>
      </c>
      <c r="FS18" s="202" t="s">
        <v>110</v>
      </c>
      <c r="FT18" s="202" t="s">
        <v>110</v>
      </c>
      <c r="FU18" s="202" t="s">
        <v>110</v>
      </c>
      <c r="FV18" s="202" t="s">
        <v>110</v>
      </c>
      <c r="FW18" s="202" t="s">
        <v>110</v>
      </c>
      <c r="FX18" s="202" t="s">
        <v>110</v>
      </c>
      <c r="FY18" s="202" t="s">
        <v>110</v>
      </c>
      <c r="FZ18" s="202" t="s">
        <v>110</v>
      </c>
      <c r="GA18" s="202" t="s">
        <v>110</v>
      </c>
      <c r="GB18" s="202" t="s">
        <v>110</v>
      </c>
      <c r="GC18" s="261" t="s">
        <v>110</v>
      </c>
      <c r="GD18" s="202" t="s">
        <v>110</v>
      </c>
      <c r="GE18" s="202" t="s">
        <v>110</v>
      </c>
      <c r="GF18" s="202" t="s">
        <v>110</v>
      </c>
      <c r="GG18" s="202" t="s">
        <v>110</v>
      </c>
      <c r="GH18" s="202" t="s">
        <v>110</v>
      </c>
      <c r="GI18" s="202" t="s">
        <v>110</v>
      </c>
      <c r="GJ18" s="202" t="s">
        <v>110</v>
      </c>
      <c r="GK18" s="202" t="s">
        <v>110</v>
      </c>
      <c r="GL18" s="202" t="s">
        <v>110</v>
      </c>
      <c r="GM18" s="202" t="s">
        <v>110</v>
      </c>
      <c r="GN18" s="202" t="s">
        <v>110</v>
      </c>
      <c r="GO18" s="202" t="s">
        <v>110</v>
      </c>
      <c r="GP18" s="202" t="s">
        <v>110</v>
      </c>
      <c r="GQ18" s="202" t="s">
        <v>110</v>
      </c>
      <c r="GR18" s="202" t="s">
        <v>110</v>
      </c>
      <c r="GS18" s="202" t="s">
        <v>110</v>
      </c>
      <c r="GT18" s="202" t="s">
        <v>110</v>
      </c>
      <c r="GU18" s="202" t="s">
        <v>110</v>
      </c>
      <c r="GV18" s="261" t="s">
        <v>110</v>
      </c>
      <c r="GW18" s="202" t="s">
        <v>110</v>
      </c>
      <c r="GX18" s="202" t="s">
        <v>110</v>
      </c>
      <c r="GY18" s="202" t="s">
        <v>110</v>
      </c>
      <c r="GZ18" s="202" t="s">
        <v>110</v>
      </c>
      <c r="HA18" s="202" t="s">
        <v>110</v>
      </c>
      <c r="HB18" s="202" t="s">
        <v>110</v>
      </c>
      <c r="HC18" s="202" t="s">
        <v>110</v>
      </c>
      <c r="HD18" s="202" t="s">
        <v>110</v>
      </c>
      <c r="HE18" s="202" t="s">
        <v>110</v>
      </c>
      <c r="HF18" s="202" t="s">
        <v>110</v>
      </c>
      <c r="HG18" s="202" t="s">
        <v>110</v>
      </c>
      <c r="HH18" s="202" t="s">
        <v>110</v>
      </c>
      <c r="HI18" s="202" t="s">
        <v>110</v>
      </c>
      <c r="HJ18" s="202" t="s">
        <v>110</v>
      </c>
      <c r="HK18" s="202" t="s">
        <v>110</v>
      </c>
      <c r="HL18" s="202" t="s">
        <v>110</v>
      </c>
      <c r="HM18" s="202" t="s">
        <v>110</v>
      </c>
      <c r="HN18" s="202" t="s">
        <v>110</v>
      </c>
      <c r="HO18" s="67" t="s">
        <v>111</v>
      </c>
      <c r="HP18" s="60" t="s">
        <v>111</v>
      </c>
      <c r="HQ18" s="60" t="s">
        <v>111</v>
      </c>
      <c r="HR18" s="60" t="s">
        <v>111</v>
      </c>
      <c r="HS18" s="60" t="s">
        <v>111</v>
      </c>
      <c r="HT18" s="60" t="s">
        <v>111</v>
      </c>
      <c r="HU18" s="60" t="s">
        <v>111</v>
      </c>
      <c r="HV18" s="60" t="s">
        <v>111</v>
      </c>
      <c r="HW18" s="60" t="s">
        <v>111</v>
      </c>
      <c r="HX18" s="60" t="s">
        <v>111</v>
      </c>
      <c r="HY18" s="60" t="s">
        <v>111</v>
      </c>
      <c r="HZ18" s="60" t="s">
        <v>111</v>
      </c>
      <c r="IA18" s="60" t="s">
        <v>111</v>
      </c>
      <c r="IB18" s="60" t="s">
        <v>111</v>
      </c>
      <c r="IC18" s="60" t="s">
        <v>111</v>
      </c>
      <c r="ID18" s="60" t="s">
        <v>111</v>
      </c>
      <c r="IE18" s="60" t="s">
        <v>111</v>
      </c>
      <c r="IF18" s="60" t="s">
        <v>111</v>
      </c>
      <c r="IG18" s="60" t="s">
        <v>111</v>
      </c>
      <c r="IH18" s="75" t="s">
        <v>111</v>
      </c>
      <c r="II18" s="60" t="s">
        <v>111</v>
      </c>
      <c r="IJ18" s="60" t="s">
        <v>111</v>
      </c>
      <c r="IK18" s="60" t="s">
        <v>111</v>
      </c>
      <c r="IL18" s="60" t="s">
        <v>111</v>
      </c>
      <c r="IM18" s="60" t="s">
        <v>111</v>
      </c>
      <c r="IN18" s="60" t="s">
        <v>111</v>
      </c>
      <c r="IO18" s="60" t="s">
        <v>111</v>
      </c>
      <c r="IP18" s="60" t="s">
        <v>111</v>
      </c>
      <c r="IQ18" s="60" t="s">
        <v>111</v>
      </c>
      <c r="IR18" s="60" t="s">
        <v>111</v>
      </c>
      <c r="IS18" s="60" t="s">
        <v>111</v>
      </c>
      <c r="IT18" s="60" t="s">
        <v>111</v>
      </c>
      <c r="IU18" s="60" t="s">
        <v>111</v>
      </c>
      <c r="IV18" s="60" t="s">
        <v>111</v>
      </c>
      <c r="IW18" s="60" t="s">
        <v>111</v>
      </c>
      <c r="IX18" s="60" t="s">
        <v>111</v>
      </c>
      <c r="IY18" s="60" t="s">
        <v>111</v>
      </c>
      <c r="IZ18" s="60" t="s">
        <v>111</v>
      </c>
      <c r="JA18" s="75" t="s">
        <v>111</v>
      </c>
      <c r="JB18" s="60" t="s">
        <v>111</v>
      </c>
      <c r="JC18" s="60" t="s">
        <v>111</v>
      </c>
      <c r="JD18" s="60" t="s">
        <v>111</v>
      </c>
      <c r="JE18" s="60" t="s">
        <v>111</v>
      </c>
      <c r="JF18" s="60" t="s">
        <v>111</v>
      </c>
      <c r="JG18" s="60" t="s">
        <v>111</v>
      </c>
      <c r="JH18" s="60" t="s">
        <v>111</v>
      </c>
      <c r="JI18" s="60" t="s">
        <v>111</v>
      </c>
      <c r="JJ18" s="60" t="s">
        <v>111</v>
      </c>
      <c r="JK18" s="60" t="s">
        <v>111</v>
      </c>
      <c r="JL18" s="60" t="s">
        <v>111</v>
      </c>
      <c r="JM18" s="60" t="s">
        <v>111</v>
      </c>
      <c r="JN18" s="60" t="s">
        <v>111</v>
      </c>
      <c r="JO18" s="60" t="s">
        <v>111</v>
      </c>
      <c r="JP18" s="60" t="s">
        <v>111</v>
      </c>
      <c r="JQ18" s="60" t="s">
        <v>111</v>
      </c>
      <c r="JR18" s="60" t="s">
        <v>111</v>
      </c>
      <c r="JS18" s="60" t="s">
        <v>111</v>
      </c>
    </row>
    <row r="19" spans="1:279" s="7" customFormat="1">
      <c r="A19" s="263" t="s">
        <v>25</v>
      </c>
      <c r="B19" s="202">
        <v>56.398416886543536</v>
      </c>
      <c r="C19" s="202">
        <v>58.82352941176471</v>
      </c>
      <c r="D19" s="202">
        <v>59.123767798466595</v>
      </c>
      <c r="E19" s="202">
        <v>60.228616476152943</v>
      </c>
      <c r="F19" s="202">
        <v>56.000809552722117</v>
      </c>
      <c r="G19" s="202">
        <v>57.268981753972923</v>
      </c>
      <c r="H19" s="81">
        <v>59.582004959263188</v>
      </c>
      <c r="I19" s="81">
        <v>59.281740010116337</v>
      </c>
      <c r="J19" s="81">
        <v>61.77144728225278</v>
      </c>
      <c r="K19" s="81">
        <v>60.638460363525283</v>
      </c>
      <c r="L19" s="81">
        <v>61.143025482397995</v>
      </c>
      <c r="M19" s="81">
        <v>64.61029190490521</v>
      </c>
      <c r="N19" s="81">
        <v>64.449576597382602</v>
      </c>
      <c r="O19" s="81">
        <v>66.757976152110871</v>
      </c>
      <c r="P19" s="81">
        <v>66</v>
      </c>
      <c r="Q19" s="202" t="s">
        <v>111</v>
      </c>
      <c r="R19" s="202" t="s">
        <v>110</v>
      </c>
      <c r="S19" s="202" t="s">
        <v>110</v>
      </c>
      <c r="T19" s="261" t="s">
        <v>111</v>
      </c>
      <c r="U19" s="202" t="s">
        <v>111</v>
      </c>
      <c r="V19" s="202" t="s">
        <v>111</v>
      </c>
      <c r="W19" s="202" t="s">
        <v>111</v>
      </c>
      <c r="X19" s="202" t="s">
        <v>111</v>
      </c>
      <c r="Y19" s="202" t="s">
        <v>111</v>
      </c>
      <c r="Z19" s="202" t="s">
        <v>111</v>
      </c>
      <c r="AA19" s="202" t="s">
        <v>111</v>
      </c>
      <c r="AB19" s="202" t="s">
        <v>111</v>
      </c>
      <c r="AC19" s="202" t="s">
        <v>111</v>
      </c>
      <c r="AD19" s="202" t="s">
        <v>111</v>
      </c>
      <c r="AE19" s="202" t="s">
        <v>111</v>
      </c>
      <c r="AF19" s="202" t="s">
        <v>111</v>
      </c>
      <c r="AG19" s="202" t="s">
        <v>111</v>
      </c>
      <c r="AH19" s="202" t="s">
        <v>111</v>
      </c>
      <c r="AI19" s="202" t="s">
        <v>111</v>
      </c>
      <c r="AJ19" s="202" t="s">
        <v>110</v>
      </c>
      <c r="AK19" s="202" t="s">
        <v>110</v>
      </c>
      <c r="AL19" s="261">
        <v>37.5</v>
      </c>
      <c r="AM19" s="202">
        <v>36.786469344608882</v>
      </c>
      <c r="AN19" s="202">
        <v>36.556854410201908</v>
      </c>
      <c r="AO19" s="202">
        <v>37.068062827225127</v>
      </c>
      <c r="AP19" s="202">
        <v>33.062880324543606</v>
      </c>
      <c r="AQ19" s="202">
        <v>37.091503267973856</v>
      </c>
      <c r="AR19" s="202">
        <v>37.196518552450755</v>
      </c>
      <c r="AS19" s="202">
        <v>36.325326590813319</v>
      </c>
      <c r="AT19" s="81">
        <v>37.613542526837321</v>
      </c>
      <c r="AU19" s="81">
        <v>37.640449438202246</v>
      </c>
      <c r="AV19" s="81">
        <v>36.611830591529575</v>
      </c>
      <c r="AW19" s="81">
        <v>38.728725251823548</v>
      </c>
      <c r="AX19" s="81">
        <v>37.63515870247646</v>
      </c>
      <c r="AY19" s="81">
        <v>36.785714285714292</v>
      </c>
      <c r="AZ19" s="202" t="s">
        <v>111</v>
      </c>
      <c r="BA19" s="202" t="s">
        <v>111</v>
      </c>
      <c r="BB19" s="202" t="s">
        <v>110</v>
      </c>
      <c r="BC19" s="202" t="s">
        <v>110</v>
      </c>
      <c r="BD19" s="261">
        <v>38.967741935483872</v>
      </c>
      <c r="BE19" s="202">
        <v>39.634941329856581</v>
      </c>
      <c r="BF19" s="202">
        <v>34.576271186440678</v>
      </c>
      <c r="BG19" s="202">
        <v>36.596736596736598</v>
      </c>
      <c r="BH19" s="202">
        <v>36.067415730337075</v>
      </c>
      <c r="BI19" s="202" t="s">
        <v>111</v>
      </c>
      <c r="BJ19" s="202" t="s">
        <v>111</v>
      </c>
      <c r="BK19" s="202" t="s">
        <v>111</v>
      </c>
      <c r="BL19" s="202" t="s">
        <v>111</v>
      </c>
      <c r="BM19" s="81">
        <v>34.142114384748702</v>
      </c>
      <c r="BN19" s="81">
        <v>32.833020637898684</v>
      </c>
      <c r="BO19" s="81">
        <v>34.5</v>
      </c>
      <c r="BP19" s="81">
        <v>33.454545454545453</v>
      </c>
      <c r="BQ19" s="81">
        <v>32.162661737523109</v>
      </c>
      <c r="BR19" s="202" t="s">
        <v>111</v>
      </c>
      <c r="BS19" s="202" t="s">
        <v>111</v>
      </c>
      <c r="BT19" s="202" t="s">
        <v>111</v>
      </c>
      <c r="BU19" s="202" t="s">
        <v>111</v>
      </c>
      <c r="BV19" s="261">
        <v>32.641052267220495</v>
      </c>
      <c r="BW19" s="202">
        <v>36.962524654832343</v>
      </c>
      <c r="BX19" s="202">
        <v>36.944444444444443</v>
      </c>
      <c r="BY19" s="202">
        <v>37.99359658484525</v>
      </c>
      <c r="BZ19" s="202">
        <v>36.454969501255832</v>
      </c>
      <c r="CA19" s="202">
        <v>36.763090443061145</v>
      </c>
      <c r="CB19" s="202">
        <v>34.04684975767367</v>
      </c>
      <c r="CC19" s="202">
        <v>34.696092619392182</v>
      </c>
      <c r="CD19" s="81">
        <v>36.50568181818182</v>
      </c>
      <c r="CE19" s="81">
        <v>36.826218197498925</v>
      </c>
      <c r="CF19" s="81">
        <v>35.481099656357387</v>
      </c>
      <c r="CG19" s="81">
        <v>30.719742661841575</v>
      </c>
      <c r="CH19" s="81">
        <v>29.923076923076923</v>
      </c>
      <c r="CI19" s="81">
        <v>31.587628865979383</v>
      </c>
      <c r="CJ19" s="202" t="s">
        <v>111</v>
      </c>
      <c r="CK19" s="202" t="s">
        <v>111</v>
      </c>
      <c r="CL19" s="202" t="s">
        <v>111</v>
      </c>
      <c r="CM19" s="202" t="s">
        <v>111</v>
      </c>
      <c r="CN19" s="261">
        <v>19.339622641509436</v>
      </c>
      <c r="CO19" s="202">
        <v>34.030418250950575</v>
      </c>
      <c r="CP19" s="202">
        <v>29.733959311424101</v>
      </c>
      <c r="CQ19" s="202">
        <v>29.301075268817208</v>
      </c>
      <c r="CR19" s="202">
        <v>24.342105263157894</v>
      </c>
      <c r="CS19" s="202">
        <v>34.061135371179041</v>
      </c>
      <c r="CT19" s="202">
        <v>35.143769968051117</v>
      </c>
      <c r="CU19" s="202">
        <v>32.107023411371237</v>
      </c>
      <c r="CV19" s="81">
        <v>29.969418960244649</v>
      </c>
      <c r="CW19" s="81">
        <v>24.137931034482758</v>
      </c>
      <c r="CX19" s="81">
        <v>31.592689295039168</v>
      </c>
      <c r="CY19" s="81">
        <v>29.383886255924168</v>
      </c>
      <c r="CZ19" s="81">
        <v>28.631578947368418</v>
      </c>
      <c r="DA19" s="81">
        <v>25.326370757180154</v>
      </c>
      <c r="DB19" s="202" t="s">
        <v>111</v>
      </c>
      <c r="DC19" s="202" t="s">
        <v>111</v>
      </c>
      <c r="DD19" s="202" t="s">
        <v>111</v>
      </c>
      <c r="DE19" s="202" t="s">
        <v>111</v>
      </c>
      <c r="DF19" s="261">
        <v>43.271926311573885</v>
      </c>
      <c r="DG19" s="202">
        <v>47.339368514020755</v>
      </c>
      <c r="DH19" s="202">
        <v>46.806282722513089</v>
      </c>
      <c r="DI19" s="202">
        <v>48.66931479642502</v>
      </c>
      <c r="DJ19" s="202">
        <v>45.458215583366979</v>
      </c>
      <c r="DK19" s="202">
        <v>47.326392398665725</v>
      </c>
      <c r="DL19" s="202">
        <v>48.304765492559802</v>
      </c>
      <c r="DM19" s="202">
        <v>45.378061767838126</v>
      </c>
      <c r="DN19" s="81">
        <v>49.772980382078302</v>
      </c>
      <c r="DO19" s="81">
        <v>49.091055341055338</v>
      </c>
      <c r="DP19" s="81">
        <v>49.022498060512028</v>
      </c>
      <c r="DQ19" s="81">
        <v>49.900260856222189</v>
      </c>
      <c r="DR19" s="81">
        <v>48.995148995148995</v>
      </c>
      <c r="DS19" s="81">
        <v>50.26305139619587</v>
      </c>
      <c r="DT19" s="202" t="s">
        <v>111</v>
      </c>
      <c r="DU19" s="202" t="s">
        <v>111</v>
      </c>
      <c r="DV19" s="202" t="s">
        <v>110</v>
      </c>
      <c r="DW19" s="202" t="s">
        <v>110</v>
      </c>
      <c r="DX19" s="262">
        <v>15.258855585831062</v>
      </c>
      <c r="DY19" s="202">
        <v>13.079019073569482</v>
      </c>
      <c r="DZ19" s="202">
        <v>16.494845360824741</v>
      </c>
      <c r="EA19" s="202">
        <v>21.750663129973475</v>
      </c>
      <c r="EB19" s="202">
        <v>23.43324250681199</v>
      </c>
      <c r="EC19" s="202">
        <v>17.675544794188863</v>
      </c>
      <c r="ED19" s="202">
        <v>40.350877192982452</v>
      </c>
      <c r="EE19" s="202">
        <v>34.789644012944983</v>
      </c>
      <c r="EF19" s="202">
        <v>23.936170212765958</v>
      </c>
      <c r="EG19" s="81">
        <v>25.198412698412696</v>
      </c>
      <c r="EH19" s="81">
        <v>27.263479145473042</v>
      </c>
      <c r="EI19" s="81">
        <v>29.809725158562365</v>
      </c>
      <c r="EJ19" s="81">
        <v>27.131782945736433</v>
      </c>
      <c r="EK19" s="81">
        <v>30.464216634429402</v>
      </c>
      <c r="EL19" s="81">
        <v>23.040752351097179</v>
      </c>
      <c r="EM19" s="202" t="s">
        <v>111</v>
      </c>
      <c r="EN19" s="202" t="s">
        <v>111</v>
      </c>
      <c r="EO19" s="202" t="s">
        <v>111</v>
      </c>
      <c r="EP19" s="202" t="s">
        <v>111</v>
      </c>
      <c r="EQ19" s="261">
        <v>17.608594114899578</v>
      </c>
      <c r="ER19" s="202">
        <v>17.924528301886792</v>
      </c>
      <c r="ES19" s="202">
        <v>18.632707774798931</v>
      </c>
      <c r="ET19" s="202">
        <v>21.128871128871129</v>
      </c>
      <c r="EU19" s="202">
        <v>19.872379216043758</v>
      </c>
      <c r="EV19" s="202">
        <v>21.108179419525065</v>
      </c>
      <c r="EW19" s="202">
        <v>23.66904035266192</v>
      </c>
      <c r="EX19" s="202">
        <v>20.402010050251256</v>
      </c>
      <c r="EY19" s="202">
        <v>18.780005648122</v>
      </c>
      <c r="EZ19" s="81">
        <v>20.203688411780899</v>
      </c>
      <c r="FA19" s="81">
        <v>19.26303175554224</v>
      </c>
      <c r="FB19" s="81">
        <v>18.308921438082557</v>
      </c>
      <c r="FC19" s="81">
        <v>19.141914191419144</v>
      </c>
      <c r="FD19" s="81">
        <v>21.091445427728615</v>
      </c>
      <c r="FE19" s="81">
        <v>18.11926605504587</v>
      </c>
      <c r="FF19" s="202" t="s">
        <v>111</v>
      </c>
      <c r="FG19" s="202" t="s">
        <v>111</v>
      </c>
      <c r="FH19" s="202" t="s">
        <v>111</v>
      </c>
      <c r="FI19" s="202" t="s">
        <v>111</v>
      </c>
      <c r="FJ19" s="261">
        <v>15.010482180293502</v>
      </c>
      <c r="FK19" s="202">
        <v>19.515885022692888</v>
      </c>
      <c r="FL19" s="202">
        <v>21.435142594296227</v>
      </c>
      <c r="FM19" s="202">
        <v>22.889390519187359</v>
      </c>
      <c r="FN19" s="202">
        <v>22.885990744636096</v>
      </c>
      <c r="FO19" s="202">
        <v>24.622030237580994</v>
      </c>
      <c r="FP19" s="202">
        <v>24.089805825242721</v>
      </c>
      <c r="FQ19" s="202">
        <v>21.229698375870072</v>
      </c>
      <c r="FR19" s="202">
        <v>32.732732732732735</v>
      </c>
      <c r="FS19" s="81">
        <v>21.599045346062052</v>
      </c>
      <c r="FT19" s="81">
        <v>27.284946236559136</v>
      </c>
      <c r="FU19" s="81">
        <v>27.287191726332537</v>
      </c>
      <c r="FV19" s="81">
        <v>25.681255161023948</v>
      </c>
      <c r="FW19" s="81">
        <v>23.044692737430168</v>
      </c>
      <c r="FX19" s="81" t="s">
        <v>111</v>
      </c>
      <c r="FY19" s="81" t="s">
        <v>111</v>
      </c>
      <c r="FZ19" s="81" t="s">
        <v>111</v>
      </c>
      <c r="GA19" s="81" t="s">
        <v>111</v>
      </c>
      <c r="GB19" s="81" t="s">
        <v>111</v>
      </c>
      <c r="GC19" s="261">
        <v>26.828509181450361</v>
      </c>
      <c r="GD19" s="202">
        <v>32.280130293159608</v>
      </c>
      <c r="GE19" s="202">
        <v>29.202192448233859</v>
      </c>
      <c r="GF19" s="202">
        <v>29.955580233203776</v>
      </c>
      <c r="GG19" s="202">
        <v>27.64303482587065</v>
      </c>
      <c r="GH19" s="202">
        <v>31.263383297644538</v>
      </c>
      <c r="GI19" s="202">
        <v>29.321461467608227</v>
      </c>
      <c r="GJ19" s="202">
        <v>28.334838903944593</v>
      </c>
      <c r="GK19" s="202">
        <v>28.925879396984929</v>
      </c>
      <c r="GL19" s="202">
        <v>26.964933494558647</v>
      </c>
      <c r="GM19" s="81">
        <v>23.507601038190582</v>
      </c>
      <c r="GN19" s="81">
        <v>24.676850763807284</v>
      </c>
      <c r="GO19" s="81">
        <v>23.651960784313726</v>
      </c>
      <c r="GP19" s="81">
        <v>27.23894463024898</v>
      </c>
      <c r="GQ19" s="202" t="s">
        <v>110</v>
      </c>
      <c r="GR19" s="202" t="s">
        <v>110</v>
      </c>
      <c r="GS19" s="202" t="s">
        <v>110</v>
      </c>
      <c r="GT19" s="202" t="s">
        <v>110</v>
      </c>
      <c r="GU19" s="202" t="s">
        <v>110</v>
      </c>
      <c r="GV19" s="261">
        <v>20.392301998519617</v>
      </c>
      <c r="GW19" s="202">
        <v>24.126637554585155</v>
      </c>
      <c r="GX19" s="202">
        <v>23.577436912419593</v>
      </c>
      <c r="GY19" s="202">
        <v>25.512445095168374</v>
      </c>
      <c r="GZ19" s="202">
        <v>23.97596271768457</v>
      </c>
      <c r="HA19" s="202">
        <v>25.722543352601157</v>
      </c>
      <c r="HB19" s="202">
        <v>27.065527065527068</v>
      </c>
      <c r="HC19" s="202">
        <v>24.641535615171136</v>
      </c>
      <c r="HD19" s="202">
        <v>24.345580467190985</v>
      </c>
      <c r="HE19" s="81">
        <v>23.455104131102765</v>
      </c>
      <c r="HF19" s="81">
        <v>22.936750529038328</v>
      </c>
      <c r="HG19" s="81">
        <v>23.260309278350515</v>
      </c>
      <c r="HH19" s="81">
        <v>22.532402791625124</v>
      </c>
      <c r="HI19" s="81">
        <v>24.780785360274496</v>
      </c>
      <c r="HJ19" s="202" t="s">
        <v>110</v>
      </c>
      <c r="HK19" s="202" t="s">
        <v>110</v>
      </c>
      <c r="HL19" s="202" t="s">
        <v>110</v>
      </c>
      <c r="HM19" s="202" t="s">
        <v>110</v>
      </c>
      <c r="HN19" s="202" t="s">
        <v>110</v>
      </c>
      <c r="HO19" s="262" t="s">
        <v>110</v>
      </c>
      <c r="HP19" s="202" t="s">
        <v>110</v>
      </c>
      <c r="HQ19" s="202" t="s">
        <v>110</v>
      </c>
      <c r="HR19" s="202" t="s">
        <v>110</v>
      </c>
      <c r="HS19" s="202" t="s">
        <v>110</v>
      </c>
      <c r="HT19" s="202" t="s">
        <v>110</v>
      </c>
      <c r="HU19" s="202" t="s">
        <v>110</v>
      </c>
      <c r="HV19" s="202" t="s">
        <v>110</v>
      </c>
      <c r="HW19" s="202" t="s">
        <v>110</v>
      </c>
      <c r="HX19" s="202" t="s">
        <v>110</v>
      </c>
      <c r="HY19" s="202" t="s">
        <v>110</v>
      </c>
      <c r="HZ19" s="202" t="s">
        <v>110</v>
      </c>
      <c r="IA19" s="202" t="s">
        <v>110</v>
      </c>
      <c r="IB19" s="202" t="s">
        <v>110</v>
      </c>
      <c r="IC19" s="202" t="s">
        <v>110</v>
      </c>
      <c r="ID19" s="202" t="s">
        <v>110</v>
      </c>
      <c r="IE19" s="202" t="s">
        <v>110</v>
      </c>
      <c r="IF19" s="202" t="s">
        <v>110</v>
      </c>
      <c r="IG19" s="202" t="s">
        <v>110</v>
      </c>
      <c r="IH19" s="261" t="s">
        <v>110</v>
      </c>
      <c r="II19" s="202" t="s">
        <v>110</v>
      </c>
      <c r="IJ19" s="202" t="s">
        <v>110</v>
      </c>
      <c r="IK19" s="202" t="s">
        <v>110</v>
      </c>
      <c r="IL19" s="202" t="s">
        <v>110</v>
      </c>
      <c r="IM19" s="202" t="s">
        <v>110</v>
      </c>
      <c r="IN19" s="202" t="s">
        <v>110</v>
      </c>
      <c r="IO19" s="202" t="s">
        <v>110</v>
      </c>
      <c r="IP19" s="202" t="s">
        <v>110</v>
      </c>
      <c r="IQ19" s="202" t="s">
        <v>110</v>
      </c>
      <c r="IR19" s="81" t="s">
        <v>110</v>
      </c>
      <c r="IS19" s="81" t="s">
        <v>110</v>
      </c>
      <c r="IT19" s="81" t="s">
        <v>110</v>
      </c>
      <c r="IU19" s="81" t="s">
        <v>110</v>
      </c>
      <c r="IV19" s="81" t="s">
        <v>110</v>
      </c>
      <c r="IW19" s="81" t="s">
        <v>110</v>
      </c>
      <c r="IX19" s="81" t="s">
        <v>110</v>
      </c>
      <c r="IY19" s="81" t="s">
        <v>110</v>
      </c>
      <c r="IZ19" s="81" t="s">
        <v>110</v>
      </c>
      <c r="JA19" s="261" t="s">
        <v>110</v>
      </c>
      <c r="JB19" s="202" t="s">
        <v>110</v>
      </c>
      <c r="JC19" s="202" t="s">
        <v>110</v>
      </c>
      <c r="JD19" s="202" t="s">
        <v>110</v>
      </c>
      <c r="JE19" s="202" t="s">
        <v>110</v>
      </c>
      <c r="JF19" s="202" t="s">
        <v>110</v>
      </c>
      <c r="JG19" s="202" t="s">
        <v>110</v>
      </c>
      <c r="JH19" s="202" t="s">
        <v>110</v>
      </c>
      <c r="JI19" s="202" t="s">
        <v>110</v>
      </c>
      <c r="JJ19" s="202" t="s">
        <v>110</v>
      </c>
      <c r="JK19" s="202" t="s">
        <v>110</v>
      </c>
      <c r="JL19" s="202" t="s">
        <v>110</v>
      </c>
      <c r="JM19" s="202" t="s">
        <v>110</v>
      </c>
      <c r="JN19" s="202" t="s">
        <v>110</v>
      </c>
      <c r="JO19" s="202" t="s">
        <v>110</v>
      </c>
      <c r="JP19" s="202" t="s">
        <v>110</v>
      </c>
      <c r="JQ19" s="202" t="s">
        <v>110</v>
      </c>
      <c r="JR19" s="202" t="s">
        <v>110</v>
      </c>
      <c r="JS19" s="202" t="s">
        <v>110</v>
      </c>
    </row>
    <row r="20" spans="1:279" s="7" customFormat="1">
      <c r="A20" s="263" t="s">
        <v>26</v>
      </c>
      <c r="B20" s="202" t="s">
        <v>110</v>
      </c>
      <c r="C20" s="202" t="s">
        <v>110</v>
      </c>
      <c r="D20" s="202">
        <v>66.185216652506369</v>
      </c>
      <c r="E20" s="202">
        <v>66.20729813664596</v>
      </c>
      <c r="F20" s="202">
        <v>68.122946066112505</v>
      </c>
      <c r="G20" s="202">
        <v>69.074040385664901</v>
      </c>
      <c r="H20" s="81">
        <v>70.628090093389488</v>
      </c>
      <c r="I20" s="81">
        <v>72.564757387814666</v>
      </c>
      <c r="J20" s="81">
        <v>71.978920588769753</v>
      </c>
      <c r="K20" s="81">
        <v>71.959049106368212</v>
      </c>
      <c r="L20" s="81">
        <v>73.940003351768055</v>
      </c>
      <c r="M20" s="81">
        <v>74.596253229974167</v>
      </c>
      <c r="N20" s="81">
        <v>73.196527229676406</v>
      </c>
      <c r="O20" s="81">
        <v>76.301369863013704</v>
      </c>
      <c r="P20" s="81">
        <v>77.826358525921307</v>
      </c>
      <c r="Q20" s="81">
        <v>78.271064561513199</v>
      </c>
      <c r="R20" s="81">
        <v>78.01015835076187</v>
      </c>
      <c r="S20" s="81">
        <v>77.72853185595568</v>
      </c>
      <c r="T20" s="261" t="s">
        <v>111</v>
      </c>
      <c r="U20" s="202" t="s">
        <v>111</v>
      </c>
      <c r="V20" s="202" t="s">
        <v>111</v>
      </c>
      <c r="W20" s="202" t="s">
        <v>111</v>
      </c>
      <c r="X20" s="202" t="s">
        <v>111</v>
      </c>
      <c r="Y20" s="202" t="s">
        <v>111</v>
      </c>
      <c r="Z20" s="202" t="s">
        <v>111</v>
      </c>
      <c r="AA20" s="202" t="s">
        <v>111</v>
      </c>
      <c r="AB20" s="202" t="s">
        <v>111</v>
      </c>
      <c r="AC20" s="202" t="s">
        <v>111</v>
      </c>
      <c r="AD20" s="202" t="s">
        <v>111</v>
      </c>
      <c r="AE20" s="202" t="s">
        <v>111</v>
      </c>
      <c r="AF20" s="202" t="s">
        <v>111</v>
      </c>
      <c r="AG20" s="202" t="s">
        <v>111</v>
      </c>
      <c r="AH20" s="202" t="s">
        <v>111</v>
      </c>
      <c r="AI20" s="202" t="s">
        <v>111</v>
      </c>
      <c r="AJ20" s="202" t="s">
        <v>111</v>
      </c>
      <c r="AK20" s="202" t="s">
        <v>111</v>
      </c>
      <c r="AL20" s="261" t="s">
        <v>110</v>
      </c>
      <c r="AM20" s="202" t="s">
        <v>110</v>
      </c>
      <c r="AN20" s="202">
        <v>56.41379310344827</v>
      </c>
      <c r="AO20" s="202">
        <v>58.448012232415905</v>
      </c>
      <c r="AP20" s="202">
        <v>56.625606569615528</v>
      </c>
      <c r="AQ20" s="202">
        <v>58.043654001616815</v>
      </c>
      <c r="AR20" s="202">
        <v>59.326331039478454</v>
      </c>
      <c r="AS20" s="202">
        <v>60.171447411803491</v>
      </c>
      <c r="AT20" s="81">
        <v>61.549100968188107</v>
      </c>
      <c r="AU20" s="81">
        <v>60.687285223367695</v>
      </c>
      <c r="AV20" s="81">
        <v>64.898639266870319</v>
      </c>
      <c r="AW20" s="81">
        <v>66.237113402061851</v>
      </c>
      <c r="AX20" s="81">
        <v>65.034168564920265</v>
      </c>
      <c r="AY20" s="81">
        <v>65.050167224080269</v>
      </c>
      <c r="AZ20" s="81">
        <v>64.270211611502987</v>
      </c>
      <c r="BA20" s="81">
        <v>64.413095554964059</v>
      </c>
      <c r="BB20" s="81">
        <v>63.788836953533135</v>
      </c>
      <c r="BC20" s="81">
        <v>65.726337991036118</v>
      </c>
      <c r="BD20" s="261" t="s">
        <v>110</v>
      </c>
      <c r="BE20" s="202" t="s">
        <v>110</v>
      </c>
      <c r="BF20" s="202">
        <v>67.014613778705638</v>
      </c>
      <c r="BG20" s="202">
        <v>71.543086172344701</v>
      </c>
      <c r="BH20" s="202">
        <v>67.441860465116278</v>
      </c>
      <c r="BI20" s="202">
        <v>73.74429223744292</v>
      </c>
      <c r="BJ20" s="202">
        <v>67.494824016563143</v>
      </c>
      <c r="BK20" s="202">
        <v>66.213592233009706</v>
      </c>
      <c r="BL20" s="81">
        <v>71.869328493647913</v>
      </c>
      <c r="BM20" s="81">
        <v>68.245614035087726</v>
      </c>
      <c r="BN20" s="202" t="s">
        <v>111</v>
      </c>
      <c r="BO20" s="202" t="s">
        <v>111</v>
      </c>
      <c r="BP20" s="202" t="s">
        <v>111</v>
      </c>
      <c r="BQ20" s="202" t="s">
        <v>111</v>
      </c>
      <c r="BR20" s="202" t="s">
        <v>111</v>
      </c>
      <c r="BS20" s="205">
        <v>47.665251667677381</v>
      </c>
      <c r="BT20" s="202">
        <v>47.474132684114423</v>
      </c>
      <c r="BU20" s="81">
        <v>44.657998869417746</v>
      </c>
      <c r="BV20" s="261" t="s">
        <v>110</v>
      </c>
      <c r="BW20" s="202" t="s">
        <v>110</v>
      </c>
      <c r="BX20" s="202">
        <v>43.94261424017003</v>
      </c>
      <c r="BY20" s="202">
        <v>45.914954610606785</v>
      </c>
      <c r="BZ20" s="202">
        <v>46.273637374860954</v>
      </c>
      <c r="CA20" s="202">
        <v>44.250871080139369</v>
      </c>
      <c r="CB20" s="202">
        <v>48.839285714285715</v>
      </c>
      <c r="CC20" s="202">
        <v>47.035376183358245</v>
      </c>
      <c r="CD20" s="81">
        <v>48.3640081799591</v>
      </c>
      <c r="CE20" s="81">
        <v>47.503435639028858</v>
      </c>
      <c r="CF20" s="81">
        <v>46.946867565424263</v>
      </c>
      <c r="CG20" s="81">
        <v>45.120226308345117</v>
      </c>
      <c r="CH20" s="81">
        <v>44.189907038512615</v>
      </c>
      <c r="CI20" s="81">
        <v>44.481503941782897</v>
      </c>
      <c r="CJ20" s="81">
        <v>45.263157894736842</v>
      </c>
      <c r="CK20" s="257">
        <v>41.062801932367151</v>
      </c>
      <c r="CL20" s="81">
        <v>42.875</v>
      </c>
      <c r="CM20" s="81">
        <v>42.619680851063826</v>
      </c>
      <c r="CN20" s="261" t="s">
        <v>110</v>
      </c>
      <c r="CO20" s="202" t="s">
        <v>110</v>
      </c>
      <c r="CP20" s="202">
        <v>35.729690869877786</v>
      </c>
      <c r="CQ20" s="202">
        <v>40.610484406104845</v>
      </c>
      <c r="CR20" s="202">
        <v>38.195302843016073</v>
      </c>
      <c r="CS20" s="202">
        <v>43.592814371257482</v>
      </c>
      <c r="CT20" s="202">
        <v>45.94882729211087</v>
      </c>
      <c r="CU20" s="202">
        <v>47.997189037245256</v>
      </c>
      <c r="CV20" s="81">
        <v>41.837409120951754</v>
      </c>
      <c r="CW20" s="81">
        <v>44.369063772048847</v>
      </c>
      <c r="CX20" s="81">
        <v>42.909760589318601</v>
      </c>
      <c r="CY20" s="81">
        <v>41.761363636363633</v>
      </c>
      <c r="CZ20" s="81">
        <v>43.666488508818816</v>
      </c>
      <c r="DA20" s="81">
        <v>43.651226158038149</v>
      </c>
      <c r="DB20" s="81">
        <v>41.391941391941387</v>
      </c>
      <c r="DC20" s="81">
        <v>43.890752275994252</v>
      </c>
      <c r="DD20" s="81">
        <v>41.294005708848715</v>
      </c>
      <c r="DE20" s="81">
        <v>42.471530999578242</v>
      </c>
      <c r="DF20" s="261" t="s">
        <v>110</v>
      </c>
      <c r="DG20" s="202" t="s">
        <v>110</v>
      </c>
      <c r="DH20" s="202">
        <v>56.115174520877694</v>
      </c>
      <c r="DI20" s="202">
        <v>57.891632257520854</v>
      </c>
      <c r="DJ20" s="202">
        <v>58.465049446369711</v>
      </c>
      <c r="DK20" s="202">
        <v>59.943522163272291</v>
      </c>
      <c r="DL20" s="202">
        <v>61.18835893290219</v>
      </c>
      <c r="DM20" s="202">
        <v>62.367576243980736</v>
      </c>
      <c r="DN20" s="81">
        <v>62.150624244865085</v>
      </c>
      <c r="DO20" s="81">
        <v>61.961240310077514</v>
      </c>
      <c r="DP20" s="81">
        <v>62.920037903637294</v>
      </c>
      <c r="DQ20" s="81">
        <v>62.661154708520186</v>
      </c>
      <c r="DR20" s="81">
        <v>61.568228105906307</v>
      </c>
      <c r="DS20" s="81">
        <v>62.880125564057288</v>
      </c>
      <c r="DT20" s="81">
        <v>62.794470763839314</v>
      </c>
      <c r="DU20" s="81">
        <v>62.525062656641609</v>
      </c>
      <c r="DV20" s="81">
        <v>63.000765501403421</v>
      </c>
      <c r="DW20" s="81">
        <v>63.294710932340756</v>
      </c>
      <c r="DX20" s="262" t="s">
        <v>111</v>
      </c>
      <c r="DY20" s="202" t="s">
        <v>111</v>
      </c>
      <c r="DZ20" s="202" t="s">
        <v>111</v>
      </c>
      <c r="EA20" s="202">
        <v>17.82178217821782</v>
      </c>
      <c r="EB20" s="202">
        <v>13.740458015267176</v>
      </c>
      <c r="EC20" s="202">
        <v>21.167883211678831</v>
      </c>
      <c r="ED20" s="202" t="s">
        <v>111</v>
      </c>
      <c r="EE20" s="202" t="s">
        <v>111</v>
      </c>
      <c r="EF20" s="202" t="s">
        <v>111</v>
      </c>
      <c r="EG20" s="202" t="s">
        <v>111</v>
      </c>
      <c r="EH20" s="202" t="s">
        <v>111</v>
      </c>
      <c r="EI20" s="202" t="s">
        <v>111</v>
      </c>
      <c r="EJ20" s="202" t="s">
        <v>111</v>
      </c>
      <c r="EK20" s="202" t="s">
        <v>111</v>
      </c>
      <c r="EL20" s="202" t="s">
        <v>111</v>
      </c>
      <c r="EM20" s="202" t="s">
        <v>111</v>
      </c>
      <c r="EN20" s="202" t="s">
        <v>111</v>
      </c>
      <c r="EO20" s="202" t="s">
        <v>111</v>
      </c>
      <c r="EP20" s="202" t="s">
        <v>111</v>
      </c>
      <c r="EQ20" s="261" t="s">
        <v>110</v>
      </c>
      <c r="ER20" s="202" t="s">
        <v>110</v>
      </c>
      <c r="ES20" s="202" t="s">
        <v>110</v>
      </c>
      <c r="ET20" s="202">
        <v>23.143833488661077</v>
      </c>
      <c r="EU20" s="202">
        <v>22.535211267605636</v>
      </c>
      <c r="EV20" s="202">
        <v>22.840454964648018</v>
      </c>
      <c r="EW20" s="202">
        <v>17.407621247113163</v>
      </c>
      <c r="EX20" s="202">
        <v>21.257081197734017</v>
      </c>
      <c r="EY20" s="202">
        <v>21.075231879079354</v>
      </c>
      <c r="EZ20" s="81">
        <v>20.321543408360128</v>
      </c>
      <c r="FA20" s="81">
        <v>22.025080042689435</v>
      </c>
      <c r="FB20" s="81">
        <v>21.354822462855704</v>
      </c>
      <c r="FC20" s="81">
        <v>21.745880105087174</v>
      </c>
      <c r="FD20" s="81">
        <v>22.15519280813816</v>
      </c>
      <c r="FE20" s="81">
        <v>21.443483447658814</v>
      </c>
      <c r="FF20" s="81">
        <v>22.831518257527225</v>
      </c>
      <c r="FG20" s="81">
        <v>20.915678524374176</v>
      </c>
      <c r="FH20" s="81">
        <v>21.026770586241952</v>
      </c>
      <c r="FI20" s="81">
        <v>21.923145032760758</v>
      </c>
      <c r="FJ20" s="261" t="s">
        <v>110</v>
      </c>
      <c r="FK20" s="202" t="s">
        <v>110</v>
      </c>
      <c r="FL20" s="202" t="s">
        <v>110</v>
      </c>
      <c r="FM20" s="202">
        <v>30.199353448275861</v>
      </c>
      <c r="FN20" s="202">
        <v>29.0852228303362</v>
      </c>
      <c r="FO20" s="202">
        <v>30.665669409124906</v>
      </c>
      <c r="FP20" s="202">
        <v>30.4552960603916</v>
      </c>
      <c r="FQ20" s="202">
        <v>27.783330001998802</v>
      </c>
      <c r="FR20" s="202">
        <v>27.247956403269757</v>
      </c>
      <c r="FS20" s="81">
        <v>25.223964165733481</v>
      </c>
      <c r="FT20" s="81">
        <v>25.811559778305622</v>
      </c>
      <c r="FU20" s="81">
        <v>25.921219822109276</v>
      </c>
      <c r="FV20" s="81">
        <v>24.290711232024872</v>
      </c>
      <c r="FW20" s="81">
        <v>25.904541955350268</v>
      </c>
      <c r="FX20" s="81">
        <v>25.911419102139199</v>
      </c>
      <c r="FY20" s="81">
        <v>24.617492578214204</v>
      </c>
      <c r="FZ20" s="81">
        <v>24.475401163815906</v>
      </c>
      <c r="GA20" s="81">
        <v>25.481916651367726</v>
      </c>
      <c r="GB20" s="81">
        <v>28.843710292249046</v>
      </c>
      <c r="GC20" s="261" t="s">
        <v>110</v>
      </c>
      <c r="GD20" s="202" t="s">
        <v>110</v>
      </c>
      <c r="GE20" s="202" t="s">
        <v>110</v>
      </c>
      <c r="GF20" s="202">
        <v>31.481481481481481</v>
      </c>
      <c r="GG20" s="202">
        <v>31.077694235588972</v>
      </c>
      <c r="GH20" s="202">
        <v>29.076305220883537</v>
      </c>
      <c r="GI20" s="202">
        <v>26.236044657097292</v>
      </c>
      <c r="GJ20" s="202">
        <v>24.947145877378436</v>
      </c>
      <c r="GK20" s="202">
        <v>22.118155619596543</v>
      </c>
      <c r="GL20" s="202">
        <v>22.293906810035843</v>
      </c>
      <c r="GM20" s="81">
        <v>24.931318681318682</v>
      </c>
      <c r="GN20" s="81">
        <v>24.331051649035469</v>
      </c>
      <c r="GO20" s="81">
        <v>23.684210526315788</v>
      </c>
      <c r="GP20" s="81">
        <v>22.688598979013047</v>
      </c>
      <c r="GQ20" s="81">
        <v>22.940563086548487</v>
      </c>
      <c r="GR20" s="81">
        <v>23.951285520974288</v>
      </c>
      <c r="GS20" s="81">
        <v>21.526277897768178</v>
      </c>
      <c r="GT20" s="81">
        <v>22.289370778528262</v>
      </c>
      <c r="GU20" s="81">
        <v>23.939641109298531</v>
      </c>
      <c r="GV20" s="261" t="s">
        <v>110</v>
      </c>
      <c r="GW20" s="202" t="s">
        <v>110</v>
      </c>
      <c r="GX20" s="202" t="s">
        <v>110</v>
      </c>
      <c r="GY20" s="202">
        <v>27.342368886269885</v>
      </c>
      <c r="GZ20" s="202">
        <v>26.460126219162365</v>
      </c>
      <c r="HA20" s="202">
        <v>27.342123525329633</v>
      </c>
      <c r="HB20" s="202">
        <v>24.674608427090227</v>
      </c>
      <c r="HC20" s="202">
        <v>24.853801169590643</v>
      </c>
      <c r="HD20" s="202">
        <v>23.290441176470587</v>
      </c>
      <c r="HE20" s="81">
        <v>22.13283275230178</v>
      </c>
      <c r="HF20" s="81">
        <v>23.227043038856941</v>
      </c>
      <c r="HG20" s="81">
        <v>22.66162888329135</v>
      </c>
      <c r="HH20" s="81">
        <v>22.525084933238524</v>
      </c>
      <c r="HI20" s="81">
        <v>22.988685134607881</v>
      </c>
      <c r="HJ20" s="81">
        <v>22.600679916317993</v>
      </c>
      <c r="HK20" s="81">
        <v>23.546975904451077</v>
      </c>
      <c r="HL20" s="81">
        <v>22.422698161283659</v>
      </c>
      <c r="HM20" s="81">
        <v>22.991102951560514</v>
      </c>
      <c r="HN20" s="81">
        <v>25.088183421516757</v>
      </c>
      <c r="HO20" s="67" t="s">
        <v>111</v>
      </c>
      <c r="HP20" s="60" t="s">
        <v>111</v>
      </c>
      <c r="HQ20" s="60" t="s">
        <v>111</v>
      </c>
      <c r="HR20" s="60" t="s">
        <v>111</v>
      </c>
      <c r="HS20" s="60" t="s">
        <v>111</v>
      </c>
      <c r="HT20" s="60" t="s">
        <v>111</v>
      </c>
      <c r="HU20" s="60" t="s">
        <v>111</v>
      </c>
      <c r="HV20" s="60" t="s">
        <v>111</v>
      </c>
      <c r="HW20" s="60" t="s">
        <v>111</v>
      </c>
      <c r="HX20" s="60" t="s">
        <v>111</v>
      </c>
      <c r="HY20" s="60" t="s">
        <v>111</v>
      </c>
      <c r="HZ20" s="60" t="s">
        <v>111</v>
      </c>
      <c r="IA20" s="60" t="s">
        <v>111</v>
      </c>
      <c r="IB20" s="60" t="s">
        <v>111</v>
      </c>
      <c r="IC20" s="60" t="s">
        <v>111</v>
      </c>
      <c r="ID20" s="60" t="s">
        <v>111</v>
      </c>
      <c r="IE20" s="60" t="s">
        <v>111</v>
      </c>
      <c r="IF20" s="60" t="s">
        <v>111</v>
      </c>
      <c r="IG20" s="60" t="s">
        <v>111</v>
      </c>
      <c r="IH20" s="75" t="s">
        <v>111</v>
      </c>
      <c r="II20" s="60" t="s">
        <v>111</v>
      </c>
      <c r="IJ20" s="60" t="s">
        <v>111</v>
      </c>
      <c r="IK20" s="60" t="s">
        <v>111</v>
      </c>
      <c r="IL20" s="60" t="s">
        <v>111</v>
      </c>
      <c r="IM20" s="60" t="s">
        <v>111</v>
      </c>
      <c r="IN20" s="60" t="s">
        <v>111</v>
      </c>
      <c r="IO20" s="60" t="s">
        <v>111</v>
      </c>
      <c r="IP20" s="60" t="s">
        <v>111</v>
      </c>
      <c r="IQ20" s="60" t="s">
        <v>111</v>
      </c>
      <c r="IR20" s="60" t="s">
        <v>111</v>
      </c>
      <c r="IS20" s="60" t="s">
        <v>111</v>
      </c>
      <c r="IT20" s="60" t="s">
        <v>111</v>
      </c>
      <c r="IU20" s="60" t="s">
        <v>111</v>
      </c>
      <c r="IV20" s="60" t="s">
        <v>111</v>
      </c>
      <c r="IW20" s="60" t="s">
        <v>111</v>
      </c>
      <c r="IX20" s="60" t="s">
        <v>111</v>
      </c>
      <c r="IY20" s="60" t="s">
        <v>111</v>
      </c>
      <c r="IZ20" s="60" t="s">
        <v>111</v>
      </c>
      <c r="JA20" s="75" t="s">
        <v>111</v>
      </c>
      <c r="JB20" s="60" t="s">
        <v>111</v>
      </c>
      <c r="JC20" s="60" t="s">
        <v>111</v>
      </c>
      <c r="JD20" s="60" t="s">
        <v>111</v>
      </c>
      <c r="JE20" s="60" t="s">
        <v>111</v>
      </c>
      <c r="JF20" s="60" t="s">
        <v>111</v>
      </c>
      <c r="JG20" s="60" t="s">
        <v>111</v>
      </c>
      <c r="JH20" s="60" t="s">
        <v>111</v>
      </c>
      <c r="JI20" s="60" t="s">
        <v>111</v>
      </c>
      <c r="JJ20" s="60" t="s">
        <v>111</v>
      </c>
      <c r="JK20" s="60" t="s">
        <v>111</v>
      </c>
      <c r="JL20" s="60" t="s">
        <v>111</v>
      </c>
      <c r="JM20" s="60" t="s">
        <v>111</v>
      </c>
      <c r="JN20" s="60" t="s">
        <v>111</v>
      </c>
      <c r="JO20" s="60" t="s">
        <v>111</v>
      </c>
      <c r="JP20" s="60" t="s">
        <v>111</v>
      </c>
      <c r="JQ20" s="60" t="s">
        <v>111</v>
      </c>
      <c r="JR20" s="60" t="s">
        <v>111</v>
      </c>
      <c r="JS20" s="60" t="s">
        <v>111</v>
      </c>
    </row>
    <row r="21" spans="1:279" s="7" customFormat="1">
      <c r="A21" s="263"/>
      <c r="B21" s="202"/>
      <c r="C21" s="202"/>
      <c r="D21" s="202"/>
      <c r="E21" s="202"/>
      <c r="F21" s="202"/>
      <c r="G21" s="202"/>
      <c r="H21" s="81"/>
      <c r="I21" s="81"/>
      <c r="J21" s="81"/>
      <c r="K21" s="81"/>
      <c r="L21" s="81"/>
      <c r="M21" s="81"/>
      <c r="N21" s="81"/>
      <c r="O21" s="81"/>
      <c r="P21" s="81"/>
      <c r="Q21" s="81"/>
      <c r="R21" s="81"/>
      <c r="S21" s="81"/>
      <c r="T21" s="261"/>
      <c r="U21" s="202"/>
      <c r="V21" s="202"/>
      <c r="W21" s="202"/>
      <c r="X21" s="202"/>
      <c r="Y21" s="202"/>
      <c r="Z21" s="202"/>
      <c r="AA21" s="202"/>
      <c r="AB21" s="202"/>
      <c r="AC21" s="81"/>
      <c r="AD21" s="81"/>
      <c r="AE21" s="81"/>
      <c r="AF21" s="81"/>
      <c r="AG21" s="81"/>
      <c r="AH21" s="81"/>
      <c r="AI21" s="81"/>
      <c r="AJ21" s="81"/>
      <c r="AK21" s="81"/>
      <c r="AL21" s="261"/>
      <c r="AM21" s="202"/>
      <c r="AN21" s="202"/>
      <c r="AO21" s="202"/>
      <c r="AP21" s="202"/>
      <c r="AQ21" s="202"/>
      <c r="AR21" s="202"/>
      <c r="AS21" s="202"/>
      <c r="AT21" s="81"/>
      <c r="AU21" s="81"/>
      <c r="AV21" s="81"/>
      <c r="AW21" s="81"/>
      <c r="AX21" s="81"/>
      <c r="AY21" s="81"/>
      <c r="AZ21" s="81"/>
      <c r="BA21" s="81"/>
      <c r="BB21" s="81"/>
      <c r="BC21" s="81"/>
      <c r="BD21" s="261"/>
      <c r="BE21" s="202"/>
      <c r="BF21" s="202"/>
      <c r="BG21" s="202"/>
      <c r="BH21" s="202"/>
      <c r="BI21" s="202"/>
      <c r="BJ21" s="202"/>
      <c r="BK21" s="202"/>
      <c r="BL21" s="81"/>
      <c r="BM21" s="81"/>
      <c r="BN21" s="81"/>
      <c r="BO21" s="81"/>
      <c r="BP21" s="81"/>
      <c r="BQ21" s="81"/>
      <c r="BR21" s="81"/>
      <c r="BS21" s="81"/>
      <c r="BT21" s="81"/>
      <c r="BU21" s="81"/>
      <c r="BV21" s="261"/>
      <c r="BW21" s="202"/>
      <c r="BX21" s="202"/>
      <c r="BY21" s="202"/>
      <c r="BZ21" s="202"/>
      <c r="CA21" s="202"/>
      <c r="CB21" s="202"/>
      <c r="CC21" s="202"/>
      <c r="CD21" s="81"/>
      <c r="CE21" s="81"/>
      <c r="CF21" s="81"/>
      <c r="CG21" s="81"/>
      <c r="CH21" s="81"/>
      <c r="CI21" s="81"/>
      <c r="CJ21" s="81"/>
      <c r="CK21" s="81"/>
      <c r="CL21" s="81"/>
      <c r="CM21" s="81"/>
      <c r="CN21" s="261"/>
      <c r="CO21" s="202"/>
      <c r="CP21" s="202"/>
      <c r="CQ21" s="202"/>
      <c r="CR21" s="202"/>
      <c r="CS21" s="202"/>
      <c r="CT21" s="202"/>
      <c r="CU21" s="202"/>
      <c r="CV21" s="81"/>
      <c r="CW21" s="81"/>
      <c r="CX21" s="81"/>
      <c r="CY21" s="81"/>
      <c r="CZ21" s="81"/>
      <c r="DA21" s="81"/>
      <c r="DB21" s="81"/>
      <c r="DC21" s="81"/>
      <c r="DD21" s="81"/>
      <c r="DE21" s="81"/>
      <c r="DF21" s="261"/>
      <c r="DG21" s="202"/>
      <c r="DH21" s="202"/>
      <c r="DI21" s="202"/>
      <c r="DJ21" s="202"/>
      <c r="DK21" s="202"/>
      <c r="DL21" s="202"/>
      <c r="DM21" s="202"/>
      <c r="DN21" s="81"/>
      <c r="DO21" s="81"/>
      <c r="DP21" s="81"/>
      <c r="DQ21" s="81"/>
      <c r="DR21" s="81"/>
      <c r="DS21" s="81"/>
      <c r="DT21" s="81"/>
      <c r="DU21" s="81"/>
      <c r="DV21" s="81"/>
      <c r="DW21" s="81"/>
      <c r="DX21" s="262"/>
      <c r="DY21" s="202"/>
      <c r="DZ21" s="202"/>
      <c r="EA21" s="202"/>
      <c r="EB21" s="202"/>
      <c r="EC21" s="202"/>
      <c r="ED21" s="202"/>
      <c r="EE21" s="202"/>
      <c r="EF21" s="202"/>
      <c r="EG21" s="81"/>
      <c r="EH21" s="81"/>
      <c r="EI21" s="81"/>
      <c r="EJ21" s="81"/>
      <c r="EK21" s="81"/>
      <c r="EL21" s="81"/>
      <c r="EM21" s="81"/>
      <c r="EN21" s="81"/>
      <c r="EO21" s="81"/>
      <c r="EP21" s="81"/>
      <c r="EQ21" s="261"/>
      <c r="ER21" s="202"/>
      <c r="ES21" s="202"/>
      <c r="ET21" s="202"/>
      <c r="EU21" s="202"/>
      <c r="EV21" s="202"/>
      <c r="EW21" s="202"/>
      <c r="EX21" s="202"/>
      <c r="EY21" s="202"/>
      <c r="EZ21" s="81"/>
      <c r="FA21" s="81"/>
      <c r="FB21" s="81"/>
      <c r="FC21" s="81"/>
      <c r="FD21" s="81"/>
      <c r="FE21" s="81"/>
      <c r="FF21" s="81"/>
      <c r="FG21" s="81"/>
      <c r="FH21" s="81"/>
      <c r="FI21" s="81"/>
      <c r="FJ21" s="261"/>
      <c r="FK21" s="202"/>
      <c r="FL21" s="202"/>
      <c r="FM21" s="202"/>
      <c r="FN21" s="202"/>
      <c r="FO21" s="202"/>
      <c r="FP21" s="202"/>
      <c r="FQ21" s="202"/>
      <c r="FR21" s="202"/>
      <c r="FS21" s="81"/>
      <c r="FT21" s="81"/>
      <c r="FU21" s="81"/>
      <c r="FV21" s="81"/>
      <c r="FW21" s="81"/>
      <c r="FX21" s="81"/>
      <c r="FY21" s="81"/>
      <c r="FZ21" s="81"/>
      <c r="GA21" s="81"/>
      <c r="GB21" s="81"/>
      <c r="GC21" s="261"/>
      <c r="GD21" s="202"/>
      <c r="GE21" s="202"/>
      <c r="GF21" s="202"/>
      <c r="GG21" s="202"/>
      <c r="GH21" s="202"/>
      <c r="GI21" s="202"/>
      <c r="GJ21" s="202"/>
      <c r="GK21" s="202"/>
      <c r="GL21" s="202"/>
      <c r="GM21" s="81"/>
      <c r="GN21" s="81"/>
      <c r="GO21" s="81"/>
      <c r="GP21" s="81"/>
      <c r="GQ21" s="81"/>
      <c r="GR21" s="81"/>
      <c r="GS21" s="81"/>
      <c r="GT21" s="81"/>
      <c r="GU21" s="81"/>
      <c r="GV21" s="261"/>
      <c r="GW21" s="202"/>
      <c r="GX21" s="202"/>
      <c r="GY21" s="202"/>
      <c r="GZ21" s="202"/>
      <c r="HA21" s="202"/>
      <c r="HB21" s="202"/>
      <c r="HC21" s="202"/>
      <c r="HD21" s="202"/>
      <c r="HE21" s="81"/>
      <c r="HF21" s="81"/>
      <c r="HG21" s="81"/>
      <c r="HH21" s="81"/>
      <c r="HI21" s="81"/>
      <c r="HJ21" s="81"/>
      <c r="HK21" s="81"/>
      <c r="HL21" s="81"/>
      <c r="HM21" s="81"/>
      <c r="HN21" s="81"/>
      <c r="HO21" s="262"/>
      <c r="HP21" s="202"/>
      <c r="HQ21" s="202"/>
      <c r="HR21" s="202"/>
      <c r="HS21" s="202"/>
      <c r="HT21" s="202"/>
      <c r="HU21" s="202"/>
      <c r="HV21" s="202"/>
      <c r="HW21" s="202"/>
      <c r="HX21" s="202"/>
      <c r="HY21" s="81"/>
      <c r="HZ21" s="81"/>
      <c r="IA21" s="81"/>
      <c r="IB21" s="81"/>
      <c r="IC21" s="81"/>
      <c r="ID21" s="81"/>
      <c r="IE21" s="81"/>
      <c r="IF21" s="81"/>
      <c r="IG21" s="81"/>
      <c r="IH21" s="261"/>
      <c r="II21" s="202"/>
      <c r="IJ21" s="202"/>
      <c r="IK21" s="202"/>
      <c r="IL21" s="202"/>
      <c r="IM21" s="202"/>
      <c r="IN21" s="202"/>
      <c r="IO21" s="202"/>
      <c r="IP21" s="202"/>
      <c r="IQ21" s="202"/>
      <c r="IR21" s="81"/>
      <c r="IS21" s="81"/>
      <c r="IT21" s="81"/>
      <c r="IU21" s="81"/>
      <c r="IV21" s="81"/>
      <c r="IW21" s="81"/>
      <c r="IX21" s="81"/>
      <c r="IY21" s="81"/>
      <c r="IZ21" s="81"/>
      <c r="JA21" s="261"/>
      <c r="JB21" s="202"/>
      <c r="JC21" s="202"/>
      <c r="JD21" s="202"/>
      <c r="JE21" s="202"/>
      <c r="JF21" s="202"/>
      <c r="JG21" s="202"/>
      <c r="JH21" s="202"/>
      <c r="JI21" s="202"/>
      <c r="JJ21" s="202"/>
      <c r="JK21" s="81"/>
      <c r="JL21" s="81"/>
      <c r="JM21" s="81"/>
      <c r="JN21" s="81"/>
      <c r="JO21" s="81"/>
      <c r="JP21" s="81"/>
      <c r="JQ21" s="81"/>
      <c r="JR21" s="81"/>
      <c r="JS21" s="81"/>
    </row>
    <row r="22" spans="1:279" s="7" customFormat="1">
      <c r="A22" s="263" t="s">
        <v>27</v>
      </c>
      <c r="B22" s="202">
        <v>59.778830963665087</v>
      </c>
      <c r="C22" s="202">
        <v>60.829493087557609</v>
      </c>
      <c r="D22" s="202">
        <v>66.504347826086956</v>
      </c>
      <c r="E22" s="202">
        <v>60.156703424260016</v>
      </c>
      <c r="F22" s="202">
        <v>66.967213114754102</v>
      </c>
      <c r="G22" s="202">
        <v>59.931072011608919</v>
      </c>
      <c r="H22" s="81">
        <v>61.477869467366844</v>
      </c>
      <c r="I22" s="81">
        <v>63.087248322147651</v>
      </c>
      <c r="J22" s="81">
        <v>62.460973370064274</v>
      </c>
      <c r="K22" s="81">
        <v>54.941460055096414</v>
      </c>
      <c r="L22" s="81">
        <v>58.966565349544076</v>
      </c>
      <c r="M22" s="81">
        <v>57.880894232575621</v>
      </c>
      <c r="N22" s="81">
        <v>58.962939398759339</v>
      </c>
      <c r="O22" s="81">
        <v>61.154345006485087</v>
      </c>
      <c r="P22" s="81">
        <v>63.602342987308823</v>
      </c>
      <c r="Q22" s="81">
        <v>64.176706827309232</v>
      </c>
      <c r="R22" s="81">
        <v>64.849471114727422</v>
      </c>
      <c r="S22" s="81">
        <v>66.301893347229452</v>
      </c>
      <c r="T22" s="261">
        <v>40.662086196127426</v>
      </c>
      <c r="U22" s="202">
        <v>42.239336492890992</v>
      </c>
      <c r="V22" s="202">
        <v>46.308360477741587</v>
      </c>
      <c r="W22" s="202">
        <v>41.74437739989029</v>
      </c>
      <c r="X22" s="202">
        <v>45.285359801488831</v>
      </c>
      <c r="Y22" s="202" t="s">
        <v>111</v>
      </c>
      <c r="Z22" s="202" t="s">
        <v>111</v>
      </c>
      <c r="AA22" s="202">
        <v>52.61992619926199</v>
      </c>
      <c r="AB22" s="202">
        <v>49.67793880837359</v>
      </c>
      <c r="AC22" s="81">
        <v>45.404120443740091</v>
      </c>
      <c r="AD22" s="81">
        <v>42.934782608695656</v>
      </c>
      <c r="AE22" s="81">
        <v>47.79602420051858</v>
      </c>
      <c r="AF22" s="81">
        <v>44.141069397042095</v>
      </c>
      <c r="AG22" s="81">
        <v>46.493506493506494</v>
      </c>
      <c r="AH22" s="81">
        <v>49.377049180327873</v>
      </c>
      <c r="AI22" s="81">
        <v>48.446542796222971</v>
      </c>
      <c r="AJ22" s="81">
        <v>48.836467963021995</v>
      </c>
      <c r="AK22" s="81">
        <v>45.697896749521988</v>
      </c>
      <c r="AL22" s="261">
        <v>42.70168855534709</v>
      </c>
      <c r="AM22" s="202">
        <v>43.364742834707499</v>
      </c>
      <c r="AN22" s="202">
        <v>49.357326478149098</v>
      </c>
      <c r="AO22" s="202">
        <v>45.491157415513925</v>
      </c>
      <c r="AP22" s="202">
        <v>50.768967874231031</v>
      </c>
      <c r="AQ22" s="202">
        <v>51.330541672295013</v>
      </c>
      <c r="AR22" s="202">
        <v>53.068396864017295</v>
      </c>
      <c r="AS22" s="202">
        <v>52.992828918483823</v>
      </c>
      <c r="AT22" s="81">
        <v>52.051175079961062</v>
      </c>
      <c r="AU22" s="81">
        <v>45.304688555600592</v>
      </c>
      <c r="AV22" s="81">
        <v>48.794326241134748</v>
      </c>
      <c r="AW22" s="81">
        <v>49.7527577025485</v>
      </c>
      <c r="AX22" s="81">
        <v>49.161607400982945</v>
      </c>
      <c r="AY22" s="81">
        <v>49.42096120440069</v>
      </c>
      <c r="AZ22" s="81">
        <v>46.277372262773724</v>
      </c>
      <c r="BA22" s="81">
        <v>45.197255574614061</v>
      </c>
      <c r="BB22" s="81">
        <v>46.477455716586149</v>
      </c>
      <c r="BC22" s="81">
        <v>48.511415525114153</v>
      </c>
      <c r="BD22" s="261">
        <v>44.791188618632397</v>
      </c>
      <c r="BE22" s="202">
        <v>46.057513914656774</v>
      </c>
      <c r="BF22" s="202">
        <v>47.761953204476093</v>
      </c>
      <c r="BG22" s="202">
        <v>42.039542143600414</v>
      </c>
      <c r="BH22" s="202">
        <v>49.343434343434346</v>
      </c>
      <c r="BI22" s="202">
        <v>41.729323308270679</v>
      </c>
      <c r="BJ22" s="202">
        <v>41.009852216748769</v>
      </c>
      <c r="BK22" s="202" t="s">
        <v>111</v>
      </c>
      <c r="BL22" s="202" t="s">
        <v>111</v>
      </c>
      <c r="BM22" s="202" t="s">
        <v>111</v>
      </c>
      <c r="BN22" s="202" t="s">
        <v>111</v>
      </c>
      <c r="BO22" s="202" t="s">
        <v>111</v>
      </c>
      <c r="BP22" s="202" t="s">
        <v>111</v>
      </c>
      <c r="BQ22" s="202" t="s">
        <v>111</v>
      </c>
      <c r="BR22" s="202" t="s">
        <v>111</v>
      </c>
      <c r="BS22" s="202" t="s">
        <v>111</v>
      </c>
      <c r="BT22" s="202" t="s">
        <v>111</v>
      </c>
      <c r="BU22" s="202" t="s">
        <v>111</v>
      </c>
      <c r="BV22" s="261">
        <v>36.300174520069802</v>
      </c>
      <c r="BW22" s="202">
        <v>38.515901060070675</v>
      </c>
      <c r="BX22" s="202">
        <v>39.911111111111111</v>
      </c>
      <c r="BY22" s="202">
        <v>38.003502626970224</v>
      </c>
      <c r="BZ22" s="202">
        <v>51.014198782961465</v>
      </c>
      <c r="CA22" s="202">
        <v>49.092480553154708</v>
      </c>
      <c r="CB22" s="202">
        <v>50</v>
      </c>
      <c r="CC22" s="202">
        <v>51.180257510729611</v>
      </c>
      <c r="CD22" s="81">
        <v>52.003727865796833</v>
      </c>
      <c r="CE22" s="81">
        <v>46.372819100091824</v>
      </c>
      <c r="CF22" s="81">
        <v>50.652985074626869</v>
      </c>
      <c r="CG22" s="81">
        <v>53.312302839116718</v>
      </c>
      <c r="CH22" s="81">
        <v>51.32508833922261</v>
      </c>
      <c r="CI22" s="81">
        <v>51.870324189526187</v>
      </c>
      <c r="CJ22" s="81">
        <v>53.617021276595743</v>
      </c>
      <c r="CK22" s="81">
        <v>51.92</v>
      </c>
      <c r="CL22" s="81">
        <v>51.745068285280723</v>
      </c>
      <c r="CM22" s="81">
        <v>50.974512743628189</v>
      </c>
      <c r="CN22" s="261" t="s">
        <v>111</v>
      </c>
      <c r="CO22" s="202" t="s">
        <v>111</v>
      </c>
      <c r="CP22" s="202" t="s">
        <v>111</v>
      </c>
      <c r="CQ22" s="202" t="s">
        <v>111</v>
      </c>
      <c r="CR22" s="202" t="s">
        <v>111</v>
      </c>
      <c r="CS22" s="202" t="s">
        <v>111</v>
      </c>
      <c r="CT22" s="202" t="s">
        <v>111</v>
      </c>
      <c r="CU22" s="202" t="s">
        <v>111</v>
      </c>
      <c r="CV22" s="202" t="s">
        <v>111</v>
      </c>
      <c r="CW22" s="202" t="s">
        <v>111</v>
      </c>
      <c r="CX22" s="202" t="s">
        <v>111</v>
      </c>
      <c r="CY22" s="202" t="s">
        <v>111</v>
      </c>
      <c r="CZ22" s="202" t="s">
        <v>111</v>
      </c>
      <c r="DA22" s="202" t="s">
        <v>111</v>
      </c>
      <c r="DB22" s="202" t="s">
        <v>111</v>
      </c>
      <c r="DC22" s="202" t="s">
        <v>111</v>
      </c>
      <c r="DD22" s="202" t="s">
        <v>111</v>
      </c>
      <c r="DE22" s="202" t="s">
        <v>111</v>
      </c>
      <c r="DF22" s="261">
        <v>46.278220698904704</v>
      </c>
      <c r="DG22" s="202">
        <v>47.063842991234196</v>
      </c>
      <c r="DH22" s="202">
        <v>51.68286047415468</v>
      </c>
      <c r="DI22" s="202">
        <v>47.522073483338076</v>
      </c>
      <c r="DJ22" s="202">
        <v>54.166075230660041</v>
      </c>
      <c r="DK22" s="202">
        <v>53.829601237307514</v>
      </c>
      <c r="DL22" s="202">
        <v>55.222252522497953</v>
      </c>
      <c r="DM22" s="202">
        <v>56.774496015002342</v>
      </c>
      <c r="DN22" s="81">
        <v>55.641763092769715</v>
      </c>
      <c r="DO22" s="81">
        <v>48.984575835475582</v>
      </c>
      <c r="DP22" s="81">
        <v>51.914948956369081</v>
      </c>
      <c r="DQ22" s="81">
        <v>52.650476563520044</v>
      </c>
      <c r="DR22" s="81">
        <v>52.156238953693887</v>
      </c>
      <c r="DS22" s="81">
        <v>53.393425238600209</v>
      </c>
      <c r="DT22" s="81">
        <v>53.921624550795734</v>
      </c>
      <c r="DU22" s="81">
        <v>53.103448275862064</v>
      </c>
      <c r="DV22" s="81">
        <v>53.675487837476609</v>
      </c>
      <c r="DW22" s="81">
        <v>52.982184353214571</v>
      </c>
      <c r="DX22" s="262" t="s">
        <v>111</v>
      </c>
      <c r="DY22" s="202" t="s">
        <v>111</v>
      </c>
      <c r="DZ22" s="202" t="s">
        <v>111</v>
      </c>
      <c r="EA22" s="202" t="s">
        <v>111</v>
      </c>
      <c r="EB22" s="202" t="s">
        <v>111</v>
      </c>
      <c r="EC22" s="202" t="s">
        <v>111</v>
      </c>
      <c r="ED22" s="202" t="s">
        <v>111</v>
      </c>
      <c r="EE22" s="202" t="s">
        <v>111</v>
      </c>
      <c r="EF22" s="202" t="s">
        <v>111</v>
      </c>
      <c r="EG22" s="202" t="s">
        <v>111</v>
      </c>
      <c r="EH22" s="202" t="s">
        <v>111</v>
      </c>
      <c r="EI22" s="202" t="s">
        <v>111</v>
      </c>
      <c r="EJ22" s="202" t="s">
        <v>111</v>
      </c>
      <c r="EK22" s="202" t="s">
        <v>111</v>
      </c>
      <c r="EL22" s="202" t="s">
        <v>111</v>
      </c>
      <c r="EM22" s="202" t="s">
        <v>111</v>
      </c>
      <c r="EN22" s="202" t="s">
        <v>111</v>
      </c>
      <c r="EO22" s="202" t="s">
        <v>111</v>
      </c>
      <c r="EP22" s="202" t="s">
        <v>111</v>
      </c>
      <c r="EQ22" s="261">
        <v>14.380664652567976</v>
      </c>
      <c r="ER22" s="202">
        <v>15.573078006195438</v>
      </c>
      <c r="ES22" s="202">
        <v>14.378891194782092</v>
      </c>
      <c r="ET22" s="202">
        <v>15.616</v>
      </c>
      <c r="EU22" s="202">
        <v>16</v>
      </c>
      <c r="EV22" s="202">
        <v>15.637720488466758</v>
      </c>
      <c r="EW22" s="202">
        <v>15.548961424332344</v>
      </c>
      <c r="EX22" s="202">
        <v>16.563417019889144</v>
      </c>
      <c r="EY22" s="202">
        <v>17.195253505933117</v>
      </c>
      <c r="EZ22" s="81">
        <v>16.56816390858944</v>
      </c>
      <c r="FA22" s="81">
        <v>18.034369569414945</v>
      </c>
      <c r="FB22" s="81">
        <v>18.053704056370215</v>
      </c>
      <c r="FC22" s="81">
        <v>19.318181818181817</v>
      </c>
      <c r="FD22" s="81">
        <v>19.307897071872226</v>
      </c>
      <c r="FE22" s="81">
        <v>20.2461010158821</v>
      </c>
      <c r="FF22" s="81">
        <v>22.513165593914568</v>
      </c>
      <c r="FG22" s="81">
        <v>24.215314632297193</v>
      </c>
      <c r="FH22" s="81">
        <v>26.094192045265434</v>
      </c>
      <c r="FI22" s="81">
        <v>27.588932806324113</v>
      </c>
      <c r="FJ22" s="261">
        <v>21.696139950560944</v>
      </c>
      <c r="FK22" s="202">
        <v>20.920043811610075</v>
      </c>
      <c r="FL22" s="202">
        <v>21.30642954856361</v>
      </c>
      <c r="FM22" s="202">
        <v>20.751720487030177</v>
      </c>
      <c r="FN22" s="202">
        <v>21</v>
      </c>
      <c r="FO22" s="202">
        <v>22.102788041652673</v>
      </c>
      <c r="FP22" s="202">
        <v>22.079686085119228</v>
      </c>
      <c r="FQ22" s="202">
        <v>23.960683209796972</v>
      </c>
      <c r="FR22" s="202">
        <v>23.384615384615383</v>
      </c>
      <c r="FS22" s="81">
        <v>22.661373835001726</v>
      </c>
      <c r="FT22" s="81">
        <v>23.835281800732858</v>
      </c>
      <c r="FU22" s="81">
        <v>23.944353518821604</v>
      </c>
      <c r="FV22" s="81">
        <v>25.309734513274336</v>
      </c>
      <c r="FW22" s="81">
        <v>26.802807913209953</v>
      </c>
      <c r="FX22" s="81">
        <v>25.380014951407926</v>
      </c>
      <c r="FY22" s="81">
        <v>26.427215651919987</v>
      </c>
      <c r="FZ22" s="81">
        <v>28.213639106819556</v>
      </c>
      <c r="GA22" s="81">
        <v>31.253063224963242</v>
      </c>
      <c r="GB22" s="81">
        <v>33.598700243704307</v>
      </c>
      <c r="GC22" s="261">
        <v>22.792022792022792</v>
      </c>
      <c r="GD22" s="202">
        <v>20.493827160493826</v>
      </c>
      <c r="GE22" s="202">
        <v>15.887850467289718</v>
      </c>
      <c r="GF22" s="202">
        <v>17.942583732057415</v>
      </c>
      <c r="GG22" s="202">
        <v>21</v>
      </c>
      <c r="GH22" s="202">
        <v>18.568232662192393</v>
      </c>
      <c r="GI22" s="202">
        <v>17.871485943775099</v>
      </c>
      <c r="GJ22" s="202">
        <v>17.505470459518598</v>
      </c>
      <c r="GK22" s="60" t="s">
        <v>111</v>
      </c>
      <c r="GL22" s="60" t="s">
        <v>111</v>
      </c>
      <c r="GM22" s="60" t="s">
        <v>111</v>
      </c>
      <c r="GN22" s="60" t="s">
        <v>111</v>
      </c>
      <c r="GO22" s="60" t="s">
        <v>111</v>
      </c>
      <c r="GP22" s="60" t="s">
        <v>111</v>
      </c>
      <c r="GQ22" s="60" t="s">
        <v>111</v>
      </c>
      <c r="GR22" s="81">
        <v>16.186556927297669</v>
      </c>
      <c r="GS22" s="81">
        <v>21.217105263157894</v>
      </c>
      <c r="GT22" s="81">
        <v>20.107719928186714</v>
      </c>
      <c r="GU22" s="81">
        <v>26.781326781326779</v>
      </c>
      <c r="GV22" s="261">
        <v>19.024663677130043</v>
      </c>
      <c r="GW22" s="202">
        <v>18.889124443502226</v>
      </c>
      <c r="GX22" s="202">
        <v>18.644419110788682</v>
      </c>
      <c r="GY22" s="202">
        <v>18.881650380021718</v>
      </c>
      <c r="GZ22" s="202">
        <v>21</v>
      </c>
      <c r="HA22" s="202">
        <v>19.895175954647556</v>
      </c>
      <c r="HB22" s="202">
        <v>19.782732990280159</v>
      </c>
      <c r="HC22" s="202">
        <v>21.325796505652619</v>
      </c>
      <c r="HD22" s="202">
        <v>20.648545541249405</v>
      </c>
      <c r="HE22" s="81">
        <v>19.816007359705612</v>
      </c>
      <c r="HF22" s="81">
        <v>21.081576535288725</v>
      </c>
      <c r="HG22" s="81">
        <v>21.221723439838041</v>
      </c>
      <c r="HH22" s="81">
        <v>22.608004240657301</v>
      </c>
      <c r="HI22" s="81">
        <v>23.25464168696967</v>
      </c>
      <c r="HJ22" s="81">
        <v>22.990342990342992</v>
      </c>
      <c r="HK22" s="81">
        <v>24.053004023865686</v>
      </c>
      <c r="HL22" s="81">
        <v>25.999566191887791</v>
      </c>
      <c r="HM22" s="81">
        <v>28.320327894695357</v>
      </c>
      <c r="HN22" s="81">
        <v>30.433770466361448</v>
      </c>
      <c r="HO22" s="262" t="s">
        <v>110</v>
      </c>
      <c r="HP22" s="202" t="s">
        <v>110</v>
      </c>
      <c r="HQ22" s="202" t="s">
        <v>110</v>
      </c>
      <c r="HR22" s="202" t="s">
        <v>110</v>
      </c>
      <c r="HS22" s="202" t="s">
        <v>110</v>
      </c>
      <c r="HT22" s="202" t="s">
        <v>110</v>
      </c>
      <c r="HU22" s="202" t="s">
        <v>110</v>
      </c>
      <c r="HV22" s="202" t="s">
        <v>110</v>
      </c>
      <c r="HW22" s="202" t="s">
        <v>110</v>
      </c>
      <c r="HX22" s="202" t="s">
        <v>110</v>
      </c>
      <c r="HY22" s="202" t="s">
        <v>110</v>
      </c>
      <c r="HZ22" s="202" t="s">
        <v>110</v>
      </c>
      <c r="IA22" s="202" t="s">
        <v>110</v>
      </c>
      <c r="IB22" s="202" t="s">
        <v>110</v>
      </c>
      <c r="IC22" s="202" t="s">
        <v>110</v>
      </c>
      <c r="ID22" s="202" t="s">
        <v>110</v>
      </c>
      <c r="IE22" s="202" t="s">
        <v>110</v>
      </c>
      <c r="IF22" s="202" t="s">
        <v>110</v>
      </c>
      <c r="IG22" s="202" t="s">
        <v>110</v>
      </c>
      <c r="IH22" s="261" t="s">
        <v>110</v>
      </c>
      <c r="II22" s="202" t="s">
        <v>110</v>
      </c>
      <c r="IJ22" s="202" t="s">
        <v>110</v>
      </c>
      <c r="IK22" s="202" t="s">
        <v>110</v>
      </c>
      <c r="IL22" s="202" t="s">
        <v>110</v>
      </c>
      <c r="IM22" s="202" t="s">
        <v>110</v>
      </c>
      <c r="IN22" s="202" t="s">
        <v>110</v>
      </c>
      <c r="IO22" s="202" t="s">
        <v>110</v>
      </c>
      <c r="IP22" s="202" t="s">
        <v>110</v>
      </c>
      <c r="IQ22" s="202" t="s">
        <v>110</v>
      </c>
      <c r="IR22" s="81" t="s">
        <v>110</v>
      </c>
      <c r="IS22" s="81" t="s">
        <v>110</v>
      </c>
      <c r="IT22" s="81" t="s">
        <v>110</v>
      </c>
      <c r="IU22" s="81" t="s">
        <v>110</v>
      </c>
      <c r="IV22" s="81" t="s">
        <v>110</v>
      </c>
      <c r="IW22" s="81" t="s">
        <v>110</v>
      </c>
      <c r="IX22" s="81" t="s">
        <v>110</v>
      </c>
      <c r="IY22" s="81" t="s">
        <v>110</v>
      </c>
      <c r="IZ22" s="81" t="s">
        <v>110</v>
      </c>
      <c r="JA22" s="261" t="s">
        <v>110</v>
      </c>
      <c r="JB22" s="202" t="s">
        <v>110</v>
      </c>
      <c r="JC22" s="202" t="s">
        <v>110</v>
      </c>
      <c r="JD22" s="202" t="s">
        <v>110</v>
      </c>
      <c r="JE22" s="202" t="s">
        <v>110</v>
      </c>
      <c r="JF22" s="202" t="s">
        <v>110</v>
      </c>
      <c r="JG22" s="202" t="s">
        <v>110</v>
      </c>
      <c r="JH22" s="202" t="s">
        <v>110</v>
      </c>
      <c r="JI22" s="202" t="s">
        <v>110</v>
      </c>
      <c r="JJ22" s="202" t="s">
        <v>110</v>
      </c>
      <c r="JK22" s="202" t="s">
        <v>110</v>
      </c>
      <c r="JL22" s="202" t="s">
        <v>110</v>
      </c>
      <c r="JM22" s="202" t="s">
        <v>110</v>
      </c>
      <c r="JN22" s="202" t="s">
        <v>110</v>
      </c>
      <c r="JO22" s="202" t="s">
        <v>110</v>
      </c>
      <c r="JP22" s="202" t="s">
        <v>110</v>
      </c>
      <c r="JQ22" s="202" t="s">
        <v>110</v>
      </c>
      <c r="JR22" s="202" t="s">
        <v>110</v>
      </c>
      <c r="JS22" s="202" t="s">
        <v>110</v>
      </c>
    </row>
    <row r="23" spans="1:279" s="7" customFormat="1">
      <c r="A23" s="263" t="s">
        <v>28</v>
      </c>
      <c r="B23" s="202">
        <v>73.71970736168268</v>
      </c>
      <c r="C23" s="202">
        <v>71.055525013743818</v>
      </c>
      <c r="D23" s="202">
        <v>71.702068965517242</v>
      </c>
      <c r="E23" s="202">
        <v>72.878535773710482</v>
      </c>
      <c r="F23" s="202">
        <v>65.709008824132979</v>
      </c>
      <c r="G23" s="202">
        <v>64.732630047289916</v>
      </c>
      <c r="H23" s="81">
        <v>66.101333787872335</v>
      </c>
      <c r="I23" s="81">
        <v>67.322146832974454</v>
      </c>
      <c r="J23" s="81">
        <v>68.357515518488896</v>
      </c>
      <c r="K23" s="81">
        <v>67.281263014424724</v>
      </c>
      <c r="L23" s="81">
        <v>68.098270497141627</v>
      </c>
      <c r="M23" s="81">
        <v>67.966542750929364</v>
      </c>
      <c r="N23" s="81">
        <v>70.680448546799909</v>
      </c>
      <c r="O23" s="81">
        <v>70.625515637890942</v>
      </c>
      <c r="P23" s="81">
        <v>66.776520333291884</v>
      </c>
      <c r="Q23" s="81">
        <v>64.690532735215641</v>
      </c>
      <c r="R23" s="81">
        <v>65.083723845625769</v>
      </c>
      <c r="S23" s="81">
        <v>65.850684116597265</v>
      </c>
      <c r="T23" s="261">
        <v>50.165745856353595</v>
      </c>
      <c r="U23" s="202">
        <v>52.890025575447574</v>
      </c>
      <c r="V23" s="202">
        <v>51.577858251422661</v>
      </c>
      <c r="W23" s="202">
        <v>55.270655270655269</v>
      </c>
      <c r="X23" s="202">
        <v>46.708138932089163</v>
      </c>
      <c r="Y23" s="202">
        <v>35.358511220580183</v>
      </c>
      <c r="Z23" s="202">
        <v>37.795275590551178</v>
      </c>
      <c r="AA23" s="202">
        <v>38.822246455834239</v>
      </c>
      <c r="AB23" s="81">
        <v>39.946834219429675</v>
      </c>
      <c r="AC23" s="81">
        <v>40.364188163884677</v>
      </c>
      <c r="AD23" s="81">
        <v>40.834473324213405</v>
      </c>
      <c r="AE23" s="81">
        <v>37.785936176221405</v>
      </c>
      <c r="AF23" s="81">
        <v>39.097533632286996</v>
      </c>
      <c r="AG23" s="81">
        <v>45.695470607131384</v>
      </c>
      <c r="AH23" s="81">
        <v>53.330084470435345</v>
      </c>
      <c r="AI23" s="81">
        <v>57.164353786992137</v>
      </c>
      <c r="AJ23" s="81">
        <v>56.491845219059798</v>
      </c>
      <c r="AK23" s="81">
        <v>54.529333530367964</v>
      </c>
      <c r="AL23" s="261">
        <v>45.130791049479981</v>
      </c>
      <c r="AM23" s="202">
        <v>45.200823892893929</v>
      </c>
      <c r="AN23" s="202">
        <v>46.111813812294464</v>
      </c>
      <c r="AO23" s="202">
        <v>47.361361877740521</v>
      </c>
      <c r="AP23" s="202">
        <v>37.838422048095111</v>
      </c>
      <c r="AQ23" s="202">
        <v>38.881806592606083</v>
      </c>
      <c r="AR23" s="202">
        <v>40.672411700449082</v>
      </c>
      <c r="AS23" s="202">
        <v>41.435325493999272</v>
      </c>
      <c r="AT23" s="81">
        <v>42.652912485283402</v>
      </c>
      <c r="AU23" s="81">
        <v>41.77708495713172</v>
      </c>
      <c r="AV23" s="81">
        <v>42.423791083308508</v>
      </c>
      <c r="AW23" s="81">
        <v>41.631912964641884</v>
      </c>
      <c r="AX23" s="81">
        <v>44.569769655434989</v>
      </c>
      <c r="AY23" s="81">
        <v>46.971172574990263</v>
      </c>
      <c r="AZ23" s="81">
        <v>42.5165827140791</v>
      </c>
      <c r="BA23" s="81">
        <v>42.755414894669173</v>
      </c>
      <c r="BB23" s="81">
        <v>43.913780576410758</v>
      </c>
      <c r="BC23" s="81">
        <v>42.268425714418903</v>
      </c>
      <c r="BD23" s="261">
        <v>35.2112676056338</v>
      </c>
      <c r="BE23" s="202">
        <v>42.307692307692307</v>
      </c>
      <c r="BF23" s="202">
        <v>42.452830188679243</v>
      </c>
      <c r="BG23" s="202">
        <v>48.024316109422493</v>
      </c>
      <c r="BH23" s="202">
        <v>36.466165413533837</v>
      </c>
      <c r="BI23" s="202">
        <v>39.473684210526315</v>
      </c>
      <c r="BJ23" s="202">
        <v>42.857142857142854</v>
      </c>
      <c r="BK23" s="202">
        <v>39.175257731958766</v>
      </c>
      <c r="BL23" s="81">
        <v>40.909090909090914</v>
      </c>
      <c r="BM23" s="202" t="s">
        <v>110</v>
      </c>
      <c r="BN23" s="202" t="s">
        <v>110</v>
      </c>
      <c r="BO23" s="202" t="s">
        <v>110</v>
      </c>
      <c r="BP23" s="202" t="s">
        <v>110</v>
      </c>
      <c r="BQ23" s="202" t="s">
        <v>110</v>
      </c>
      <c r="BR23" s="202" t="s">
        <v>110</v>
      </c>
      <c r="BS23" s="202" t="s">
        <v>110</v>
      </c>
      <c r="BT23" s="202" t="s">
        <v>110</v>
      </c>
      <c r="BU23" s="81">
        <v>22.390109890109891</v>
      </c>
      <c r="BV23" s="261" t="s">
        <v>111</v>
      </c>
      <c r="BW23" s="202" t="s">
        <v>111</v>
      </c>
      <c r="BX23" s="202" t="s">
        <v>111</v>
      </c>
      <c r="BY23" s="202" t="s">
        <v>111</v>
      </c>
      <c r="BZ23" s="202">
        <v>23.824451410658305</v>
      </c>
      <c r="CA23" s="202">
        <v>19.734904270986746</v>
      </c>
      <c r="CB23" s="202">
        <v>18.992805755395683</v>
      </c>
      <c r="CC23" s="202">
        <v>18.681318681318682</v>
      </c>
      <c r="CD23" s="81">
        <v>23.803526448362717</v>
      </c>
      <c r="CE23" s="81">
        <v>23.705408515535098</v>
      </c>
      <c r="CF23" s="81">
        <v>22.626931567328917</v>
      </c>
      <c r="CG23" s="81">
        <v>22.355289421157686</v>
      </c>
      <c r="CH23" s="81">
        <v>33.232169954476483</v>
      </c>
      <c r="CI23" s="81">
        <v>31.260229132569556</v>
      </c>
      <c r="CJ23" s="81">
        <v>28.531855955678669</v>
      </c>
      <c r="CK23" s="81">
        <v>29.872340425531913</v>
      </c>
      <c r="CL23" s="81">
        <v>32.014388489208635</v>
      </c>
      <c r="CM23" s="202" t="s">
        <v>110</v>
      </c>
      <c r="CN23" s="261">
        <v>35.932560590094837</v>
      </c>
      <c r="CO23" s="202">
        <v>39.644351464435147</v>
      </c>
      <c r="CP23" s="202">
        <v>38.160469667318978</v>
      </c>
      <c r="CQ23" s="202">
        <v>42.325056433408577</v>
      </c>
      <c r="CR23" s="202">
        <v>34.959349593495936</v>
      </c>
      <c r="CS23" s="202">
        <v>40.22346368715084</v>
      </c>
      <c r="CT23" s="202">
        <v>36.148648648648653</v>
      </c>
      <c r="CU23" s="202">
        <v>27.848101265822784</v>
      </c>
      <c r="CV23" s="81">
        <v>31.914893617021278</v>
      </c>
      <c r="CW23" s="81">
        <v>38.040345821325651</v>
      </c>
      <c r="CX23" s="81">
        <v>35.467980295566505</v>
      </c>
      <c r="CY23" s="81">
        <v>33.16708229426434</v>
      </c>
      <c r="CZ23" s="81">
        <v>32.171581769436997</v>
      </c>
      <c r="DA23" s="81">
        <v>31.50984682713348</v>
      </c>
      <c r="DB23" s="202" t="s">
        <v>111</v>
      </c>
      <c r="DC23" s="202" t="s">
        <v>111</v>
      </c>
      <c r="DD23" s="202" t="s">
        <v>111</v>
      </c>
      <c r="DE23" s="202" t="s">
        <v>111</v>
      </c>
      <c r="DF23" s="261">
        <v>57.829488873081999</v>
      </c>
      <c r="DG23" s="202">
        <v>57.01864577945269</v>
      </c>
      <c r="DH23" s="202">
        <v>57.488217625943207</v>
      </c>
      <c r="DI23" s="202">
        <v>59.195822963938902</v>
      </c>
      <c r="DJ23" s="202">
        <v>51.236731911578538</v>
      </c>
      <c r="DK23" s="202">
        <v>51.481747928801838</v>
      </c>
      <c r="DL23" s="202">
        <v>53.32666444370345</v>
      </c>
      <c r="DM23" s="202">
        <v>54.629427911637841</v>
      </c>
      <c r="DN23" s="81">
        <v>55.674812524002995</v>
      </c>
      <c r="DO23" s="81">
        <v>54.404024316817832</v>
      </c>
      <c r="DP23" s="81">
        <v>54.792500910083731</v>
      </c>
      <c r="DQ23" s="81">
        <v>53.094264078683963</v>
      </c>
      <c r="DR23" s="81">
        <v>56.003826852954987</v>
      </c>
      <c r="DS23" s="81">
        <v>58.094172049324719</v>
      </c>
      <c r="DT23" s="81">
        <v>56.505870084435031</v>
      </c>
      <c r="DU23" s="81">
        <v>56.078718386598361</v>
      </c>
      <c r="DV23" s="81">
        <v>56.507461716032125</v>
      </c>
      <c r="DW23" s="81">
        <v>56.03522680049867</v>
      </c>
      <c r="DX23" s="262" t="s">
        <v>111</v>
      </c>
      <c r="DY23" s="202" t="s">
        <v>111</v>
      </c>
      <c r="DZ23" s="202" t="s">
        <v>111</v>
      </c>
      <c r="EA23" s="202" t="s">
        <v>111</v>
      </c>
      <c r="EB23" s="202" t="s">
        <v>111</v>
      </c>
      <c r="EC23" s="202" t="s">
        <v>111</v>
      </c>
      <c r="ED23" s="202">
        <v>23.202755058114509</v>
      </c>
      <c r="EE23" s="202">
        <v>22.973523421588595</v>
      </c>
      <c r="EF23" s="202">
        <v>22.073017205203524</v>
      </c>
      <c r="EG23" s="81">
        <v>23.609958506224064</v>
      </c>
      <c r="EH23" s="81">
        <v>24.045261669024047</v>
      </c>
      <c r="EI23" s="81">
        <v>25.638297872340427</v>
      </c>
      <c r="EJ23" s="81">
        <v>28.021978021978022</v>
      </c>
      <c r="EK23" s="81">
        <v>30.920372285418825</v>
      </c>
      <c r="EL23" s="81">
        <v>29.027962716378163</v>
      </c>
      <c r="EM23" s="81">
        <v>28.936708860759492</v>
      </c>
      <c r="EN23" s="81">
        <v>29.188926663428848</v>
      </c>
      <c r="EO23" s="81">
        <v>30.673808852551453</v>
      </c>
      <c r="EP23" s="81">
        <v>34.09545584452701</v>
      </c>
      <c r="EQ23" s="261">
        <v>11.515151515151516</v>
      </c>
      <c r="ER23" s="202">
        <v>12.800626713670191</v>
      </c>
      <c r="ES23" s="202">
        <v>13.30394857667585</v>
      </c>
      <c r="ET23" s="202">
        <v>14.341832726233841</v>
      </c>
      <c r="EU23" s="202">
        <v>14.20372545729149</v>
      </c>
      <c r="EV23" s="202">
        <v>15.643892994033271</v>
      </c>
      <c r="EW23" s="202">
        <v>15.174347292798318</v>
      </c>
      <c r="EX23" s="202">
        <v>15.420638439370427</v>
      </c>
      <c r="EY23" s="202">
        <v>16.525063721325402</v>
      </c>
      <c r="EZ23" s="81">
        <v>16.073563452293136</v>
      </c>
      <c r="FA23" s="81">
        <v>16.110433810830031</v>
      </c>
      <c r="FB23" s="81">
        <v>17.206963249516441</v>
      </c>
      <c r="FC23" s="81">
        <v>18.256082400994494</v>
      </c>
      <c r="FD23" s="81">
        <v>19.440412836639251</v>
      </c>
      <c r="FE23" s="81">
        <v>20.152787269354679</v>
      </c>
      <c r="FF23" s="81">
        <v>21.220041539287298</v>
      </c>
      <c r="FG23" s="81">
        <v>22.151554557276274</v>
      </c>
      <c r="FH23" s="81">
        <v>23.599045346062052</v>
      </c>
      <c r="FI23" s="81">
        <v>25.105485232067508</v>
      </c>
      <c r="FJ23" s="261">
        <v>18.047625678874809</v>
      </c>
      <c r="FK23" s="202">
        <v>18.442096244466658</v>
      </c>
      <c r="FL23" s="202">
        <v>18.879816645179773</v>
      </c>
      <c r="FM23" s="202">
        <v>22.625911774921846</v>
      </c>
      <c r="FN23" s="202">
        <v>21.210133639419528</v>
      </c>
      <c r="FO23" s="202">
        <v>21.778776265362758</v>
      </c>
      <c r="FP23" s="202">
        <v>24.140674729471673</v>
      </c>
      <c r="FQ23" s="202">
        <v>22.589971848132084</v>
      </c>
      <c r="FR23" s="202">
        <v>20.985543292398571</v>
      </c>
      <c r="FS23" s="81">
        <v>19.820175092672923</v>
      </c>
      <c r="FT23" s="81">
        <v>20.221374755836667</v>
      </c>
      <c r="FU23" s="81">
        <v>22.485906528459722</v>
      </c>
      <c r="FV23" s="81">
        <v>23.551335522229124</v>
      </c>
      <c r="FW23" s="81">
        <v>24.020618556701031</v>
      </c>
      <c r="FX23" s="81">
        <v>23.960838199931295</v>
      </c>
      <c r="FY23" s="81">
        <v>23.459812321501428</v>
      </c>
      <c r="FZ23" s="81">
        <v>25.23328399510908</v>
      </c>
      <c r="GA23" s="81">
        <v>27.975852272727273</v>
      </c>
      <c r="GB23" s="81">
        <v>30.675597810429274</v>
      </c>
      <c r="GC23" s="261">
        <v>26.308664259927799</v>
      </c>
      <c r="GD23" s="202">
        <v>24.896646761598529</v>
      </c>
      <c r="GE23" s="202">
        <v>25.350749879051765</v>
      </c>
      <c r="GF23" s="202">
        <v>26.681922196796336</v>
      </c>
      <c r="GG23" s="202">
        <v>24.81977342945417</v>
      </c>
      <c r="GH23" s="202">
        <v>23.285251692670002</v>
      </c>
      <c r="GI23" s="202">
        <v>28.186453022578295</v>
      </c>
      <c r="GJ23" s="202">
        <v>25.360534646500177</v>
      </c>
      <c r="GK23" s="202">
        <v>28.395568321707014</v>
      </c>
      <c r="GL23" s="81">
        <v>24.37037037037037</v>
      </c>
      <c r="GM23" s="81">
        <v>26.25559423172551</v>
      </c>
      <c r="GN23" s="81">
        <v>29.242212924221295</v>
      </c>
      <c r="GO23" s="81">
        <v>28.654970760233915</v>
      </c>
      <c r="GP23" s="81">
        <v>26.832579185520363</v>
      </c>
      <c r="GQ23" s="81">
        <v>28.946236559139788</v>
      </c>
      <c r="GR23" s="81">
        <v>27.081174438687395</v>
      </c>
      <c r="GS23" s="81">
        <v>27.25868725868726</v>
      </c>
      <c r="GT23" s="81">
        <v>30.72765072765073</v>
      </c>
      <c r="GU23" s="81">
        <v>31.403647898493258</v>
      </c>
      <c r="GV23" s="261">
        <v>14.578493999225707</v>
      </c>
      <c r="GW23" s="202">
        <v>15.326157313067867</v>
      </c>
      <c r="GX23" s="202">
        <v>15.679474730660747</v>
      </c>
      <c r="GY23" s="202">
        <v>17.621461576420977</v>
      </c>
      <c r="GZ23" s="202">
        <v>16.618108981654302</v>
      </c>
      <c r="HA23" s="202">
        <v>18.35393950453944</v>
      </c>
      <c r="HB23" s="202">
        <v>18.394726189787775</v>
      </c>
      <c r="HC23" s="202">
        <v>18.00693209118084</v>
      </c>
      <c r="HD23" s="202">
        <v>18.182423657131437</v>
      </c>
      <c r="HE23" s="81">
        <v>17.615845329410529</v>
      </c>
      <c r="HF23" s="81">
        <v>17.611280066353334</v>
      </c>
      <c r="HG23" s="81">
        <v>19.174704077159141</v>
      </c>
      <c r="HH23" s="81">
        <v>20.197230835797217</v>
      </c>
      <c r="HI23" s="81">
        <v>21.485219899062724</v>
      </c>
      <c r="HJ23" s="81">
        <v>22.01711150376639</v>
      </c>
      <c r="HK23" s="81">
        <v>22.504599643995036</v>
      </c>
      <c r="HL23" s="81">
        <v>23.547457469554708</v>
      </c>
      <c r="HM23" s="81">
        <v>25.276109281147065</v>
      </c>
      <c r="HN23" s="81">
        <v>27.176675803638179</v>
      </c>
      <c r="HO23" s="67" t="s">
        <v>111</v>
      </c>
      <c r="HP23" s="60" t="s">
        <v>111</v>
      </c>
      <c r="HQ23" s="60" t="s">
        <v>111</v>
      </c>
      <c r="HR23" s="60" t="s">
        <v>111</v>
      </c>
      <c r="HS23" s="60" t="s">
        <v>111</v>
      </c>
      <c r="HT23" s="60" t="s">
        <v>111</v>
      </c>
      <c r="HU23" s="60" t="s">
        <v>111</v>
      </c>
      <c r="HV23" s="60" t="s">
        <v>111</v>
      </c>
      <c r="HW23" s="60" t="s">
        <v>111</v>
      </c>
      <c r="HX23" s="60" t="s">
        <v>111</v>
      </c>
      <c r="HY23" s="60" t="s">
        <v>111</v>
      </c>
      <c r="HZ23" s="60" t="s">
        <v>111</v>
      </c>
      <c r="IA23" s="60" t="s">
        <v>111</v>
      </c>
      <c r="IB23" s="60" t="s">
        <v>111</v>
      </c>
      <c r="IC23" s="60" t="s">
        <v>111</v>
      </c>
      <c r="ID23" s="60" t="s">
        <v>111</v>
      </c>
      <c r="IE23" s="60" t="s">
        <v>111</v>
      </c>
      <c r="IF23" s="60" t="s">
        <v>111</v>
      </c>
      <c r="IG23" s="60" t="s">
        <v>111</v>
      </c>
      <c r="IH23" s="75" t="s">
        <v>111</v>
      </c>
      <c r="II23" s="60" t="s">
        <v>111</v>
      </c>
      <c r="IJ23" s="60" t="s">
        <v>111</v>
      </c>
      <c r="IK23" s="60" t="s">
        <v>111</v>
      </c>
      <c r="IL23" s="60" t="s">
        <v>111</v>
      </c>
      <c r="IM23" s="60" t="s">
        <v>111</v>
      </c>
      <c r="IN23" s="60" t="s">
        <v>111</v>
      </c>
      <c r="IO23" s="60" t="s">
        <v>111</v>
      </c>
      <c r="IP23" s="60" t="s">
        <v>111</v>
      </c>
      <c r="IQ23" s="60" t="s">
        <v>111</v>
      </c>
      <c r="IR23" s="60" t="s">
        <v>111</v>
      </c>
      <c r="IS23" s="60" t="s">
        <v>111</v>
      </c>
      <c r="IT23" s="60" t="s">
        <v>111</v>
      </c>
      <c r="IU23" s="60" t="s">
        <v>111</v>
      </c>
      <c r="IV23" s="60" t="s">
        <v>111</v>
      </c>
      <c r="IW23" s="60" t="s">
        <v>111</v>
      </c>
      <c r="IX23" s="60" t="s">
        <v>111</v>
      </c>
      <c r="IY23" s="60" t="s">
        <v>111</v>
      </c>
      <c r="IZ23" s="60" t="s">
        <v>111</v>
      </c>
      <c r="JA23" s="75" t="s">
        <v>111</v>
      </c>
      <c r="JB23" s="60" t="s">
        <v>111</v>
      </c>
      <c r="JC23" s="60" t="s">
        <v>111</v>
      </c>
      <c r="JD23" s="60" t="s">
        <v>111</v>
      </c>
      <c r="JE23" s="60" t="s">
        <v>111</v>
      </c>
      <c r="JF23" s="60" t="s">
        <v>111</v>
      </c>
      <c r="JG23" s="60" t="s">
        <v>111</v>
      </c>
      <c r="JH23" s="60" t="s">
        <v>111</v>
      </c>
      <c r="JI23" s="60" t="s">
        <v>111</v>
      </c>
      <c r="JJ23" s="60" t="s">
        <v>111</v>
      </c>
      <c r="JK23" s="60" t="s">
        <v>111</v>
      </c>
      <c r="JL23" s="60" t="s">
        <v>111</v>
      </c>
      <c r="JM23" s="60" t="s">
        <v>111</v>
      </c>
      <c r="JN23" s="60" t="s">
        <v>111</v>
      </c>
      <c r="JO23" s="60" t="s">
        <v>111</v>
      </c>
      <c r="JP23" s="60" t="s">
        <v>111</v>
      </c>
      <c r="JQ23" s="60" t="s">
        <v>111</v>
      </c>
      <c r="JR23" s="60" t="s">
        <v>111</v>
      </c>
      <c r="JS23" s="60" t="s">
        <v>111</v>
      </c>
    </row>
    <row r="24" spans="1:279" s="7" customFormat="1">
      <c r="A24" s="263" t="s">
        <v>29</v>
      </c>
      <c r="B24" s="202">
        <v>82.097264437689972</v>
      </c>
      <c r="C24" s="202">
        <v>80.331202789076116</v>
      </c>
      <c r="D24" s="202">
        <v>80.771979985704078</v>
      </c>
      <c r="E24" s="202">
        <v>81.027351567711804</v>
      </c>
      <c r="F24" s="202">
        <v>81.847296951063285</v>
      </c>
      <c r="G24" s="202">
        <v>71.808461180846123</v>
      </c>
      <c r="H24" s="81">
        <v>73.367697594501706</v>
      </c>
      <c r="I24" s="81">
        <v>73.6956325165024</v>
      </c>
      <c r="J24" s="81">
        <v>76.27180564435109</v>
      </c>
      <c r="K24" s="81">
        <v>73.12070913357087</v>
      </c>
      <c r="L24" s="81">
        <v>76.472632493483928</v>
      </c>
      <c r="M24" s="81">
        <v>73.959277883109394</v>
      </c>
      <c r="N24" s="81">
        <v>70.917109871578674</v>
      </c>
      <c r="O24" s="81">
        <v>69.928460342146195</v>
      </c>
      <c r="P24" s="81">
        <v>71.177788844621517</v>
      </c>
      <c r="Q24" s="81">
        <v>73.837243661722113</v>
      </c>
      <c r="R24" s="81">
        <v>75.344095157179268</v>
      </c>
      <c r="S24" s="202" t="s">
        <v>110</v>
      </c>
      <c r="T24" s="261">
        <v>58.13913930940636</v>
      </c>
      <c r="U24" s="202">
        <v>57.438692098092645</v>
      </c>
      <c r="V24" s="202">
        <v>54.042340390065014</v>
      </c>
      <c r="W24" s="202">
        <v>55.157301612145872</v>
      </c>
      <c r="X24" s="202">
        <v>56.772422208663819</v>
      </c>
      <c r="Y24" s="202">
        <v>63.267637817766357</v>
      </c>
      <c r="Z24" s="202">
        <v>62.197610026231423</v>
      </c>
      <c r="AA24" s="202">
        <v>63.096843809009982</v>
      </c>
      <c r="AB24" s="81">
        <v>62.982325118247452</v>
      </c>
      <c r="AC24" s="81">
        <v>60.97198115546739</v>
      </c>
      <c r="AD24" s="81">
        <v>64.810536044362294</v>
      </c>
      <c r="AE24" s="81">
        <v>60.993680540422744</v>
      </c>
      <c r="AF24" s="81">
        <v>88.648244958924565</v>
      </c>
      <c r="AG24" s="81">
        <v>90.522388059701498</v>
      </c>
      <c r="AH24" s="81">
        <v>89.634601043997023</v>
      </c>
      <c r="AI24" s="81">
        <v>90.557620817843869</v>
      </c>
      <c r="AJ24" s="81">
        <v>89.75468975468975</v>
      </c>
      <c r="AK24" s="202" t="s">
        <v>110</v>
      </c>
      <c r="AL24" s="261">
        <v>67.360208062418721</v>
      </c>
      <c r="AM24" s="202">
        <v>65.058977719528173</v>
      </c>
      <c r="AN24" s="202">
        <v>67.522262964903092</v>
      </c>
      <c r="AO24" s="202">
        <v>71.410354501402708</v>
      </c>
      <c r="AP24" s="202">
        <v>71.669873850759032</v>
      </c>
      <c r="AQ24" s="202">
        <v>68.878048780487802</v>
      </c>
      <c r="AR24" s="202">
        <v>69.476597886260691</v>
      </c>
      <c r="AS24" s="202">
        <v>69.071657227283922</v>
      </c>
      <c r="AT24" s="81">
        <v>68.838268792710707</v>
      </c>
      <c r="AU24" s="81">
        <v>69.005433498700683</v>
      </c>
      <c r="AV24" s="81">
        <v>66.037316748111948</v>
      </c>
      <c r="AW24" s="81">
        <v>63.673193787981099</v>
      </c>
      <c r="AX24" s="81">
        <v>64.970733903647002</v>
      </c>
      <c r="AY24" s="81">
        <v>63.497738984120311</v>
      </c>
      <c r="AZ24" s="81">
        <v>66.026344676180031</v>
      </c>
      <c r="BA24" s="81">
        <v>67.269890795631824</v>
      </c>
      <c r="BB24" s="81">
        <v>66.295785742418275</v>
      </c>
      <c r="BC24" s="202" t="s">
        <v>110</v>
      </c>
      <c r="BD24" s="261">
        <v>27.90952207223641</v>
      </c>
      <c r="BE24" s="202">
        <v>28.886010362694304</v>
      </c>
      <c r="BF24" s="202">
        <v>30.332167832167833</v>
      </c>
      <c r="BG24" s="202">
        <v>34.454130344541305</v>
      </c>
      <c r="BH24" s="202">
        <v>38.510553564317007</v>
      </c>
      <c r="BI24" s="202">
        <v>50.342327829238819</v>
      </c>
      <c r="BJ24" s="202">
        <v>52.680067001675049</v>
      </c>
      <c r="BK24" s="202">
        <v>53.830349280892278</v>
      </c>
      <c r="BL24" s="81">
        <v>56.977073308802716</v>
      </c>
      <c r="BM24" s="81">
        <v>53.960010386912494</v>
      </c>
      <c r="BN24" s="202" t="s">
        <v>111</v>
      </c>
      <c r="BO24" s="202" t="s">
        <v>111</v>
      </c>
      <c r="BP24" s="202" t="s">
        <v>111</v>
      </c>
      <c r="BQ24" s="202" t="s">
        <v>111</v>
      </c>
      <c r="BR24" s="202" t="s">
        <v>111</v>
      </c>
      <c r="BS24" s="202" t="s">
        <v>111</v>
      </c>
      <c r="BT24" s="202" t="s">
        <v>111</v>
      </c>
      <c r="BU24" s="202" t="s">
        <v>111</v>
      </c>
      <c r="BV24" s="261">
        <v>58.660844250363894</v>
      </c>
      <c r="BW24" s="202">
        <v>61.410788381742741</v>
      </c>
      <c r="BX24" s="202">
        <v>60.363086232980336</v>
      </c>
      <c r="BY24" s="202">
        <v>66.130160951714487</v>
      </c>
      <c r="BZ24" s="202">
        <v>65.007215007214995</v>
      </c>
      <c r="CA24" s="202">
        <v>58.927760109041351</v>
      </c>
      <c r="CB24" s="202">
        <v>62.095730918499349</v>
      </c>
      <c r="CC24" s="202">
        <v>61.814859926918395</v>
      </c>
      <c r="CD24" s="81">
        <v>63.942307692307686</v>
      </c>
      <c r="CE24" s="81">
        <v>62.274176408076507</v>
      </c>
      <c r="CF24" s="81">
        <v>50.595238095238095</v>
      </c>
      <c r="CG24" s="81">
        <v>57.676348547717836</v>
      </c>
      <c r="CH24" s="81">
        <v>60.255319148936174</v>
      </c>
      <c r="CI24" s="81">
        <v>2.5641025641025639</v>
      </c>
      <c r="CJ24" s="81">
        <v>67.320819112627987</v>
      </c>
      <c r="CK24" s="81">
        <v>65.619967793880846</v>
      </c>
      <c r="CL24" s="81">
        <v>68.042142230026343</v>
      </c>
      <c r="CM24" s="202" t="s">
        <v>110</v>
      </c>
      <c r="CN24" s="261">
        <v>37.5</v>
      </c>
      <c r="CO24" s="202">
        <v>39.525691699604742</v>
      </c>
      <c r="CP24" s="202">
        <v>43.636363636363633</v>
      </c>
      <c r="CQ24" s="202">
        <v>44.736842105263158</v>
      </c>
      <c r="CR24" s="202">
        <v>44.308943089430898</v>
      </c>
      <c r="CS24" s="202">
        <v>43.89438943894389</v>
      </c>
      <c r="CT24" s="202">
        <v>44.444444444444443</v>
      </c>
      <c r="CU24" s="202">
        <v>47.157190635451506</v>
      </c>
      <c r="CV24" s="81">
        <v>46.209386281588451</v>
      </c>
      <c r="CW24" s="81">
        <v>41.230769230769234</v>
      </c>
      <c r="CX24" s="81">
        <v>49.275362318840585</v>
      </c>
      <c r="CY24" s="81">
        <v>45.977011494252871</v>
      </c>
      <c r="CZ24" s="81">
        <v>47.989276139410187</v>
      </c>
      <c r="DA24" s="81">
        <v>38.524590163934427</v>
      </c>
      <c r="DB24" s="81">
        <v>42.25</v>
      </c>
      <c r="DC24" s="81">
        <v>45.25</v>
      </c>
      <c r="DD24" s="81">
        <v>44.028103044496483</v>
      </c>
      <c r="DE24" s="202" t="s">
        <v>110</v>
      </c>
      <c r="DF24" s="261">
        <v>63.84976525821596</v>
      </c>
      <c r="DG24" s="202">
        <v>63.943495011360277</v>
      </c>
      <c r="DH24" s="202">
        <v>63.777014939805646</v>
      </c>
      <c r="DI24" s="202">
        <v>65.228901364735961</v>
      </c>
      <c r="DJ24" s="202">
        <v>66.603399189025964</v>
      </c>
      <c r="DK24" s="202">
        <v>66.152593925373765</v>
      </c>
      <c r="DL24" s="202">
        <v>67.490518600588061</v>
      </c>
      <c r="DM24" s="202">
        <v>67.358841778696998</v>
      </c>
      <c r="DN24" s="81">
        <v>68.859333812604845</v>
      </c>
      <c r="DO24" s="81">
        <v>66.501490457202578</v>
      </c>
      <c r="DP24" s="81">
        <v>69.483746159390051</v>
      </c>
      <c r="DQ24" s="81">
        <v>67.322066350012889</v>
      </c>
      <c r="DR24" s="81">
        <v>69.072051197175327</v>
      </c>
      <c r="DS24" s="81">
        <v>65.404022706566678</v>
      </c>
      <c r="DT24" s="81">
        <v>69.815217004308039</v>
      </c>
      <c r="DU24" s="81">
        <v>71.72712800189683</v>
      </c>
      <c r="DV24" s="81">
        <v>72.301140981048661</v>
      </c>
      <c r="DW24" s="202" t="s">
        <v>110</v>
      </c>
      <c r="DX24" s="262" t="s">
        <v>111</v>
      </c>
      <c r="DY24" s="202" t="s">
        <v>111</v>
      </c>
      <c r="DZ24" s="202" t="s">
        <v>111</v>
      </c>
      <c r="EA24" s="202" t="s">
        <v>111</v>
      </c>
      <c r="EB24" s="202" t="s">
        <v>111</v>
      </c>
      <c r="EC24" s="202" t="s">
        <v>111</v>
      </c>
      <c r="ED24" s="202" t="s">
        <v>111</v>
      </c>
      <c r="EE24" s="202" t="s">
        <v>111</v>
      </c>
      <c r="EF24" s="202" t="s">
        <v>111</v>
      </c>
      <c r="EG24" s="202" t="s">
        <v>111</v>
      </c>
      <c r="EH24" s="202" t="s">
        <v>111</v>
      </c>
      <c r="EI24" s="202" t="s">
        <v>111</v>
      </c>
      <c r="EJ24" s="202" t="s">
        <v>111</v>
      </c>
      <c r="EK24" s="202" t="s">
        <v>111</v>
      </c>
      <c r="EL24" s="202" t="s">
        <v>111</v>
      </c>
      <c r="EM24" s="202" t="s">
        <v>111</v>
      </c>
      <c r="EN24" s="202" t="s">
        <v>111</v>
      </c>
      <c r="EO24" s="202" t="s">
        <v>111</v>
      </c>
      <c r="EP24" s="202" t="s">
        <v>111</v>
      </c>
      <c r="EQ24" s="261">
        <v>16.126832594613024</v>
      </c>
      <c r="ER24" s="202">
        <v>16.262482168330955</v>
      </c>
      <c r="ES24" s="202">
        <v>16.472114137483786</v>
      </c>
      <c r="ET24" s="202">
        <v>17.309843400447427</v>
      </c>
      <c r="EU24" s="202">
        <v>17.567245893834802</v>
      </c>
      <c r="EV24" s="202">
        <v>17.699519780471075</v>
      </c>
      <c r="EW24" s="202">
        <v>18.996267109083366</v>
      </c>
      <c r="EX24" s="202">
        <v>21.812366737739872</v>
      </c>
      <c r="EY24" s="202">
        <v>23.721676358532186</v>
      </c>
      <c r="EZ24" s="81">
        <v>21.030510585305105</v>
      </c>
      <c r="FA24" s="81">
        <v>24.814287972182708</v>
      </c>
      <c r="FB24" s="81">
        <v>31.319258136008401</v>
      </c>
      <c r="FC24" s="81">
        <v>31.491210345524351</v>
      </c>
      <c r="FD24" s="81">
        <v>35.02665727793984</v>
      </c>
      <c r="FE24" s="81">
        <v>31.937035417577615</v>
      </c>
      <c r="FF24" s="81">
        <v>31.863067807768271</v>
      </c>
      <c r="FG24" s="81">
        <v>19.384752563530984</v>
      </c>
      <c r="FH24" s="81">
        <v>24.499765147956786</v>
      </c>
      <c r="FI24" s="202" t="s">
        <v>110</v>
      </c>
      <c r="FJ24" s="261">
        <v>26.550169109357384</v>
      </c>
      <c r="FK24" s="202">
        <v>25.406203840472674</v>
      </c>
      <c r="FL24" s="202">
        <v>25.890736342042754</v>
      </c>
      <c r="FM24" s="202">
        <v>24.778270509977826</v>
      </c>
      <c r="FN24" s="202">
        <v>26.121463077984821</v>
      </c>
      <c r="FO24" s="202">
        <v>28.0073126142596</v>
      </c>
      <c r="FP24" s="202">
        <v>26.61731573865465</v>
      </c>
      <c r="FQ24" s="202">
        <v>26.584799203451709</v>
      </c>
      <c r="FR24" s="202">
        <v>30.838548185231542</v>
      </c>
      <c r="FS24" s="81">
        <v>41.973750630994452</v>
      </c>
      <c r="FT24" s="81">
        <v>31.675126903553299</v>
      </c>
      <c r="FU24" s="81">
        <v>40.779314059974858</v>
      </c>
      <c r="FV24" s="81">
        <v>47.556888340095256</v>
      </c>
      <c r="FW24" s="81">
        <v>50.892255892255889</v>
      </c>
      <c r="FX24" s="81">
        <v>48.811462064474114</v>
      </c>
      <c r="FY24" s="81">
        <v>37.401729559748425</v>
      </c>
      <c r="FZ24" s="257">
        <v>22.659305268000921</v>
      </c>
      <c r="GA24" s="81">
        <v>26.991909781809266</v>
      </c>
      <c r="GB24" s="81" t="s">
        <v>110</v>
      </c>
      <c r="GC24" s="261">
        <v>31.946624803767659</v>
      </c>
      <c r="GD24" s="202">
        <v>30.926083262531861</v>
      </c>
      <c r="GE24" s="202">
        <v>30.232558139534881</v>
      </c>
      <c r="GF24" s="202">
        <v>31.69129720853859</v>
      </c>
      <c r="GG24" s="202">
        <v>30.27456647398844</v>
      </c>
      <c r="GH24" s="202">
        <v>30.679478380233355</v>
      </c>
      <c r="GI24" s="202">
        <v>27.247191011235955</v>
      </c>
      <c r="GJ24" s="202">
        <v>32.238605898123325</v>
      </c>
      <c r="GK24" s="202">
        <v>35.398230088495573</v>
      </c>
      <c r="GL24" s="81">
        <v>48.512396694214878</v>
      </c>
      <c r="GM24" s="81">
        <v>36.019900497512438</v>
      </c>
      <c r="GN24" s="81">
        <v>39.271882261812543</v>
      </c>
      <c r="GO24" s="81">
        <v>30.722278738555442</v>
      </c>
      <c r="GP24" s="81">
        <v>48.173779315647828</v>
      </c>
      <c r="GQ24" s="81">
        <v>45.503048780487802</v>
      </c>
      <c r="GR24" s="81">
        <v>33.794932233352974</v>
      </c>
      <c r="GS24" s="81">
        <v>19.420368364030335</v>
      </c>
      <c r="GT24" s="81">
        <v>22.520024645717807</v>
      </c>
      <c r="GU24" s="202" t="s">
        <v>110</v>
      </c>
      <c r="GV24" s="261">
        <v>23.494519664732429</v>
      </c>
      <c r="GW24" s="202">
        <v>22.807493890849852</v>
      </c>
      <c r="GX24" s="202">
        <v>22.737422829370814</v>
      </c>
      <c r="GY24" s="202">
        <v>22.601761485360626</v>
      </c>
      <c r="GZ24" s="202">
        <v>22.562772604031593</v>
      </c>
      <c r="HA24" s="202">
        <v>23.199065966141273</v>
      </c>
      <c r="HB24" s="202">
        <v>22.758395826540593</v>
      </c>
      <c r="HC24" s="202">
        <v>25.067971723762916</v>
      </c>
      <c r="HD24" s="202">
        <v>28.003482298316889</v>
      </c>
      <c r="HE24" s="81">
        <v>31.053811659192824</v>
      </c>
      <c r="HF24" s="81">
        <v>28.21149751596877</v>
      </c>
      <c r="HG24" s="81">
        <v>35.398172746711595</v>
      </c>
      <c r="HH24" s="81">
        <v>36.599555124622142</v>
      </c>
      <c r="HI24" s="81">
        <v>41.975976625906284</v>
      </c>
      <c r="HJ24" s="81">
        <v>38.829760902925599</v>
      </c>
      <c r="HK24" s="81">
        <v>33.680355741564213</v>
      </c>
      <c r="HL24" s="81">
        <v>20.130881894671237</v>
      </c>
      <c r="HM24" s="81">
        <v>24.707846410684475</v>
      </c>
      <c r="HN24" s="202" t="s">
        <v>110</v>
      </c>
      <c r="HO24" s="67" t="s">
        <v>111</v>
      </c>
      <c r="HP24" s="60" t="s">
        <v>111</v>
      </c>
      <c r="HQ24" s="60" t="s">
        <v>111</v>
      </c>
      <c r="HR24" s="60" t="s">
        <v>111</v>
      </c>
      <c r="HS24" s="60" t="s">
        <v>111</v>
      </c>
      <c r="HT24" s="60" t="s">
        <v>111</v>
      </c>
      <c r="HU24" s="60" t="s">
        <v>111</v>
      </c>
      <c r="HV24" s="60" t="s">
        <v>111</v>
      </c>
      <c r="HW24" s="60" t="s">
        <v>111</v>
      </c>
      <c r="HX24" s="60" t="s">
        <v>111</v>
      </c>
      <c r="HY24" s="60" t="s">
        <v>111</v>
      </c>
      <c r="HZ24" s="60" t="s">
        <v>111</v>
      </c>
      <c r="IA24" s="60" t="s">
        <v>111</v>
      </c>
      <c r="IB24" s="60" t="s">
        <v>111</v>
      </c>
      <c r="IC24" s="60" t="s">
        <v>111</v>
      </c>
      <c r="ID24" s="60" t="s">
        <v>111</v>
      </c>
      <c r="IE24" s="60" t="s">
        <v>111</v>
      </c>
      <c r="IF24" s="60" t="s">
        <v>111</v>
      </c>
      <c r="IG24" s="60" t="s">
        <v>111</v>
      </c>
      <c r="IH24" s="75" t="s">
        <v>111</v>
      </c>
      <c r="II24" s="60" t="s">
        <v>111</v>
      </c>
      <c r="IJ24" s="60" t="s">
        <v>111</v>
      </c>
      <c r="IK24" s="60" t="s">
        <v>111</v>
      </c>
      <c r="IL24" s="60" t="s">
        <v>111</v>
      </c>
      <c r="IM24" s="60" t="s">
        <v>111</v>
      </c>
      <c r="IN24" s="60" t="s">
        <v>111</v>
      </c>
      <c r="IO24" s="60" t="s">
        <v>111</v>
      </c>
      <c r="IP24" s="60" t="s">
        <v>111</v>
      </c>
      <c r="IQ24" s="60" t="s">
        <v>111</v>
      </c>
      <c r="IR24" s="60" t="s">
        <v>111</v>
      </c>
      <c r="IS24" s="60" t="s">
        <v>111</v>
      </c>
      <c r="IT24" s="60" t="s">
        <v>111</v>
      </c>
      <c r="IU24" s="60" t="s">
        <v>111</v>
      </c>
      <c r="IV24" s="60" t="s">
        <v>111</v>
      </c>
      <c r="IW24" s="60" t="s">
        <v>111</v>
      </c>
      <c r="IX24" s="60" t="s">
        <v>111</v>
      </c>
      <c r="IY24" s="60" t="s">
        <v>111</v>
      </c>
      <c r="IZ24" s="60" t="s">
        <v>111</v>
      </c>
      <c r="JA24" s="75" t="s">
        <v>111</v>
      </c>
      <c r="JB24" s="60" t="s">
        <v>111</v>
      </c>
      <c r="JC24" s="60" t="s">
        <v>111</v>
      </c>
      <c r="JD24" s="60" t="s">
        <v>111</v>
      </c>
      <c r="JE24" s="60" t="s">
        <v>111</v>
      </c>
      <c r="JF24" s="60" t="s">
        <v>111</v>
      </c>
      <c r="JG24" s="60" t="s">
        <v>111</v>
      </c>
      <c r="JH24" s="60" t="s">
        <v>111</v>
      </c>
      <c r="JI24" s="60" t="s">
        <v>111</v>
      </c>
      <c r="JJ24" s="60" t="s">
        <v>111</v>
      </c>
      <c r="JK24" s="60" t="s">
        <v>111</v>
      </c>
      <c r="JL24" s="60" t="s">
        <v>111</v>
      </c>
      <c r="JM24" s="60" t="s">
        <v>111</v>
      </c>
      <c r="JN24" s="60" t="s">
        <v>111</v>
      </c>
      <c r="JO24" s="60" t="s">
        <v>111</v>
      </c>
      <c r="JP24" s="60" t="s">
        <v>111</v>
      </c>
      <c r="JQ24" s="60" t="s">
        <v>111</v>
      </c>
      <c r="JR24" s="60" t="s">
        <v>111</v>
      </c>
      <c r="JS24" s="60" t="s">
        <v>111</v>
      </c>
    </row>
    <row r="25" spans="1:279" s="8" customFormat="1">
      <c r="A25" s="266" t="s">
        <v>30</v>
      </c>
      <c r="B25" s="216">
        <v>55.00335795836132</v>
      </c>
      <c r="C25" s="216">
        <v>58.196721311475407</v>
      </c>
      <c r="D25" s="216">
        <v>53.953026794574924</v>
      </c>
      <c r="E25" s="216">
        <v>59.326072157930568</v>
      </c>
      <c r="F25" s="216">
        <v>59.706362153344209</v>
      </c>
      <c r="G25" s="216">
        <v>60.084443000974339</v>
      </c>
      <c r="H25" s="111">
        <v>58.50074962518741</v>
      </c>
      <c r="I25" s="111">
        <v>57.237219988512344</v>
      </c>
      <c r="J25" s="111">
        <v>57.839721254355403</v>
      </c>
      <c r="K25" s="111">
        <v>58.089887640449433</v>
      </c>
      <c r="L25" s="111">
        <v>58.829595256509414</v>
      </c>
      <c r="M25" s="111">
        <v>60.637322329206789</v>
      </c>
      <c r="N25" s="111">
        <v>60.90993500464252</v>
      </c>
      <c r="O25" s="111">
        <v>59.641354881558563</v>
      </c>
      <c r="P25" s="111">
        <v>58.157509922707327</v>
      </c>
      <c r="Q25" s="111">
        <v>59.237850567330341</v>
      </c>
      <c r="R25" s="111">
        <v>61.120943952802364</v>
      </c>
      <c r="S25" s="111">
        <v>60.552874067573491</v>
      </c>
      <c r="T25" s="250" t="s">
        <v>111</v>
      </c>
      <c r="U25" s="216" t="s">
        <v>111</v>
      </c>
      <c r="V25" s="216" t="s">
        <v>111</v>
      </c>
      <c r="W25" s="216" t="s">
        <v>111</v>
      </c>
      <c r="X25" s="216" t="s">
        <v>111</v>
      </c>
      <c r="Y25" s="216" t="s">
        <v>111</v>
      </c>
      <c r="Z25" s="216" t="s">
        <v>111</v>
      </c>
      <c r="AA25" s="216" t="s">
        <v>111</v>
      </c>
      <c r="AB25" s="216" t="s">
        <v>111</v>
      </c>
      <c r="AC25" s="216" t="s">
        <v>111</v>
      </c>
      <c r="AD25" s="216" t="s">
        <v>111</v>
      </c>
      <c r="AE25" s="216" t="s">
        <v>111</v>
      </c>
      <c r="AF25" s="216" t="s">
        <v>111</v>
      </c>
      <c r="AG25" s="216" t="s">
        <v>111</v>
      </c>
      <c r="AH25" s="216" t="s">
        <v>111</v>
      </c>
      <c r="AI25" s="216" t="s">
        <v>111</v>
      </c>
      <c r="AJ25" s="216" t="s">
        <v>111</v>
      </c>
      <c r="AK25" s="216" t="s">
        <v>111</v>
      </c>
      <c r="AL25" s="250">
        <v>42.365097588978188</v>
      </c>
      <c r="AM25" s="216">
        <v>41.812865497076025</v>
      </c>
      <c r="AN25" s="216">
        <v>43.986636971046771</v>
      </c>
      <c r="AO25" s="216">
        <v>44.319460067491562</v>
      </c>
      <c r="AP25" s="216">
        <v>46.175963197239795</v>
      </c>
      <c r="AQ25" s="216">
        <v>46.919691969196919</v>
      </c>
      <c r="AR25" s="216">
        <v>44.001942690626514</v>
      </c>
      <c r="AS25" s="216">
        <v>49.042792792792795</v>
      </c>
      <c r="AT25" s="111">
        <v>50.815064643057895</v>
      </c>
      <c r="AU25" s="111">
        <v>45.111492281303597</v>
      </c>
      <c r="AV25" s="111">
        <v>48.843464228079611</v>
      </c>
      <c r="AW25" s="111">
        <v>49.161425576519918</v>
      </c>
      <c r="AX25" s="111">
        <v>52.123327515997673</v>
      </c>
      <c r="AY25" s="111">
        <v>48.873072360616845</v>
      </c>
      <c r="AZ25" s="111">
        <v>47.997373604727514</v>
      </c>
      <c r="BA25" s="111">
        <v>55.227882037533519</v>
      </c>
      <c r="BB25" s="111">
        <v>50</v>
      </c>
      <c r="BC25" s="111">
        <v>48.682087143625608</v>
      </c>
      <c r="BD25" s="250" t="s">
        <v>111</v>
      </c>
      <c r="BE25" s="216" t="s">
        <v>111</v>
      </c>
      <c r="BF25" s="216" t="s">
        <v>111</v>
      </c>
      <c r="BG25" s="216" t="s">
        <v>111</v>
      </c>
      <c r="BH25" s="216" t="s">
        <v>111</v>
      </c>
      <c r="BI25" s="216" t="s">
        <v>111</v>
      </c>
      <c r="BJ25" s="216" t="s">
        <v>111</v>
      </c>
      <c r="BK25" s="216" t="s">
        <v>111</v>
      </c>
      <c r="BL25" s="216" t="s">
        <v>111</v>
      </c>
      <c r="BM25" s="216" t="s">
        <v>111</v>
      </c>
      <c r="BN25" s="216" t="s">
        <v>111</v>
      </c>
      <c r="BO25" s="216" t="s">
        <v>111</v>
      </c>
      <c r="BP25" s="216" t="s">
        <v>111</v>
      </c>
      <c r="BQ25" s="216" t="s">
        <v>111</v>
      </c>
      <c r="BR25" s="216" t="s">
        <v>111</v>
      </c>
      <c r="BS25" s="216" t="s">
        <v>111</v>
      </c>
      <c r="BT25" s="216" t="s">
        <v>111</v>
      </c>
      <c r="BU25" s="216" t="s">
        <v>111</v>
      </c>
      <c r="BV25" s="250" t="s">
        <v>111</v>
      </c>
      <c r="BW25" s="216" t="s">
        <v>111</v>
      </c>
      <c r="BX25" s="216" t="s">
        <v>111</v>
      </c>
      <c r="BY25" s="216" t="s">
        <v>111</v>
      </c>
      <c r="BZ25" s="216" t="s">
        <v>111</v>
      </c>
      <c r="CA25" s="216">
        <v>46.296296296296298</v>
      </c>
      <c r="CB25" s="216">
        <v>48.648648648648653</v>
      </c>
      <c r="CC25" s="216">
        <v>45.586897179253867</v>
      </c>
      <c r="CD25" s="111">
        <v>44.729849424269261</v>
      </c>
      <c r="CE25" s="111">
        <v>49.953660797034289</v>
      </c>
      <c r="CF25" s="111">
        <v>50.470219435736674</v>
      </c>
      <c r="CG25" s="111">
        <v>50.60532687651331</v>
      </c>
      <c r="CH25" s="111">
        <v>51.103843008994275</v>
      </c>
      <c r="CI25" s="111">
        <v>43.287037037037038</v>
      </c>
      <c r="CJ25" s="111">
        <v>43.989431968295904</v>
      </c>
      <c r="CK25" s="111">
        <v>43.45159877354358</v>
      </c>
      <c r="CL25" s="111">
        <v>39.968956150562668</v>
      </c>
      <c r="CM25" s="111">
        <v>44.294799850355403</v>
      </c>
      <c r="CN25" s="250">
        <v>37.711995066296637</v>
      </c>
      <c r="CO25" s="216">
        <v>37.528280542986423</v>
      </c>
      <c r="CP25" s="216">
        <v>34.510712217718584</v>
      </c>
      <c r="CQ25" s="216">
        <v>44.334650856389985</v>
      </c>
      <c r="CR25" s="216">
        <v>42.401315789473685</v>
      </c>
      <c r="CS25" s="216">
        <v>43.151553582752058</v>
      </c>
      <c r="CT25" s="216">
        <v>43.787696019300363</v>
      </c>
      <c r="CU25" s="216">
        <v>42.17753800882786</v>
      </c>
      <c r="CV25" s="111">
        <v>39.980916030534353</v>
      </c>
      <c r="CW25" s="111">
        <v>45.228628230616302</v>
      </c>
      <c r="CX25" s="111">
        <v>43.688792165397174</v>
      </c>
      <c r="CY25" s="111">
        <v>38.343558282208591</v>
      </c>
      <c r="CZ25" s="111">
        <v>33.754090696587191</v>
      </c>
      <c r="DA25" s="111">
        <v>37.695017614494212</v>
      </c>
      <c r="DB25" s="111">
        <v>29.118773946360154</v>
      </c>
      <c r="DC25" s="111">
        <v>25.382003395585741</v>
      </c>
      <c r="DD25" s="111">
        <v>27.100271002710024</v>
      </c>
      <c r="DE25" s="111">
        <v>25.906735751295333</v>
      </c>
      <c r="DF25" s="250">
        <v>45.19653396960944</v>
      </c>
      <c r="DG25" s="216">
        <v>45.640834575260804</v>
      </c>
      <c r="DH25" s="216">
        <v>43.672186631209961</v>
      </c>
      <c r="DI25" s="216">
        <v>50.012899896800825</v>
      </c>
      <c r="DJ25" s="216">
        <v>50</v>
      </c>
      <c r="DK25" s="216">
        <v>50.478201465656433</v>
      </c>
      <c r="DL25" s="216">
        <v>49.976292081555243</v>
      </c>
      <c r="DM25" s="216">
        <v>50.321581705574083</v>
      </c>
      <c r="DN25" s="111">
        <v>50.17755681818182</v>
      </c>
      <c r="DO25" s="111">
        <v>51.261904761904766</v>
      </c>
      <c r="DP25" s="111">
        <v>52.383642114776322</v>
      </c>
      <c r="DQ25" s="111">
        <v>52.403592181722139</v>
      </c>
      <c r="DR25" s="111">
        <v>51.837256363830008</v>
      </c>
      <c r="DS25" s="111">
        <v>50.896057347670251</v>
      </c>
      <c r="DT25" s="111">
        <v>50.057142857142857</v>
      </c>
      <c r="DU25" s="111">
        <v>50.727348295926845</v>
      </c>
      <c r="DV25" s="111">
        <v>50.514175876982215</v>
      </c>
      <c r="DW25" s="111">
        <v>50.243950039032001</v>
      </c>
      <c r="DX25" s="267" t="s">
        <v>111</v>
      </c>
      <c r="DY25" s="216" t="s">
        <v>111</v>
      </c>
      <c r="DZ25" s="216" t="s">
        <v>111</v>
      </c>
      <c r="EA25" s="216" t="s">
        <v>111</v>
      </c>
      <c r="EB25" s="216" t="s">
        <v>111</v>
      </c>
      <c r="EC25" s="216" t="s">
        <v>111</v>
      </c>
      <c r="ED25" s="216" t="s">
        <v>111</v>
      </c>
      <c r="EE25" s="216" t="s">
        <v>111</v>
      </c>
      <c r="EF25" s="216" t="s">
        <v>111</v>
      </c>
      <c r="EG25" s="216" t="s">
        <v>111</v>
      </c>
      <c r="EH25" s="216" t="s">
        <v>111</v>
      </c>
      <c r="EI25" s="216" t="s">
        <v>111</v>
      </c>
      <c r="EJ25" s="216" t="s">
        <v>111</v>
      </c>
      <c r="EK25" s="216" t="s">
        <v>111</v>
      </c>
      <c r="EL25" s="216" t="s">
        <v>111</v>
      </c>
      <c r="EM25" s="216" t="s">
        <v>111</v>
      </c>
      <c r="EN25" s="216" t="s">
        <v>111</v>
      </c>
      <c r="EO25" s="216" t="s">
        <v>111</v>
      </c>
      <c r="EP25" s="216" t="s">
        <v>111</v>
      </c>
      <c r="EQ25" s="250" t="s">
        <v>111</v>
      </c>
      <c r="ER25" s="216" t="s">
        <v>111</v>
      </c>
      <c r="ES25" s="216" t="s">
        <v>111</v>
      </c>
      <c r="ET25" s="216" t="s">
        <v>111</v>
      </c>
      <c r="EU25" s="216" t="s">
        <v>111</v>
      </c>
      <c r="EV25" s="216" t="s">
        <v>111</v>
      </c>
      <c r="EW25" s="216" t="s">
        <v>111</v>
      </c>
      <c r="EX25" s="216" t="s">
        <v>111</v>
      </c>
      <c r="EY25" s="216" t="s">
        <v>111</v>
      </c>
      <c r="EZ25" s="216" t="s">
        <v>111</v>
      </c>
      <c r="FA25" s="216" t="s">
        <v>111</v>
      </c>
      <c r="FB25" s="216" t="s">
        <v>111</v>
      </c>
      <c r="FC25" s="216" t="s">
        <v>111</v>
      </c>
      <c r="FD25" s="216" t="s">
        <v>111</v>
      </c>
      <c r="FE25" s="216" t="s">
        <v>111</v>
      </c>
      <c r="FF25" s="216" t="s">
        <v>111</v>
      </c>
      <c r="FG25" s="216" t="s">
        <v>111</v>
      </c>
      <c r="FH25" s="216" t="s">
        <v>111</v>
      </c>
      <c r="FI25" s="216" t="s">
        <v>111</v>
      </c>
      <c r="FJ25" s="250" t="s">
        <v>111</v>
      </c>
      <c r="FK25" s="216" t="s">
        <v>111</v>
      </c>
      <c r="FL25" s="216" t="s">
        <v>111</v>
      </c>
      <c r="FM25" s="216" t="s">
        <v>111</v>
      </c>
      <c r="FN25" s="216" t="s">
        <v>111</v>
      </c>
      <c r="FO25" s="216" t="s">
        <v>111</v>
      </c>
      <c r="FP25" s="216" t="s">
        <v>111</v>
      </c>
      <c r="FQ25" s="216" t="s">
        <v>111</v>
      </c>
      <c r="FR25" s="216">
        <v>20.795107033639145</v>
      </c>
      <c r="FS25" s="216">
        <v>21.965317919075144</v>
      </c>
      <c r="FT25" s="111">
        <v>18.001885014137606</v>
      </c>
      <c r="FU25" s="111">
        <v>19.911894273127754</v>
      </c>
      <c r="FV25" s="111">
        <v>16.681146828844483</v>
      </c>
      <c r="FW25" s="111">
        <v>15.947242206235012</v>
      </c>
      <c r="FX25" s="111">
        <v>16.235059760956176</v>
      </c>
      <c r="FY25" s="111" t="s">
        <v>111</v>
      </c>
      <c r="FZ25" s="111" t="s">
        <v>111</v>
      </c>
      <c r="GA25" s="111" t="s">
        <v>111</v>
      </c>
      <c r="GB25" s="111">
        <v>35.951661631419938</v>
      </c>
      <c r="GC25" s="250">
        <v>21.024049650892167</v>
      </c>
      <c r="GD25" s="216">
        <v>23.946037099494095</v>
      </c>
      <c r="GE25" s="216">
        <v>21.923390383048087</v>
      </c>
      <c r="GF25" s="216">
        <v>30.314960629921263</v>
      </c>
      <c r="GG25" s="216">
        <v>27.252419955323901</v>
      </c>
      <c r="GH25" s="216">
        <v>41.476091476091476</v>
      </c>
      <c r="GI25" s="216">
        <v>23.428886438809261</v>
      </c>
      <c r="GJ25" s="216">
        <v>18.472004186289901</v>
      </c>
      <c r="GK25" s="216">
        <v>17.039106145251395</v>
      </c>
      <c r="GL25" s="111">
        <v>19.953596287703014</v>
      </c>
      <c r="GM25" s="111">
        <v>22.593800978792821</v>
      </c>
      <c r="GN25" s="111">
        <v>20.415224913494807</v>
      </c>
      <c r="GO25" s="111">
        <v>17.940414507772022</v>
      </c>
      <c r="GP25" s="111">
        <v>19.788359788359788</v>
      </c>
      <c r="GQ25" s="111">
        <v>20.186154741128561</v>
      </c>
      <c r="GR25" s="111">
        <v>18.494327947748367</v>
      </c>
      <c r="GS25" s="111">
        <v>19.170033051781125</v>
      </c>
      <c r="GT25" s="111">
        <v>20.777735417460921</v>
      </c>
      <c r="GU25" s="111">
        <v>22.095671981776764</v>
      </c>
      <c r="GV25" s="250">
        <v>21.024049650892167</v>
      </c>
      <c r="GW25" s="216">
        <v>23.946037099494095</v>
      </c>
      <c r="GX25" s="216">
        <v>21.923390383048087</v>
      </c>
      <c r="GY25" s="216">
        <v>30.314960629921263</v>
      </c>
      <c r="GZ25" s="216">
        <v>23.455094754188409</v>
      </c>
      <c r="HA25" s="216">
        <v>41.476091476091476</v>
      </c>
      <c r="HB25" s="216">
        <v>23.428886438809261</v>
      </c>
      <c r="HC25" s="216">
        <v>18.472004186289901</v>
      </c>
      <c r="HD25" s="216">
        <v>17.61927255550307</v>
      </c>
      <c r="HE25" s="111">
        <v>20.289855072463769</v>
      </c>
      <c r="HF25" s="111">
        <v>20.463489287275909</v>
      </c>
      <c r="HG25" s="111">
        <v>20.193798449612402</v>
      </c>
      <c r="HH25" s="111">
        <v>17.402597402597404</v>
      </c>
      <c r="HI25" s="111">
        <v>18.612334801762113</v>
      </c>
      <c r="HJ25" s="111">
        <v>18.72934263679765</v>
      </c>
      <c r="HK25" s="111">
        <v>18.494327947748367</v>
      </c>
      <c r="HL25" s="111">
        <v>19.170033051781125</v>
      </c>
      <c r="HM25" s="111">
        <v>20.777735417460921</v>
      </c>
      <c r="HN25" s="111">
        <v>23.911322248614411</v>
      </c>
      <c r="HO25" s="267" t="s">
        <v>110</v>
      </c>
      <c r="HP25" s="216" t="s">
        <v>110</v>
      </c>
      <c r="HQ25" s="216" t="s">
        <v>110</v>
      </c>
      <c r="HR25" s="216" t="s">
        <v>110</v>
      </c>
      <c r="HS25" s="216" t="s">
        <v>110</v>
      </c>
      <c r="HT25" s="216" t="s">
        <v>110</v>
      </c>
      <c r="HU25" s="216" t="s">
        <v>110</v>
      </c>
      <c r="HV25" s="216" t="s">
        <v>110</v>
      </c>
      <c r="HW25" s="216" t="s">
        <v>110</v>
      </c>
      <c r="HX25" s="216" t="s">
        <v>110</v>
      </c>
      <c r="HY25" s="216" t="s">
        <v>110</v>
      </c>
      <c r="HZ25" s="216" t="s">
        <v>110</v>
      </c>
      <c r="IA25" s="216" t="s">
        <v>110</v>
      </c>
      <c r="IB25" s="216" t="s">
        <v>110</v>
      </c>
      <c r="IC25" s="216" t="s">
        <v>110</v>
      </c>
      <c r="ID25" s="216" t="s">
        <v>110</v>
      </c>
      <c r="IE25" s="216" t="s">
        <v>110</v>
      </c>
      <c r="IF25" s="216" t="s">
        <v>110</v>
      </c>
      <c r="IG25" s="216" t="s">
        <v>110</v>
      </c>
      <c r="IH25" s="250" t="s">
        <v>110</v>
      </c>
      <c r="II25" s="216" t="s">
        <v>110</v>
      </c>
      <c r="IJ25" s="216" t="s">
        <v>110</v>
      </c>
      <c r="IK25" s="216" t="s">
        <v>110</v>
      </c>
      <c r="IL25" s="216" t="s">
        <v>110</v>
      </c>
      <c r="IM25" s="216" t="s">
        <v>110</v>
      </c>
      <c r="IN25" s="216" t="s">
        <v>110</v>
      </c>
      <c r="IO25" s="216" t="s">
        <v>110</v>
      </c>
      <c r="IP25" s="216" t="s">
        <v>110</v>
      </c>
      <c r="IQ25" s="216" t="s">
        <v>110</v>
      </c>
      <c r="IR25" s="111" t="s">
        <v>110</v>
      </c>
      <c r="IS25" s="111" t="s">
        <v>110</v>
      </c>
      <c r="IT25" s="111" t="s">
        <v>110</v>
      </c>
      <c r="IU25" s="111" t="s">
        <v>110</v>
      </c>
      <c r="IV25" s="111" t="s">
        <v>110</v>
      </c>
      <c r="IW25" s="111" t="s">
        <v>110</v>
      </c>
      <c r="IX25" s="111" t="s">
        <v>110</v>
      </c>
      <c r="IY25" s="111" t="s">
        <v>110</v>
      </c>
      <c r="IZ25" s="111" t="s">
        <v>110</v>
      </c>
      <c r="JA25" s="250" t="s">
        <v>110</v>
      </c>
      <c r="JB25" s="216" t="s">
        <v>110</v>
      </c>
      <c r="JC25" s="216" t="s">
        <v>110</v>
      </c>
      <c r="JD25" s="216" t="s">
        <v>110</v>
      </c>
      <c r="JE25" s="216" t="s">
        <v>110</v>
      </c>
      <c r="JF25" s="216" t="s">
        <v>110</v>
      </c>
      <c r="JG25" s="216" t="s">
        <v>110</v>
      </c>
      <c r="JH25" s="216" t="s">
        <v>110</v>
      </c>
      <c r="JI25" s="216" t="s">
        <v>110</v>
      </c>
      <c r="JJ25" s="216" t="s">
        <v>110</v>
      </c>
      <c r="JK25" s="216" t="s">
        <v>110</v>
      </c>
      <c r="JL25" s="216" t="s">
        <v>110</v>
      </c>
      <c r="JM25" s="216" t="s">
        <v>110</v>
      </c>
      <c r="JN25" s="216" t="s">
        <v>110</v>
      </c>
      <c r="JO25" s="216" t="s">
        <v>110</v>
      </c>
      <c r="JP25" s="216" t="s">
        <v>110</v>
      </c>
      <c r="JQ25" s="216" t="s">
        <v>110</v>
      </c>
      <c r="JR25" s="216" t="s">
        <v>110</v>
      </c>
      <c r="JS25" s="216" t="s">
        <v>110</v>
      </c>
    </row>
    <row r="26" spans="1:279">
      <c r="A26" s="125"/>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c r="JC26" s="32"/>
      <c r="JD26" s="32"/>
      <c r="JE26" s="32"/>
      <c r="JF26" s="32"/>
      <c r="JG26" s="32"/>
      <c r="JH26" s="32"/>
      <c r="JI26" s="218"/>
      <c r="JJ26" s="32"/>
      <c r="JK26" s="32"/>
      <c r="JL26" s="32"/>
      <c r="JM26" s="32"/>
      <c r="JN26" s="32"/>
      <c r="JO26" s="32"/>
      <c r="JP26" s="32"/>
      <c r="JQ26" s="32"/>
      <c r="JR26" s="32"/>
      <c r="JS26" s="32"/>
    </row>
    <row r="27" spans="1:279">
      <c r="A27" s="32"/>
      <c r="B27" s="268" t="s">
        <v>115</v>
      </c>
      <c r="C27" s="268" t="s">
        <v>115</v>
      </c>
      <c r="D27" s="268" t="s">
        <v>115</v>
      </c>
      <c r="E27" s="268" t="s">
        <v>115</v>
      </c>
      <c r="F27" s="268" t="s">
        <v>115</v>
      </c>
      <c r="G27" s="268" t="s">
        <v>116</v>
      </c>
      <c r="H27" s="268" t="s">
        <v>116</v>
      </c>
      <c r="I27" s="55" t="s">
        <v>117</v>
      </c>
      <c r="J27" s="55" t="s">
        <v>117</v>
      </c>
      <c r="K27" s="55" t="s">
        <v>118</v>
      </c>
      <c r="L27" s="55" t="s">
        <v>119</v>
      </c>
      <c r="M27" s="55" t="s">
        <v>119</v>
      </c>
      <c r="N27" s="55"/>
      <c r="O27" s="55" t="s">
        <v>292</v>
      </c>
      <c r="P27" s="55"/>
      <c r="Q27" s="55" t="s">
        <v>293</v>
      </c>
      <c r="R27" s="55" t="s">
        <v>294</v>
      </c>
      <c r="S27" s="55" t="s">
        <v>295</v>
      </c>
      <c r="T27" s="268" t="s">
        <v>115</v>
      </c>
      <c r="U27" s="268" t="s">
        <v>115</v>
      </c>
      <c r="V27" s="268" t="s">
        <v>115</v>
      </c>
      <c r="W27" s="268" t="s">
        <v>115</v>
      </c>
      <c r="X27" s="268" t="s">
        <v>115</v>
      </c>
      <c r="Y27" s="268" t="s">
        <v>116</v>
      </c>
      <c r="Z27" s="268" t="s">
        <v>116</v>
      </c>
      <c r="AA27" s="55" t="s">
        <v>117</v>
      </c>
      <c r="AB27" s="55" t="s">
        <v>117</v>
      </c>
      <c r="AC27" s="55" t="s">
        <v>118</v>
      </c>
      <c r="AD27" s="55" t="s">
        <v>119</v>
      </c>
      <c r="AE27" s="55" t="s">
        <v>119</v>
      </c>
      <c r="AF27" s="55"/>
      <c r="AG27" s="55" t="s">
        <v>292</v>
      </c>
      <c r="AH27" s="55"/>
      <c r="AI27" s="55" t="s">
        <v>296</v>
      </c>
      <c r="AJ27" s="55" t="s">
        <v>294</v>
      </c>
      <c r="AK27" s="55" t="s">
        <v>295</v>
      </c>
      <c r="AL27" s="268" t="s">
        <v>115</v>
      </c>
      <c r="AM27" s="268" t="s">
        <v>115</v>
      </c>
      <c r="AN27" s="268" t="s">
        <v>115</v>
      </c>
      <c r="AO27" s="268" t="s">
        <v>115</v>
      </c>
      <c r="AP27" s="268" t="s">
        <v>115</v>
      </c>
      <c r="AQ27" s="268" t="s">
        <v>116</v>
      </c>
      <c r="AR27" s="268" t="s">
        <v>116</v>
      </c>
      <c r="AS27" s="55" t="s">
        <v>117</v>
      </c>
      <c r="AT27" s="55" t="s">
        <v>117</v>
      </c>
      <c r="AU27" s="55" t="s">
        <v>118</v>
      </c>
      <c r="AV27" s="55" t="s">
        <v>119</v>
      </c>
      <c r="AW27" s="55" t="s">
        <v>119</v>
      </c>
      <c r="AX27" s="55"/>
      <c r="AY27" s="55" t="s">
        <v>292</v>
      </c>
      <c r="AZ27" s="55"/>
      <c r="BA27" s="55"/>
      <c r="BB27" s="55" t="s">
        <v>294</v>
      </c>
      <c r="BC27" s="55" t="s">
        <v>295</v>
      </c>
      <c r="BD27" s="268" t="s">
        <v>115</v>
      </c>
      <c r="BE27" s="268" t="s">
        <v>115</v>
      </c>
      <c r="BF27" s="268" t="s">
        <v>115</v>
      </c>
      <c r="BG27" s="268" t="s">
        <v>115</v>
      </c>
      <c r="BH27" s="268" t="s">
        <v>115</v>
      </c>
      <c r="BI27" s="268" t="s">
        <v>116</v>
      </c>
      <c r="BJ27" s="268" t="s">
        <v>116</v>
      </c>
      <c r="BK27" s="55" t="s">
        <v>117</v>
      </c>
      <c r="BL27" s="55" t="s">
        <v>117</v>
      </c>
      <c r="BM27" s="55" t="s">
        <v>118</v>
      </c>
      <c r="BN27" s="55" t="s">
        <v>119</v>
      </c>
      <c r="BO27" s="55" t="s">
        <v>119</v>
      </c>
      <c r="BP27" s="55"/>
      <c r="BQ27" s="55"/>
      <c r="BR27" s="55"/>
      <c r="BS27" s="55" t="s">
        <v>296</v>
      </c>
      <c r="BT27" s="55" t="s">
        <v>294</v>
      </c>
      <c r="BU27" s="55" t="s">
        <v>295</v>
      </c>
      <c r="BV27" s="268" t="s">
        <v>115</v>
      </c>
      <c r="BW27" s="268" t="s">
        <v>115</v>
      </c>
      <c r="BX27" s="268" t="s">
        <v>115</v>
      </c>
      <c r="BY27" s="268" t="s">
        <v>115</v>
      </c>
      <c r="BZ27" s="268" t="s">
        <v>115</v>
      </c>
      <c r="CA27" s="268" t="s">
        <v>116</v>
      </c>
      <c r="CB27" s="268" t="s">
        <v>116</v>
      </c>
      <c r="CC27" s="55" t="s">
        <v>117</v>
      </c>
      <c r="CD27" s="55" t="s">
        <v>117</v>
      </c>
      <c r="CE27" s="55" t="s">
        <v>118</v>
      </c>
      <c r="CF27" s="55" t="s">
        <v>119</v>
      </c>
      <c r="CG27" s="55" t="s">
        <v>119</v>
      </c>
      <c r="CH27" s="55"/>
      <c r="CI27" s="55" t="s">
        <v>292</v>
      </c>
      <c r="CJ27" s="55"/>
      <c r="CK27" s="55"/>
      <c r="CL27" s="55" t="s">
        <v>294</v>
      </c>
      <c r="CM27" s="55" t="s">
        <v>295</v>
      </c>
      <c r="CN27" s="268" t="s">
        <v>115</v>
      </c>
      <c r="CO27" s="268" t="s">
        <v>115</v>
      </c>
      <c r="CP27" s="268" t="s">
        <v>115</v>
      </c>
      <c r="CQ27" s="268" t="s">
        <v>115</v>
      </c>
      <c r="CR27" s="268" t="s">
        <v>115</v>
      </c>
      <c r="CS27" s="268" t="s">
        <v>116</v>
      </c>
      <c r="CT27" s="268" t="s">
        <v>116</v>
      </c>
      <c r="CU27" s="55" t="s">
        <v>117</v>
      </c>
      <c r="CV27" s="55" t="s">
        <v>117</v>
      </c>
      <c r="CW27" s="55" t="s">
        <v>118</v>
      </c>
      <c r="CX27" s="55" t="s">
        <v>119</v>
      </c>
      <c r="CY27" s="55" t="s">
        <v>119</v>
      </c>
      <c r="CZ27" s="55"/>
      <c r="DA27" s="55" t="s">
        <v>292</v>
      </c>
      <c r="DB27" s="55"/>
      <c r="DC27" s="55"/>
      <c r="DD27" s="55" t="s">
        <v>294</v>
      </c>
      <c r="DE27" s="55" t="s">
        <v>295</v>
      </c>
      <c r="DF27" s="268" t="s">
        <v>115</v>
      </c>
      <c r="DG27" s="268" t="s">
        <v>115</v>
      </c>
      <c r="DH27" s="268" t="s">
        <v>115</v>
      </c>
      <c r="DI27" s="268" t="s">
        <v>115</v>
      </c>
      <c r="DJ27" s="268" t="s">
        <v>115</v>
      </c>
      <c r="DK27" s="268" t="s">
        <v>116</v>
      </c>
      <c r="DL27" s="268" t="s">
        <v>116</v>
      </c>
      <c r="DM27" s="55" t="s">
        <v>117</v>
      </c>
      <c r="DN27" s="55" t="s">
        <v>117</v>
      </c>
      <c r="DO27" s="55" t="s">
        <v>118</v>
      </c>
      <c r="DP27" s="55" t="s">
        <v>119</v>
      </c>
      <c r="DQ27" s="55" t="s">
        <v>119</v>
      </c>
      <c r="DR27" s="55"/>
      <c r="DS27" s="55" t="s">
        <v>292</v>
      </c>
      <c r="DT27" s="55"/>
      <c r="DU27" s="55" t="s">
        <v>297</v>
      </c>
      <c r="DV27" s="55" t="s">
        <v>294</v>
      </c>
      <c r="DW27" s="55" t="s">
        <v>295</v>
      </c>
      <c r="DX27" s="268" t="s">
        <v>115</v>
      </c>
      <c r="DY27" s="268" t="s">
        <v>115</v>
      </c>
      <c r="DZ27" s="268" t="s">
        <v>115</v>
      </c>
      <c r="EA27" s="268" t="s">
        <v>115</v>
      </c>
      <c r="EB27" s="268" t="s">
        <v>115</v>
      </c>
      <c r="EC27" s="268" t="s">
        <v>115</v>
      </c>
      <c r="ED27" s="268" t="s">
        <v>116</v>
      </c>
      <c r="EE27" s="268" t="s">
        <v>116</v>
      </c>
      <c r="EF27" s="55" t="s">
        <v>164</v>
      </c>
      <c r="EG27" s="55" t="s">
        <v>164</v>
      </c>
      <c r="EH27" s="55" t="s">
        <v>165</v>
      </c>
      <c r="EI27" s="55" t="s">
        <v>166</v>
      </c>
      <c r="EJ27" s="55" t="s">
        <v>166</v>
      </c>
      <c r="EK27" s="55"/>
      <c r="EL27" s="55" t="s">
        <v>292</v>
      </c>
      <c r="EM27" s="55"/>
      <c r="EN27" s="55" t="s">
        <v>297</v>
      </c>
      <c r="EO27" s="55" t="s">
        <v>298</v>
      </c>
      <c r="EP27" s="55" t="s">
        <v>299</v>
      </c>
      <c r="EQ27" s="268" t="s">
        <v>115</v>
      </c>
      <c r="ER27" s="268" t="s">
        <v>115</v>
      </c>
      <c r="ES27" s="268" t="s">
        <v>115</v>
      </c>
      <c r="ET27" s="268" t="s">
        <v>115</v>
      </c>
      <c r="EU27" s="268" t="s">
        <v>115</v>
      </c>
      <c r="EV27" s="268" t="s">
        <v>115</v>
      </c>
      <c r="EW27" s="268" t="s">
        <v>116</v>
      </c>
      <c r="EX27" s="268" t="s">
        <v>116</v>
      </c>
      <c r="EY27" s="55" t="s">
        <v>164</v>
      </c>
      <c r="EZ27" s="55" t="s">
        <v>164</v>
      </c>
      <c r="FA27" s="55" t="s">
        <v>165</v>
      </c>
      <c r="FB27" s="55" t="s">
        <v>166</v>
      </c>
      <c r="FC27" s="55" t="s">
        <v>166</v>
      </c>
      <c r="FD27" s="55"/>
      <c r="FE27" s="55" t="s">
        <v>292</v>
      </c>
      <c r="FF27" s="55"/>
      <c r="FG27" s="55" t="s">
        <v>297</v>
      </c>
      <c r="FH27" s="55" t="s">
        <v>298</v>
      </c>
      <c r="FI27" s="55" t="s">
        <v>299</v>
      </c>
      <c r="FJ27" s="268" t="s">
        <v>115</v>
      </c>
      <c r="FK27" s="268" t="s">
        <v>115</v>
      </c>
      <c r="FL27" s="268" t="s">
        <v>115</v>
      </c>
      <c r="FM27" s="268" t="s">
        <v>115</v>
      </c>
      <c r="FN27" s="268" t="s">
        <v>115</v>
      </c>
      <c r="FO27" s="268" t="s">
        <v>115</v>
      </c>
      <c r="FP27" s="268" t="s">
        <v>116</v>
      </c>
      <c r="FQ27" s="268" t="s">
        <v>116</v>
      </c>
      <c r="FR27" s="55" t="s">
        <v>164</v>
      </c>
      <c r="FS27" s="55" t="s">
        <v>164</v>
      </c>
      <c r="FT27" s="55" t="s">
        <v>165</v>
      </c>
      <c r="FU27" s="55" t="s">
        <v>166</v>
      </c>
      <c r="FV27" s="55" t="s">
        <v>166</v>
      </c>
      <c r="FW27" s="55"/>
      <c r="FX27" s="55" t="s">
        <v>292</v>
      </c>
      <c r="FY27" s="55"/>
      <c r="FZ27" s="55" t="s">
        <v>297</v>
      </c>
      <c r="GA27" s="55" t="s">
        <v>298</v>
      </c>
      <c r="GB27" s="55" t="s">
        <v>299</v>
      </c>
      <c r="GC27" s="268" t="s">
        <v>115</v>
      </c>
      <c r="GD27" s="268" t="s">
        <v>115</v>
      </c>
      <c r="GE27" s="268" t="s">
        <v>115</v>
      </c>
      <c r="GF27" s="268" t="s">
        <v>115</v>
      </c>
      <c r="GG27" s="268" t="s">
        <v>115</v>
      </c>
      <c r="GH27" s="268" t="s">
        <v>115</v>
      </c>
      <c r="GI27" s="268" t="s">
        <v>116</v>
      </c>
      <c r="GJ27" s="268" t="s">
        <v>116</v>
      </c>
      <c r="GK27" s="55" t="s">
        <v>164</v>
      </c>
      <c r="GL27" s="55" t="s">
        <v>164</v>
      </c>
      <c r="GM27" s="55" t="s">
        <v>165</v>
      </c>
      <c r="GN27" s="55" t="s">
        <v>166</v>
      </c>
      <c r="GO27" s="55" t="s">
        <v>166</v>
      </c>
      <c r="GP27" s="55"/>
      <c r="GQ27" s="55" t="s">
        <v>292</v>
      </c>
      <c r="GR27" s="55"/>
      <c r="GS27" s="55" t="s">
        <v>297</v>
      </c>
      <c r="GT27" s="55" t="s">
        <v>298</v>
      </c>
      <c r="GU27" s="55" t="s">
        <v>299</v>
      </c>
      <c r="GV27" s="268" t="s">
        <v>115</v>
      </c>
      <c r="GW27" s="268" t="s">
        <v>115</v>
      </c>
      <c r="GX27" s="268" t="s">
        <v>115</v>
      </c>
      <c r="GY27" s="268" t="s">
        <v>115</v>
      </c>
      <c r="GZ27" s="268" t="s">
        <v>115</v>
      </c>
      <c r="HA27" s="268" t="s">
        <v>115</v>
      </c>
      <c r="HB27" s="268" t="s">
        <v>116</v>
      </c>
      <c r="HC27" s="268" t="s">
        <v>116</v>
      </c>
      <c r="HD27" s="55" t="s">
        <v>164</v>
      </c>
      <c r="HE27" s="55" t="s">
        <v>164</v>
      </c>
      <c r="HF27" s="55" t="s">
        <v>165</v>
      </c>
      <c r="HG27" s="55" t="s">
        <v>166</v>
      </c>
      <c r="HH27" s="55" t="s">
        <v>166</v>
      </c>
      <c r="HI27" s="55"/>
      <c r="HJ27" s="55" t="s">
        <v>292</v>
      </c>
      <c r="HK27" s="55"/>
      <c r="HL27" s="55" t="s">
        <v>297</v>
      </c>
      <c r="HM27" s="55" t="s">
        <v>298</v>
      </c>
      <c r="HN27" s="55" t="s">
        <v>299</v>
      </c>
      <c r="HO27" s="268" t="s">
        <v>115</v>
      </c>
      <c r="HP27" s="268" t="s">
        <v>115</v>
      </c>
      <c r="HQ27" s="268" t="s">
        <v>115</v>
      </c>
      <c r="HR27" s="268" t="s">
        <v>115</v>
      </c>
      <c r="HS27" s="268" t="s">
        <v>115</v>
      </c>
      <c r="HT27" s="268" t="s">
        <v>115</v>
      </c>
      <c r="HU27" s="268" t="s">
        <v>116</v>
      </c>
      <c r="HV27" s="268" t="s">
        <v>116</v>
      </c>
      <c r="HW27" s="55" t="s">
        <v>164</v>
      </c>
      <c r="HX27" s="55" t="s">
        <v>164</v>
      </c>
      <c r="HY27" s="55" t="s">
        <v>165</v>
      </c>
      <c r="HZ27" s="55" t="s">
        <v>166</v>
      </c>
      <c r="IA27" s="55" t="s">
        <v>166</v>
      </c>
      <c r="IB27" s="55"/>
      <c r="IC27" s="55" t="s">
        <v>292</v>
      </c>
      <c r="ID27" s="55"/>
      <c r="IE27" s="55" t="s">
        <v>297</v>
      </c>
      <c r="IF27" s="55" t="s">
        <v>300</v>
      </c>
      <c r="IG27" s="55" t="s">
        <v>301</v>
      </c>
      <c r="IH27" s="268" t="s">
        <v>115</v>
      </c>
      <c r="II27" s="268" t="s">
        <v>115</v>
      </c>
      <c r="IJ27" s="268" t="s">
        <v>115</v>
      </c>
      <c r="IK27" s="268" t="s">
        <v>115</v>
      </c>
      <c r="IL27" s="268" t="s">
        <v>115</v>
      </c>
      <c r="IM27" s="268" t="s">
        <v>115</v>
      </c>
      <c r="IN27" s="268" t="s">
        <v>116</v>
      </c>
      <c r="IO27" s="268" t="s">
        <v>116</v>
      </c>
      <c r="IP27" s="55" t="s">
        <v>164</v>
      </c>
      <c r="IQ27" s="55" t="s">
        <v>164</v>
      </c>
      <c r="IR27" s="55" t="s">
        <v>165</v>
      </c>
      <c r="IS27" s="55" t="s">
        <v>166</v>
      </c>
      <c r="IT27" s="55" t="s">
        <v>166</v>
      </c>
      <c r="IU27" s="55"/>
      <c r="IV27" s="55" t="s">
        <v>292</v>
      </c>
      <c r="IW27" s="55"/>
      <c r="IX27" s="55" t="s">
        <v>297</v>
      </c>
      <c r="IY27" s="55" t="s">
        <v>300</v>
      </c>
      <c r="IZ27" s="55" t="s">
        <v>301</v>
      </c>
      <c r="JA27" s="268" t="s">
        <v>115</v>
      </c>
      <c r="JB27" s="268" t="s">
        <v>115</v>
      </c>
      <c r="JC27" s="268" t="s">
        <v>115</v>
      </c>
      <c r="JD27" s="268" t="s">
        <v>115</v>
      </c>
      <c r="JE27" s="268" t="s">
        <v>115</v>
      </c>
      <c r="JF27" s="268" t="s">
        <v>115</v>
      </c>
      <c r="JG27" s="268" t="s">
        <v>116</v>
      </c>
      <c r="JH27" s="268" t="s">
        <v>116</v>
      </c>
      <c r="JI27" s="55" t="s">
        <v>302</v>
      </c>
      <c r="JJ27" s="55" t="s">
        <v>164</v>
      </c>
      <c r="JK27" s="55" t="s">
        <v>165</v>
      </c>
      <c r="JL27" s="55" t="s">
        <v>166</v>
      </c>
      <c r="JM27" s="55" t="s">
        <v>166</v>
      </c>
      <c r="JN27" s="55"/>
      <c r="JO27" s="55" t="s">
        <v>292</v>
      </c>
      <c r="JP27" s="55"/>
      <c r="JQ27" s="55" t="s">
        <v>297</v>
      </c>
      <c r="JR27" s="32" t="s">
        <v>300</v>
      </c>
      <c r="JS27" s="55" t="s">
        <v>301</v>
      </c>
    </row>
    <row r="28" spans="1:279">
      <c r="A28" s="32"/>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8"/>
      <c r="AZ28" s="268"/>
      <c r="BA28" s="268"/>
      <c r="BB28" s="268"/>
      <c r="BC28" s="268"/>
      <c r="BD28" s="268"/>
      <c r="BE28" s="268"/>
      <c r="BF28" s="268"/>
      <c r="BG28" s="268"/>
      <c r="BH28" s="268"/>
      <c r="BI28" s="268"/>
      <c r="BJ28" s="268"/>
      <c r="BK28" s="268"/>
      <c r="BL28" s="268"/>
      <c r="BM28" s="268"/>
      <c r="BN28" s="268"/>
      <c r="BO28" s="268"/>
      <c r="BP28" s="268"/>
      <c r="BQ28" s="268"/>
      <c r="BR28" s="268"/>
      <c r="BS28" s="268"/>
      <c r="BT28" s="268"/>
      <c r="BU28" s="268"/>
      <c r="BV28" s="268"/>
      <c r="BW28" s="268"/>
      <c r="BX28" s="268"/>
      <c r="BY28" s="268"/>
      <c r="BZ28" s="268"/>
      <c r="CA28" s="268"/>
      <c r="CB28" s="268"/>
      <c r="CC28" s="268"/>
      <c r="CD28" s="268"/>
      <c r="CE28" s="268"/>
      <c r="CF28" s="268"/>
      <c r="CG28" s="268"/>
      <c r="CH28" s="268"/>
      <c r="CI28" s="268"/>
      <c r="CJ28" s="268"/>
      <c r="CK28" s="268"/>
      <c r="CL28" s="268"/>
      <c r="CM28" s="268"/>
      <c r="CN28" s="268"/>
      <c r="CO28" s="268"/>
      <c r="CP28" s="268"/>
      <c r="CQ28" s="268"/>
      <c r="CR28" s="268"/>
      <c r="CS28" s="268"/>
      <c r="CT28" s="268"/>
      <c r="CU28" s="268"/>
      <c r="CV28" s="268"/>
      <c r="CW28" s="268"/>
      <c r="CX28" s="268"/>
      <c r="CY28" s="268"/>
      <c r="CZ28" s="268"/>
      <c r="DA28" s="268"/>
      <c r="DB28" s="268"/>
      <c r="DC28" s="268"/>
      <c r="DD28" s="268"/>
      <c r="DE28" s="268"/>
      <c r="DF28" s="268"/>
      <c r="DG28" s="268"/>
      <c r="DH28" s="268"/>
      <c r="DI28" s="268"/>
      <c r="DJ28" s="268"/>
      <c r="DK28" s="268"/>
      <c r="DL28" s="268"/>
      <c r="DM28" s="268"/>
      <c r="DN28" s="268"/>
      <c r="DO28" s="268"/>
      <c r="DP28" s="268"/>
      <c r="DQ28" s="268"/>
      <c r="DR28" s="268"/>
      <c r="DS28" s="268"/>
      <c r="DT28" s="268"/>
      <c r="DU28" s="268"/>
      <c r="DV28" s="268"/>
      <c r="DW28" s="268"/>
      <c r="DX28" s="268"/>
      <c r="DY28" s="268"/>
      <c r="DZ28" s="268"/>
      <c r="EA28" s="268"/>
      <c r="EB28" s="268"/>
      <c r="EC28" s="268"/>
      <c r="ED28" s="268"/>
      <c r="EE28" s="268"/>
      <c r="EF28" s="268"/>
      <c r="EG28" s="268"/>
      <c r="EH28" s="268"/>
      <c r="EI28" s="268"/>
      <c r="EJ28" s="268"/>
      <c r="EK28" s="268"/>
      <c r="EL28" s="268"/>
      <c r="EM28" s="268"/>
      <c r="EN28" s="268"/>
      <c r="EO28" s="268"/>
      <c r="EP28" s="268"/>
      <c r="EQ28" s="268"/>
      <c r="ER28" s="268"/>
      <c r="ES28" s="268"/>
      <c r="ET28" s="268"/>
      <c r="EU28" s="268"/>
      <c r="EV28" s="268"/>
      <c r="EW28" s="268"/>
      <c r="EX28" s="268"/>
      <c r="EY28" s="268"/>
      <c r="EZ28" s="268"/>
      <c r="FA28" s="268"/>
      <c r="FB28" s="268"/>
      <c r="FC28" s="268"/>
      <c r="FD28" s="268"/>
      <c r="FE28" s="268"/>
      <c r="FF28" s="268"/>
      <c r="FG28" s="268"/>
      <c r="FH28" s="268"/>
      <c r="FI28" s="268"/>
      <c r="FJ28" s="268"/>
      <c r="FK28" s="268"/>
      <c r="FL28" s="268"/>
      <c r="FM28" s="268"/>
      <c r="FN28" s="268"/>
      <c r="FO28" s="268"/>
      <c r="FP28" s="268"/>
      <c r="FQ28" s="268"/>
      <c r="FR28" s="268"/>
      <c r="FS28" s="268"/>
      <c r="FT28" s="268"/>
      <c r="FU28" s="268"/>
      <c r="FV28" s="268"/>
      <c r="FW28" s="268"/>
      <c r="FX28" s="268"/>
      <c r="FY28" s="268"/>
      <c r="FZ28" s="268"/>
      <c r="GA28" s="268"/>
      <c r="GB28" s="268"/>
      <c r="GC28" s="268"/>
      <c r="GD28" s="268"/>
      <c r="GE28" s="268"/>
      <c r="GF28" s="268"/>
      <c r="GG28" s="268"/>
      <c r="GH28" s="268"/>
      <c r="GI28" s="268"/>
      <c r="GJ28" s="268"/>
      <c r="GK28" s="268"/>
      <c r="GL28" s="268"/>
      <c r="GM28" s="268"/>
      <c r="GN28" s="268"/>
      <c r="GO28" s="268"/>
      <c r="GP28" s="268"/>
      <c r="GQ28" s="268"/>
      <c r="GR28" s="268"/>
      <c r="GS28" s="268"/>
      <c r="GT28" s="268"/>
      <c r="GU28" s="268"/>
      <c r="GV28" s="268"/>
      <c r="GW28" s="268"/>
      <c r="GX28" s="268"/>
      <c r="GY28" s="268"/>
      <c r="GZ28" s="268"/>
      <c r="HA28" s="268"/>
      <c r="HB28" s="268"/>
      <c r="HC28" s="268"/>
      <c r="HD28" s="268"/>
      <c r="HE28" s="268"/>
      <c r="HF28" s="268"/>
      <c r="HG28" s="268"/>
      <c r="HH28" s="268"/>
      <c r="HI28" s="268"/>
      <c r="HJ28" s="268"/>
      <c r="HK28" s="268"/>
      <c r="HL28" s="268"/>
      <c r="HM28" s="268"/>
      <c r="HN28" s="268"/>
      <c r="HO28" s="268"/>
      <c r="HP28" s="268"/>
      <c r="HQ28" s="268"/>
      <c r="HR28" s="268"/>
      <c r="HS28" s="268"/>
      <c r="HT28" s="268"/>
      <c r="HU28" s="268"/>
      <c r="HV28" s="268"/>
      <c r="HW28" s="268"/>
      <c r="HX28" s="268"/>
      <c r="HY28" s="268"/>
      <c r="HZ28" s="268"/>
      <c r="IA28" s="268"/>
      <c r="IB28" s="268"/>
      <c r="IC28" s="268"/>
      <c r="ID28" s="268"/>
      <c r="IE28" s="268"/>
      <c r="IF28" s="268"/>
      <c r="IG28" s="268"/>
      <c r="IH28" s="268"/>
      <c r="II28" s="268"/>
      <c r="IJ28" s="268"/>
      <c r="IK28" s="268"/>
      <c r="IL28" s="268"/>
      <c r="IM28" s="268"/>
      <c r="IN28" s="268"/>
      <c r="IO28" s="268"/>
      <c r="IP28" s="268"/>
      <c r="IQ28" s="268"/>
      <c r="IR28" s="268"/>
      <c r="IS28" s="268"/>
      <c r="IT28" s="268"/>
      <c r="IU28" s="268"/>
      <c r="IV28" s="268"/>
      <c r="IW28" s="268"/>
      <c r="IX28" s="268"/>
      <c r="IY28" s="268"/>
      <c r="IZ28" s="268"/>
      <c r="JA28" s="268"/>
      <c r="JB28" s="268"/>
      <c r="JC28" s="268"/>
      <c r="JD28" s="268"/>
      <c r="JE28" s="268"/>
      <c r="JF28" s="268"/>
      <c r="JG28" s="268"/>
      <c r="JH28" s="268"/>
      <c r="JI28" s="218"/>
      <c r="JJ28" s="268"/>
      <c r="JK28" s="268"/>
      <c r="JL28" s="268"/>
      <c r="JM28" s="268"/>
      <c r="JN28" s="268"/>
      <c r="JO28" s="268"/>
      <c r="JP28" s="268"/>
      <c r="JQ28" s="268"/>
      <c r="JR28" s="32"/>
      <c r="JS28" s="268"/>
    </row>
    <row r="29" spans="1:279">
      <c r="A29" s="32" t="s">
        <v>303</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158"/>
      <c r="DY29" s="158"/>
      <c r="DZ29" s="158"/>
      <c r="EA29" s="158"/>
      <c r="EB29" s="158"/>
      <c r="EC29" s="158"/>
      <c r="ED29" s="32"/>
      <c r="EE29" s="32"/>
      <c r="EF29" s="32"/>
      <c r="EG29" s="32"/>
      <c r="EH29" s="32"/>
      <c r="EI29" s="32"/>
      <c r="EJ29" s="32"/>
      <c r="EK29" s="32"/>
      <c r="EL29" s="32"/>
      <c r="EM29" s="32"/>
      <c r="EN29" s="32"/>
      <c r="EO29" s="32"/>
      <c r="EP29" s="32"/>
      <c r="EQ29" s="158"/>
      <c r="ER29" s="158"/>
      <c r="ES29" s="158"/>
      <c r="ET29" s="158"/>
      <c r="EU29" s="158"/>
      <c r="EV29" s="158"/>
      <c r="EW29" s="32"/>
      <c r="EX29" s="32"/>
      <c r="EY29" s="32"/>
      <c r="EZ29" s="32"/>
      <c r="FA29" s="32"/>
      <c r="FB29" s="32"/>
      <c r="FC29" s="32"/>
      <c r="FD29" s="32"/>
      <c r="FE29" s="32"/>
      <c r="FF29" s="32"/>
      <c r="FG29" s="32"/>
      <c r="FH29" s="32"/>
      <c r="FI29" s="32"/>
      <c r="FJ29" s="158"/>
      <c r="FK29" s="158"/>
      <c r="FL29" s="158"/>
      <c r="FM29" s="158"/>
      <c r="FN29" s="158"/>
      <c r="FO29" s="158"/>
      <c r="FP29" s="32"/>
      <c r="FQ29" s="32"/>
      <c r="FR29" s="32"/>
      <c r="FS29" s="32"/>
      <c r="FT29" s="32"/>
      <c r="FU29" s="32"/>
      <c r="FV29" s="32"/>
      <c r="FW29" s="32"/>
      <c r="FX29" s="32"/>
      <c r="FY29" s="32"/>
      <c r="FZ29" s="32"/>
      <c r="GA29" s="32"/>
      <c r="GB29" s="32"/>
      <c r="GC29" s="158"/>
      <c r="GD29" s="158"/>
      <c r="GE29" s="158"/>
      <c r="GF29" s="158"/>
      <c r="GG29" s="158"/>
      <c r="GH29" s="158"/>
      <c r="GI29" s="32"/>
      <c r="GJ29" s="32"/>
      <c r="GK29" s="32"/>
      <c r="GL29" s="32"/>
      <c r="GM29" s="32"/>
      <c r="GN29" s="32"/>
      <c r="GO29" s="32"/>
      <c r="GP29" s="32"/>
      <c r="GQ29" s="32"/>
      <c r="GR29" s="32"/>
      <c r="GS29" s="32"/>
      <c r="GT29" s="32"/>
      <c r="GU29" s="32"/>
      <c r="GV29" s="158"/>
      <c r="GW29" s="158"/>
      <c r="GX29" s="158"/>
      <c r="GY29" s="158"/>
      <c r="GZ29" s="158"/>
      <c r="HA29" s="158"/>
      <c r="HB29" s="32"/>
      <c r="HC29" s="32"/>
      <c r="HD29" s="32"/>
      <c r="HE29" s="32"/>
      <c r="HF29" s="32"/>
      <c r="HG29" s="32"/>
      <c r="HH29" s="32"/>
      <c r="HI29" s="32"/>
      <c r="HJ29" s="32"/>
      <c r="HK29" s="32"/>
      <c r="HL29" s="32"/>
      <c r="HM29" s="32"/>
      <c r="HN29" s="32"/>
      <c r="HO29" s="32"/>
      <c r="HP29" s="32"/>
      <c r="HQ29" s="32"/>
      <c r="HR29" s="158"/>
      <c r="HS29" s="158"/>
      <c r="HT29" s="158"/>
      <c r="HU29" s="32"/>
      <c r="HV29" s="32"/>
      <c r="HW29" s="32"/>
      <c r="HX29" s="32"/>
      <c r="HY29" s="32"/>
      <c r="HZ29" s="32"/>
      <c r="IA29" s="32"/>
      <c r="IB29" s="32"/>
      <c r="IC29" s="32"/>
      <c r="ID29" s="32"/>
      <c r="IE29" s="32"/>
      <c r="IF29" s="32"/>
      <c r="IG29" s="32"/>
      <c r="IH29" s="32"/>
      <c r="II29" s="32"/>
      <c r="IJ29" s="32"/>
      <c r="IK29" s="158"/>
      <c r="IL29" s="158"/>
      <c r="IM29" s="158"/>
      <c r="IN29" s="32"/>
      <c r="IO29" s="32"/>
      <c r="IP29" s="32"/>
      <c r="IQ29" s="32"/>
      <c r="IR29" s="32"/>
      <c r="IS29" s="32"/>
      <c r="IT29" s="32"/>
      <c r="IU29" s="32"/>
      <c r="IV29" s="32"/>
      <c r="IW29" s="32"/>
      <c r="IX29" s="32"/>
      <c r="IY29" s="32"/>
      <c r="IZ29" s="32"/>
      <c r="JA29" s="32"/>
      <c r="JB29" s="32"/>
      <c r="JC29" s="32"/>
      <c r="JD29" s="158"/>
      <c r="JE29" s="158"/>
      <c r="JF29" s="158"/>
      <c r="JG29" s="32"/>
      <c r="JH29" s="32"/>
      <c r="JI29" s="218"/>
      <c r="JJ29" s="32"/>
      <c r="JK29" s="32"/>
      <c r="JL29" s="32"/>
      <c r="JM29" s="32"/>
      <c r="JN29" s="32"/>
      <c r="JO29" s="32"/>
      <c r="JP29" s="32"/>
      <c r="JQ29" s="32"/>
      <c r="JR29" s="32"/>
      <c r="JS29" s="32"/>
    </row>
  </sheetData>
  <phoneticPr fontId="3" type="noConversion"/>
  <pageMargins left="0.75" right="0.75" top="1" bottom="1" header="0.5" footer="0.5"/>
  <pageSetup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FF"/>
  </sheetPr>
  <dimension ref="A1:Y62"/>
  <sheetViews>
    <sheetView topLeftCell="G57" workbookViewId="0">
      <selection activeCell="M63" sqref="M63"/>
    </sheetView>
  </sheetViews>
  <sheetFormatPr defaultRowHeight="12.75"/>
  <cols>
    <col min="1" max="1" width="19.5703125" style="33" customWidth="1"/>
    <col min="2" max="2" width="9.5703125" style="35" bestFit="1" customWidth="1"/>
    <col min="3" max="13" width="9.5703125" style="35" customWidth="1"/>
    <col min="14" max="23" width="8.85546875" style="35" customWidth="1"/>
    <col min="24" max="24" width="9.5703125" style="35" customWidth="1"/>
  </cols>
  <sheetData>
    <row r="1" spans="1:25">
      <c r="A1" s="25" t="s">
        <v>304</v>
      </c>
      <c r="B1" s="39" t="s">
        <v>274</v>
      </c>
      <c r="C1" s="39"/>
      <c r="D1" s="39"/>
      <c r="E1" s="39"/>
      <c r="F1" s="39"/>
      <c r="G1" s="39"/>
      <c r="H1" s="39"/>
      <c r="I1" s="39"/>
      <c r="J1" s="39"/>
      <c r="K1" s="39"/>
      <c r="L1" s="39"/>
      <c r="M1" s="39"/>
      <c r="N1" s="61" t="s">
        <v>275</v>
      </c>
      <c r="O1" s="39"/>
      <c r="P1" s="39"/>
      <c r="Q1" s="39"/>
      <c r="R1" s="39"/>
      <c r="S1" s="39"/>
      <c r="T1" s="39"/>
      <c r="U1" s="39"/>
      <c r="V1" s="39"/>
      <c r="W1" s="39"/>
      <c r="X1" s="39"/>
    </row>
    <row r="2" spans="1:25">
      <c r="B2" s="62" t="s">
        <v>305</v>
      </c>
      <c r="C2" s="62"/>
      <c r="D2" s="62"/>
      <c r="E2" s="62"/>
      <c r="F2" s="62"/>
      <c r="G2" s="62"/>
      <c r="H2" s="62"/>
      <c r="I2" s="62"/>
      <c r="J2" s="62"/>
      <c r="K2" s="62"/>
      <c r="L2" s="62"/>
      <c r="M2" s="62"/>
      <c r="N2" s="40"/>
      <c r="O2" s="62"/>
      <c r="P2" s="62"/>
      <c r="Q2" s="62"/>
      <c r="R2" s="62"/>
      <c r="S2" s="39"/>
      <c r="T2" s="39"/>
      <c r="U2" s="39"/>
      <c r="V2" s="39"/>
      <c r="W2" s="39"/>
      <c r="X2" s="62"/>
    </row>
    <row r="3" spans="1:25">
      <c r="A3" s="35" t="s">
        <v>306</v>
      </c>
      <c r="B3" s="39">
        <v>2009</v>
      </c>
      <c r="C3" s="61">
        <v>2010</v>
      </c>
      <c r="D3" s="61">
        <v>2011</v>
      </c>
      <c r="E3" s="61">
        <v>2012</v>
      </c>
      <c r="F3" s="61">
        <v>2013</v>
      </c>
      <c r="G3" s="61">
        <v>2014</v>
      </c>
      <c r="H3" s="61">
        <v>2015</v>
      </c>
      <c r="I3" s="61">
        <v>2016</v>
      </c>
      <c r="J3" s="61">
        <v>2017</v>
      </c>
      <c r="K3" s="108">
        <v>2018</v>
      </c>
      <c r="L3" s="108">
        <v>2019</v>
      </c>
      <c r="M3" s="108">
        <v>2020</v>
      </c>
      <c r="N3" s="61">
        <v>2009</v>
      </c>
      <c r="O3" s="39">
        <v>2010</v>
      </c>
      <c r="P3" s="39">
        <v>2011</v>
      </c>
      <c r="Q3" s="39">
        <v>2012</v>
      </c>
      <c r="R3" s="39">
        <v>2013</v>
      </c>
      <c r="S3" s="39">
        <v>2014</v>
      </c>
      <c r="T3" s="39">
        <v>2015</v>
      </c>
      <c r="U3" s="39">
        <v>2016</v>
      </c>
      <c r="V3" s="39">
        <v>2017</v>
      </c>
      <c r="W3" s="109">
        <v>2018</v>
      </c>
      <c r="X3" s="108">
        <v>2019</v>
      </c>
      <c r="Y3" s="108">
        <v>2020</v>
      </c>
    </row>
    <row r="4" spans="1:25">
      <c r="A4" s="38" t="s">
        <v>109</v>
      </c>
      <c r="B4" s="39">
        <v>2003</v>
      </c>
      <c r="C4" s="39">
        <v>2004</v>
      </c>
      <c r="D4" s="39">
        <v>2005</v>
      </c>
      <c r="E4" s="39">
        <v>2006</v>
      </c>
      <c r="F4" s="39">
        <v>2007</v>
      </c>
      <c r="G4" s="39">
        <v>2008</v>
      </c>
      <c r="H4" s="39">
        <v>2009</v>
      </c>
      <c r="I4" s="39">
        <v>2010</v>
      </c>
      <c r="J4" s="39">
        <v>2011</v>
      </c>
      <c r="K4" s="39">
        <v>2012</v>
      </c>
      <c r="L4" s="39">
        <v>2013</v>
      </c>
      <c r="M4" s="39">
        <v>2014</v>
      </c>
      <c r="N4" s="61">
        <v>2006</v>
      </c>
      <c r="O4" s="39">
        <v>2007</v>
      </c>
      <c r="P4" s="39">
        <v>2008</v>
      </c>
      <c r="Q4" s="39">
        <v>2009</v>
      </c>
      <c r="R4" s="39">
        <v>2010</v>
      </c>
      <c r="S4" s="39">
        <v>2011</v>
      </c>
      <c r="T4" s="39">
        <v>2012</v>
      </c>
      <c r="U4" s="39">
        <v>2013</v>
      </c>
      <c r="V4" s="39">
        <v>2014</v>
      </c>
      <c r="W4" s="39">
        <v>2015</v>
      </c>
      <c r="X4" s="39">
        <v>2016</v>
      </c>
      <c r="Y4" s="339">
        <v>2017</v>
      </c>
    </row>
    <row r="5" spans="1:25">
      <c r="A5" s="89" t="s">
        <v>56</v>
      </c>
      <c r="B5" s="82">
        <v>0.30632307610048581</v>
      </c>
      <c r="C5" s="82">
        <v>0.31260507304345686</v>
      </c>
      <c r="D5" s="82">
        <v>0.31881465645228341</v>
      </c>
      <c r="E5" s="82">
        <v>0.32636275768018386</v>
      </c>
      <c r="F5" s="82">
        <v>0.33384039872065818</v>
      </c>
      <c r="G5" s="82">
        <v>0.34329421236800545</v>
      </c>
      <c r="H5" s="82">
        <v>0.34825803044814968</v>
      </c>
      <c r="I5" s="82">
        <v>0.35506960804378973</v>
      </c>
      <c r="J5" s="82">
        <v>0.36842889260341777</v>
      </c>
      <c r="K5" s="82">
        <v>0.38719977064707256</v>
      </c>
      <c r="L5" s="82">
        <v>0.40689775427781466</v>
      </c>
      <c r="M5" s="82">
        <v>0.42370002025065817</v>
      </c>
      <c r="N5" s="68">
        <v>0.10878434469213792</v>
      </c>
      <c r="O5" s="82">
        <v>0.10509328939173759</v>
      </c>
      <c r="P5" s="82">
        <v>0.10120649353177509</v>
      </c>
      <c r="Q5" s="82">
        <v>9.8100963060881563E-2</v>
      </c>
      <c r="R5" s="82">
        <v>8.8372541277929248E-2</v>
      </c>
      <c r="S5" s="90">
        <v>9.0730813408325742E-2</v>
      </c>
      <c r="T5" s="90">
        <v>0.10033266707702522</v>
      </c>
      <c r="U5" s="90">
        <v>0.11907644075148809</v>
      </c>
      <c r="V5" s="90">
        <v>0.12689271299207183</v>
      </c>
      <c r="W5" s="90">
        <v>0.1419901404366378</v>
      </c>
      <c r="X5" s="82">
        <v>0.16236930435801475</v>
      </c>
      <c r="Y5" s="340">
        <v>0.13207547169811301</v>
      </c>
    </row>
    <row r="6" spans="1:25">
      <c r="A6" s="91" t="s">
        <v>14</v>
      </c>
      <c r="B6" s="53">
        <v>0.28371227188111564</v>
      </c>
      <c r="C6" s="53">
        <v>0.29052918050715099</v>
      </c>
      <c r="D6" s="53">
        <v>0.30109627599488897</v>
      </c>
      <c r="E6" s="53">
        <v>0.30707418654056196</v>
      </c>
      <c r="F6" s="53">
        <v>0.31687587580205029</v>
      </c>
      <c r="G6" s="53">
        <v>0.32630520332313073</v>
      </c>
      <c r="H6" s="53">
        <v>0.3312338807419023</v>
      </c>
      <c r="I6" s="53">
        <v>0.33955162867275995</v>
      </c>
      <c r="J6" s="53">
        <v>0.35107259021793313</v>
      </c>
      <c r="K6" s="53">
        <v>0.37112291864825564</v>
      </c>
      <c r="L6" s="53">
        <v>0.39210637342297588</v>
      </c>
      <c r="M6" s="53">
        <v>0.40956907309561108</v>
      </c>
      <c r="N6" s="92">
        <v>9.2094072037502223E-2</v>
      </c>
      <c r="O6" s="53">
        <v>9.0844322887280171E-2</v>
      </c>
      <c r="P6" s="53">
        <v>8.9812289427242092E-2</v>
      </c>
      <c r="Q6" s="53">
        <v>9.1752856053299539E-2</v>
      </c>
      <c r="R6" s="53">
        <v>8.3571867951609591E-2</v>
      </c>
      <c r="S6" s="53">
        <v>8.1256784968684756E-2</v>
      </c>
      <c r="T6" s="53">
        <v>9.2180941323568813E-2</v>
      </c>
      <c r="U6" s="53">
        <v>0.11093700763609209</v>
      </c>
      <c r="V6" s="53">
        <v>0.11567536454336147</v>
      </c>
      <c r="W6" s="53">
        <v>0.13377428403227482</v>
      </c>
      <c r="X6" s="53">
        <v>0.17641351751167125</v>
      </c>
      <c r="Y6" s="338">
        <v>9.9562938765967668E-2</v>
      </c>
    </row>
    <row r="7" spans="1:25">
      <c r="A7" s="91" t="s">
        <v>15</v>
      </c>
      <c r="B7" s="53">
        <v>0.23114284042366434</v>
      </c>
      <c r="C7" s="53">
        <v>0.22852133255406196</v>
      </c>
      <c r="D7" s="53">
        <v>0.23331312351871245</v>
      </c>
      <c r="E7" s="53">
        <v>0.2494192948949569</v>
      </c>
      <c r="F7" s="53">
        <v>0.25933282403870639</v>
      </c>
      <c r="G7" s="53">
        <v>0.26121254217106571</v>
      </c>
      <c r="H7" s="53">
        <v>0.27440183226938258</v>
      </c>
      <c r="I7" s="53">
        <v>0.29534325492078733</v>
      </c>
      <c r="J7" s="53">
        <v>0.31408490834837116</v>
      </c>
      <c r="K7" s="53">
        <v>0.34258960284145945</v>
      </c>
      <c r="L7" s="53">
        <v>0.35924118242932129</v>
      </c>
      <c r="M7" s="53">
        <v>0.3846491035812914</v>
      </c>
      <c r="N7" s="92">
        <v>0.12128909350690585</v>
      </c>
      <c r="O7" s="53">
        <v>0.11825546072616809</v>
      </c>
      <c r="P7" s="53">
        <v>0.13062912802721996</v>
      </c>
      <c r="Q7" s="53">
        <v>0.1087444591560647</v>
      </c>
      <c r="R7" s="53">
        <v>8.0849326255614543E-2</v>
      </c>
      <c r="S7" s="53">
        <v>8.3655163822100406E-2</v>
      </c>
      <c r="T7" s="53">
        <v>0.10401606425702811</v>
      </c>
      <c r="U7" s="53">
        <v>9.8491684929740878E-2</v>
      </c>
      <c r="V7" s="53">
        <v>0.13119315868060269</v>
      </c>
      <c r="W7" s="53">
        <v>0.13286980440097801</v>
      </c>
      <c r="X7" s="53">
        <v>0.14009919877909194</v>
      </c>
      <c r="Y7" s="338">
        <v>0.18012697475269451</v>
      </c>
    </row>
    <row r="8" spans="1:25">
      <c r="A8" s="91" t="s">
        <v>16</v>
      </c>
      <c r="B8" s="53">
        <v>0.19636398248619835</v>
      </c>
      <c r="C8" s="53">
        <v>0.19704202939249274</v>
      </c>
      <c r="D8" s="53">
        <v>0.20401868335242795</v>
      </c>
      <c r="E8" s="53">
        <v>0.21425459614881937</v>
      </c>
      <c r="F8" s="53">
        <v>0.20566396131928855</v>
      </c>
      <c r="G8" s="53">
        <v>0.22804988849425953</v>
      </c>
      <c r="H8" s="53">
        <v>0.23228212953543573</v>
      </c>
      <c r="I8" s="53">
        <v>0.2573368716827974</v>
      </c>
      <c r="J8" s="53">
        <v>0.27582142330926773</v>
      </c>
      <c r="K8" s="53">
        <v>0.30842342015526375</v>
      </c>
      <c r="L8" s="53">
        <v>0.33328320048127535</v>
      </c>
      <c r="M8" s="53">
        <v>0.35376672484002325</v>
      </c>
      <c r="N8" s="92">
        <v>0.12249827467218771</v>
      </c>
      <c r="O8" s="53">
        <v>0.12442748091603054</v>
      </c>
      <c r="P8" s="53">
        <v>0.13029267567969099</v>
      </c>
      <c r="Q8" s="53">
        <v>0.13919501677048396</v>
      </c>
      <c r="R8" s="53">
        <v>0.13104813760673184</v>
      </c>
      <c r="S8" s="53">
        <v>0.12152733730813142</v>
      </c>
      <c r="T8" s="53">
        <v>0.14413837283792441</v>
      </c>
      <c r="U8" s="53">
        <v>0.17871274070166182</v>
      </c>
      <c r="V8" s="53">
        <v>0.17405582922824303</v>
      </c>
      <c r="W8" s="53">
        <v>0.17579734472760566</v>
      </c>
      <c r="X8" s="53">
        <v>0.19462126034373012</v>
      </c>
      <c r="Y8" s="338">
        <v>0.21095847149849992</v>
      </c>
    </row>
    <row r="9" spans="1:25">
      <c r="A9" s="91" t="s">
        <v>17</v>
      </c>
      <c r="B9" s="53">
        <v>0.52142680208075298</v>
      </c>
      <c r="C9" s="53">
        <v>0.54752116082224911</v>
      </c>
      <c r="D9" s="53">
        <v>0.54863636363636359</v>
      </c>
      <c r="E9" s="53">
        <v>0.56535626535626538</v>
      </c>
      <c r="F9" s="53">
        <v>0.59254175245939145</v>
      </c>
      <c r="G9" s="53">
        <v>0.6</v>
      </c>
      <c r="H9" s="53">
        <v>0.58276544295449551</v>
      </c>
      <c r="I9" s="53">
        <v>0.61594543744120411</v>
      </c>
      <c r="J9" s="53">
        <v>0.61211755233494369</v>
      </c>
      <c r="K9" s="53">
        <v>0.62458540630182424</v>
      </c>
      <c r="L9" s="53">
        <v>0.63135503084450117</v>
      </c>
      <c r="M9" s="53">
        <v>0.66190759468570293</v>
      </c>
      <c r="N9" s="92">
        <v>6.6796684544124824E-2</v>
      </c>
      <c r="O9" s="53">
        <v>6.6126279863481227E-2</v>
      </c>
      <c r="P9" s="53">
        <v>7.3728813559322037E-2</v>
      </c>
      <c r="Q9" s="53">
        <v>6.5457762052189297E-2</v>
      </c>
      <c r="R9" s="53">
        <v>8.3111111111111108E-2</v>
      </c>
      <c r="S9" s="53">
        <v>8.6114544705397617E-2</v>
      </c>
      <c r="T9" s="53">
        <v>7.8382426360459306E-2</v>
      </c>
      <c r="U9" s="53" t="s">
        <v>111</v>
      </c>
      <c r="V9" s="112" t="s">
        <v>111</v>
      </c>
      <c r="W9" s="112" t="s">
        <v>111</v>
      </c>
      <c r="X9" s="112" t="s">
        <v>111</v>
      </c>
      <c r="Y9" s="112" t="s">
        <v>111</v>
      </c>
    </row>
    <row r="10" spans="1:25">
      <c r="A10" s="91" t="s">
        <v>18</v>
      </c>
      <c r="B10" s="53">
        <v>0.34144910530947492</v>
      </c>
      <c r="C10" s="53">
        <v>0.35443440090103101</v>
      </c>
      <c r="D10" s="53">
        <v>0.35172665301427891</v>
      </c>
      <c r="E10" s="53">
        <v>0.37166398490817287</v>
      </c>
      <c r="F10" s="53">
        <v>0.38693992932862192</v>
      </c>
      <c r="G10" s="53">
        <v>0.41020639864923875</v>
      </c>
      <c r="H10" s="53">
        <v>0.42032713546763595</v>
      </c>
      <c r="I10" s="53">
        <v>0.42269169261846645</v>
      </c>
      <c r="J10" s="53">
        <v>0.42801133804869002</v>
      </c>
      <c r="K10" s="53">
        <v>0.44790483914571505</v>
      </c>
      <c r="L10" s="53">
        <v>0.47377933639061237</v>
      </c>
      <c r="M10" s="53">
        <v>0.50574224862743022</v>
      </c>
      <c r="N10" s="92">
        <v>0.13952467548755251</v>
      </c>
      <c r="O10" s="53">
        <v>0.14279996798206995</v>
      </c>
      <c r="P10" s="53">
        <v>0.14563106796116504</v>
      </c>
      <c r="Q10" s="53">
        <v>0.13333333333333333</v>
      </c>
      <c r="R10" s="53">
        <v>0.12413986799606801</v>
      </c>
      <c r="S10" s="53">
        <v>0.1173202614379085</v>
      </c>
      <c r="T10" s="53">
        <v>0.13696027633851468</v>
      </c>
      <c r="U10" s="53">
        <v>0.13318895506226314</v>
      </c>
      <c r="V10" s="53">
        <v>0.11141552511415526</v>
      </c>
      <c r="W10" s="53">
        <v>0.14802631578947367</v>
      </c>
      <c r="X10" s="53">
        <v>0.48426938675187414</v>
      </c>
      <c r="Y10" s="338">
        <v>0.12450815064643057</v>
      </c>
    </row>
    <row r="11" spans="1:25">
      <c r="A11" s="91" t="s">
        <v>19</v>
      </c>
      <c r="B11" s="53">
        <v>0.23481376551954003</v>
      </c>
      <c r="C11" s="53">
        <v>0.24316780536577237</v>
      </c>
      <c r="D11" s="53">
        <v>0.24320705678506735</v>
      </c>
      <c r="E11" s="53">
        <v>0.25626709633904149</v>
      </c>
      <c r="F11" s="53">
        <v>0.26888782886287749</v>
      </c>
      <c r="G11" s="53">
        <v>0.26554134697357201</v>
      </c>
      <c r="H11" s="53">
        <v>0.26097183733969193</v>
      </c>
      <c r="I11" s="53">
        <v>0.2554048651474613</v>
      </c>
      <c r="J11" s="53">
        <v>0.25827419643389588</v>
      </c>
      <c r="K11" s="53">
        <v>0.27856313800184518</v>
      </c>
      <c r="L11" s="53">
        <v>0.29525624609153983</v>
      </c>
      <c r="M11" s="53">
        <v>0.30773672055427254</v>
      </c>
      <c r="N11" s="92">
        <v>3.1725049570389956E-2</v>
      </c>
      <c r="O11" s="53">
        <v>3.0196517015497682E-2</v>
      </c>
      <c r="P11" s="53">
        <v>4.692014330290073E-2</v>
      </c>
      <c r="Q11" s="53">
        <v>4.6948356807511735E-2</v>
      </c>
      <c r="R11" s="53">
        <v>4.9309948246118458E-2</v>
      </c>
      <c r="S11" s="53">
        <v>5.0213081341486013E-2</v>
      </c>
      <c r="T11" s="53">
        <v>8.5257985257985253E-2</v>
      </c>
      <c r="U11" s="53">
        <v>0.13123743374154634</v>
      </c>
      <c r="V11" s="53">
        <v>3.6363636363636362E-2</v>
      </c>
      <c r="W11" s="53">
        <v>4.3295249549007819E-2</v>
      </c>
      <c r="X11" s="53">
        <v>3.9397450753186555E-2</v>
      </c>
      <c r="Y11" s="338">
        <v>6.2442607897153349E-2</v>
      </c>
    </row>
    <row r="12" spans="1:25">
      <c r="A12" s="91" t="s">
        <v>20</v>
      </c>
      <c r="B12" s="53">
        <v>0.21478238475405614</v>
      </c>
      <c r="C12" s="53">
        <v>0.22147475671086148</v>
      </c>
      <c r="D12" s="53">
        <v>0.2334922604663314</v>
      </c>
      <c r="E12" s="53">
        <v>0.22981211894985693</v>
      </c>
      <c r="F12" s="53">
        <v>0.24230312870792481</v>
      </c>
      <c r="G12" s="53">
        <v>0.26262380749832898</v>
      </c>
      <c r="H12" s="53">
        <v>0.25743305632502306</v>
      </c>
      <c r="I12" s="53">
        <v>0.27628138870310692</v>
      </c>
      <c r="J12" s="53">
        <v>0.2893147006773662</v>
      </c>
      <c r="K12" s="53">
        <v>0.32925314883803442</v>
      </c>
      <c r="L12" s="53">
        <v>0.34149929278642149</v>
      </c>
      <c r="M12" s="53">
        <v>0.37111210561646901</v>
      </c>
      <c r="N12" s="92">
        <v>0.13823411905713145</v>
      </c>
      <c r="O12" s="53">
        <v>0.12417035398230089</v>
      </c>
      <c r="P12" s="53">
        <v>0.15569297926518735</v>
      </c>
      <c r="Q12" s="53">
        <v>0.17139083612719699</v>
      </c>
      <c r="R12" s="53">
        <v>0.11005633215105362</v>
      </c>
      <c r="S12" s="53">
        <v>0.11164071602584472</v>
      </c>
      <c r="T12" s="53">
        <v>0.12867399596140902</v>
      </c>
      <c r="U12" s="53">
        <v>0.17704918032786884</v>
      </c>
      <c r="V12" s="53">
        <v>0.15174129353233831</v>
      </c>
      <c r="W12" s="53">
        <v>0.1860024367131447</v>
      </c>
      <c r="X12" s="53">
        <v>0.20183092547561149</v>
      </c>
      <c r="Y12" s="338">
        <v>0.23500134517083671</v>
      </c>
    </row>
    <row r="13" spans="1:25">
      <c r="A13" s="91" t="s">
        <v>21</v>
      </c>
      <c r="B13" s="53">
        <v>0.15156117389556439</v>
      </c>
      <c r="C13" s="53">
        <v>0.15572333827693138</v>
      </c>
      <c r="D13" s="53">
        <v>0.17566175713255741</v>
      </c>
      <c r="E13" s="53">
        <v>0.18800099576798607</v>
      </c>
      <c r="F13" s="53">
        <v>0.20210505509709936</v>
      </c>
      <c r="G13" s="53">
        <v>0.2122676035719514</v>
      </c>
      <c r="H13" s="53">
        <v>0.22288462501878664</v>
      </c>
      <c r="I13" s="53">
        <v>0.24474398953827584</v>
      </c>
      <c r="J13" s="53">
        <v>0.24464831804281345</v>
      </c>
      <c r="K13" s="53">
        <v>0.26454005181083962</v>
      </c>
      <c r="L13" s="53">
        <v>0.28705870636857045</v>
      </c>
      <c r="M13" s="53">
        <v>0.28744919202934471</v>
      </c>
      <c r="N13" s="92">
        <v>3.3385968869839841E-2</v>
      </c>
      <c r="O13" s="53">
        <v>2.3865414710485134E-2</v>
      </c>
      <c r="P13" s="53">
        <v>2.276064610866373E-2</v>
      </c>
      <c r="Q13" s="53">
        <v>3.1596286313267448E-2</v>
      </c>
      <c r="R13" s="53">
        <v>4.5697174847025124E-2</v>
      </c>
      <c r="S13" s="53">
        <v>5.2661705781339441E-2</v>
      </c>
      <c r="T13" s="53">
        <v>7.0980070980070975E-2</v>
      </c>
      <c r="U13" s="53">
        <v>0.11455722639933166</v>
      </c>
      <c r="V13" s="53">
        <v>6.9820730556678798E-2</v>
      </c>
      <c r="W13" s="53">
        <v>8.40945338552994E-2</v>
      </c>
      <c r="X13" s="53">
        <v>8.9864466705951676E-2</v>
      </c>
      <c r="Y13" s="338">
        <v>0.10673117973530667</v>
      </c>
    </row>
    <row r="14" spans="1:25">
      <c r="A14" s="91" t="s">
        <v>22</v>
      </c>
      <c r="B14" s="53">
        <v>0.39504107088530577</v>
      </c>
      <c r="C14" s="53">
        <v>0.39413463674738947</v>
      </c>
      <c r="D14" s="53">
        <v>0.40711059303511582</v>
      </c>
      <c r="E14" s="53">
        <v>0.37927934158655507</v>
      </c>
      <c r="F14" s="53">
        <v>0.39932134373939598</v>
      </c>
      <c r="G14" s="53">
        <v>0.39507164858711663</v>
      </c>
      <c r="H14" s="53">
        <v>0.41650024103023209</v>
      </c>
      <c r="I14" s="53">
        <v>0.41648958776030598</v>
      </c>
      <c r="J14" s="53">
        <v>0.43861836315635083</v>
      </c>
      <c r="K14" s="53">
        <v>0.45682842159686832</v>
      </c>
      <c r="L14" s="53">
        <v>0.46500766255564474</v>
      </c>
      <c r="M14" s="53">
        <v>0.46471428571428569</v>
      </c>
      <c r="N14" s="92">
        <v>4.9727420067776633E-2</v>
      </c>
      <c r="O14" s="53">
        <v>4.9670982806198256E-2</v>
      </c>
      <c r="P14" s="53">
        <v>4.9452776651803809E-2</v>
      </c>
      <c r="Q14" s="53">
        <v>5.5011257834844521E-2</v>
      </c>
      <c r="R14" s="53">
        <v>5.0939694994621275E-2</v>
      </c>
      <c r="S14" s="53">
        <v>5.420361357423828E-2</v>
      </c>
      <c r="T14" s="53">
        <v>7.4841524095153711E-2</v>
      </c>
      <c r="U14" s="53">
        <v>7.4630927273964212E-2</v>
      </c>
      <c r="V14" s="53">
        <v>8.8709677419354843E-2</v>
      </c>
      <c r="W14" s="53">
        <v>0.10056635542629726</v>
      </c>
      <c r="X14" s="53">
        <v>0.11694130154149897</v>
      </c>
      <c r="Y14" s="338">
        <v>0.13087384966202459</v>
      </c>
    </row>
    <row r="15" spans="1:25">
      <c r="A15" s="91" t="s">
        <v>23</v>
      </c>
      <c r="B15" s="53">
        <v>0.26865477275686939</v>
      </c>
      <c r="C15" s="53">
        <v>0.2602104735655224</v>
      </c>
      <c r="D15" s="53">
        <v>0.26814466187763192</v>
      </c>
      <c r="E15" s="53">
        <v>0.23271104849125279</v>
      </c>
      <c r="F15" s="53">
        <v>0.2640617796219456</v>
      </c>
      <c r="G15" s="53">
        <v>0.27577142857142856</v>
      </c>
      <c r="H15" s="53">
        <v>0.28986813929899696</v>
      </c>
      <c r="I15" s="53">
        <v>0.28608141447368424</v>
      </c>
      <c r="J15" s="53">
        <v>0.29427354472314243</v>
      </c>
      <c r="K15" s="53">
        <v>0.32029316581001332</v>
      </c>
      <c r="L15" s="53">
        <v>0.34067919075144509</v>
      </c>
      <c r="M15" s="53">
        <v>0.37383858626343597</v>
      </c>
      <c r="N15" s="92">
        <v>0.18055971714508301</v>
      </c>
      <c r="O15" s="53">
        <v>0.18489365265449673</v>
      </c>
      <c r="P15" s="53">
        <v>0.14276902372006953</v>
      </c>
      <c r="Q15" s="53">
        <v>0.16337851274268669</v>
      </c>
      <c r="R15" s="53">
        <v>0.1552199796718455</v>
      </c>
      <c r="S15" s="53">
        <v>0.14285714285714285</v>
      </c>
      <c r="T15" s="53">
        <v>0.16588660465667399</v>
      </c>
      <c r="U15" s="53">
        <v>0.17889194687088669</v>
      </c>
      <c r="V15" s="53">
        <v>0.2211015783613858</v>
      </c>
      <c r="W15" s="53">
        <v>0.25592478104070066</v>
      </c>
      <c r="X15" s="53">
        <v>0.26969455836444878</v>
      </c>
      <c r="Y15" s="338">
        <v>0.31729502540618532</v>
      </c>
    </row>
    <row r="16" spans="1:25">
      <c r="A16" s="91" t="s">
        <v>24</v>
      </c>
      <c r="B16" s="53">
        <v>0.34825637888221112</v>
      </c>
      <c r="C16" s="53">
        <v>0.3504252563788457</v>
      </c>
      <c r="D16" s="53">
        <v>0.35245792145337962</v>
      </c>
      <c r="E16" s="53">
        <v>0.36261902424658882</v>
      </c>
      <c r="F16" s="53">
        <v>0.3747322655925322</v>
      </c>
      <c r="G16" s="53">
        <v>0.38963956836808961</v>
      </c>
      <c r="H16" s="53">
        <v>0.39624244712990936</v>
      </c>
      <c r="I16" s="53">
        <v>0.41440805722166985</v>
      </c>
      <c r="J16" s="53">
        <v>0.42875048206710376</v>
      </c>
      <c r="K16" s="53">
        <v>0.44515042729612098</v>
      </c>
      <c r="L16" s="53">
        <v>0.47294660857124277</v>
      </c>
      <c r="M16" s="53">
        <v>0.48804927083000926</v>
      </c>
      <c r="N16" s="92">
        <v>0.12476691894263464</v>
      </c>
      <c r="O16" s="53">
        <v>0.123125</v>
      </c>
      <c r="P16" s="53">
        <v>0.13072964263383194</v>
      </c>
      <c r="Q16" s="53">
        <v>0.1050658881085773</v>
      </c>
      <c r="R16" s="53">
        <v>9.3685257313333881E-2</v>
      </c>
      <c r="S16" s="53">
        <v>7.3491490458999484E-2</v>
      </c>
      <c r="T16" s="53">
        <v>9.0032562270055391E-2</v>
      </c>
      <c r="U16" s="53">
        <v>0.10639016767326942</v>
      </c>
      <c r="V16" s="53">
        <v>0.11087458671135468</v>
      </c>
      <c r="W16" s="53">
        <v>0.14176168899068864</v>
      </c>
      <c r="X16" s="53">
        <v>0.17243491577335376</v>
      </c>
      <c r="Y16" s="338">
        <v>0.17942395467184302</v>
      </c>
    </row>
    <row r="17" spans="1:25">
      <c r="A17" s="91" t="s">
        <v>25</v>
      </c>
      <c r="B17" s="53">
        <v>0.20968837244397495</v>
      </c>
      <c r="C17" s="53">
        <v>0.21479447989315922</v>
      </c>
      <c r="D17" s="53">
        <v>0.23233188044831882</v>
      </c>
      <c r="E17" s="53">
        <v>0.23519353334369655</v>
      </c>
      <c r="F17" s="53">
        <v>0.23388595643446583</v>
      </c>
      <c r="G17" s="53">
        <v>0.24988484569322891</v>
      </c>
      <c r="H17" s="53">
        <v>0.24741794812944687</v>
      </c>
      <c r="I17" s="53">
        <v>0.26628706647933154</v>
      </c>
      <c r="J17" s="53">
        <v>0.27914088613896593</v>
      </c>
      <c r="K17" s="53">
        <v>0.29901347783798804</v>
      </c>
      <c r="L17" s="53">
        <v>0.30519193999117517</v>
      </c>
      <c r="M17" s="53">
        <v>0.3295330767555007</v>
      </c>
      <c r="N17" s="92">
        <v>8.7237062846818939E-2</v>
      </c>
      <c r="O17" s="53">
        <v>9.0310689836756192E-2</v>
      </c>
      <c r="P17" s="53">
        <v>9.1810455833118726E-2</v>
      </c>
      <c r="Q17" s="53">
        <v>8.5543025500355585E-2</v>
      </c>
      <c r="R17" s="53">
        <v>8.311077876295267E-2</v>
      </c>
      <c r="S17" s="53">
        <v>9.3923252527448639E-2</v>
      </c>
      <c r="T17" s="53">
        <v>0.11570344424985406</v>
      </c>
      <c r="U17" s="53">
        <v>0.13108254235251712</v>
      </c>
      <c r="V17" s="53">
        <v>0.12863262706958434</v>
      </c>
      <c r="W17" s="53">
        <v>0.14246323529411764</v>
      </c>
      <c r="X17" s="53">
        <v>0.15942355325377167</v>
      </c>
      <c r="Y17" s="338">
        <v>0.15510044351682756</v>
      </c>
    </row>
    <row r="18" spans="1:25">
      <c r="A18" s="91" t="s">
        <v>26</v>
      </c>
      <c r="B18" s="53">
        <v>0.38708546589076631</v>
      </c>
      <c r="C18" s="53">
        <v>0.38799730276466621</v>
      </c>
      <c r="D18" s="53">
        <v>0.40479576008273011</v>
      </c>
      <c r="E18" s="53">
        <v>0.42062150565596151</v>
      </c>
      <c r="F18" s="53">
        <v>0.41699083950307442</v>
      </c>
      <c r="G18" s="53">
        <v>0.43461587626230347</v>
      </c>
      <c r="H18" s="53">
        <v>0.43659855769230771</v>
      </c>
      <c r="I18" s="53">
        <v>0.43821940333568238</v>
      </c>
      <c r="J18" s="53">
        <v>0.44381796214256947</v>
      </c>
      <c r="K18" s="53">
        <v>0.47392620836604238</v>
      </c>
      <c r="L18" s="53">
        <v>0.49301014656144304</v>
      </c>
      <c r="M18" s="53">
        <v>0.50027391256710863</v>
      </c>
      <c r="N18" s="92">
        <v>6.3041102799024959E-2</v>
      </c>
      <c r="O18" s="53">
        <v>6.039525691699605E-2</v>
      </c>
      <c r="P18" s="53">
        <v>5.7038077403245943E-2</v>
      </c>
      <c r="Q18" s="53">
        <v>5.8534990189666451E-2</v>
      </c>
      <c r="R18" s="53">
        <v>5.8381984987489574E-2</v>
      </c>
      <c r="S18" s="53">
        <v>6.2206896551724136E-2</v>
      </c>
      <c r="T18" s="53">
        <v>6.9348225646825953E-2</v>
      </c>
      <c r="U18" s="53">
        <v>8.1548539044675059E-2</v>
      </c>
      <c r="V18" s="53">
        <v>7.5697827263589271E-2</v>
      </c>
      <c r="W18" s="53">
        <v>9.0452668232245528E-2</v>
      </c>
      <c r="X18" s="53">
        <v>0.12198391420911528</v>
      </c>
      <c r="Y18" s="338">
        <v>0.15638766519823788</v>
      </c>
    </row>
    <row r="19" spans="1:25">
      <c r="A19" s="91" t="s">
        <v>27</v>
      </c>
      <c r="B19" s="53">
        <v>0.20530053258939893</v>
      </c>
      <c r="C19" s="53">
        <v>0.1966857142857143</v>
      </c>
      <c r="D19" s="53">
        <v>0.20733871429389203</v>
      </c>
      <c r="E19" s="53">
        <v>0.2011348611723226</v>
      </c>
      <c r="F19" s="53">
        <v>0.20801886792452831</v>
      </c>
      <c r="G19" s="53">
        <v>0.22681664554288128</v>
      </c>
      <c r="H19" s="53">
        <v>0.23610473128158016</v>
      </c>
      <c r="I19" s="53">
        <v>0.24407559244075591</v>
      </c>
      <c r="J19" s="53">
        <v>0.25755460257305274</v>
      </c>
      <c r="K19" s="53">
        <v>0.28500129971406291</v>
      </c>
      <c r="L19" s="53">
        <v>0.32131964213094755</v>
      </c>
      <c r="M19" s="53">
        <v>0.3486406679564199</v>
      </c>
      <c r="N19" s="92">
        <v>4.4382115162514439E-2</v>
      </c>
      <c r="O19" s="53">
        <v>8.0030168440459237E-2</v>
      </c>
      <c r="P19" s="53">
        <v>6.3153692614770454E-2</v>
      </c>
      <c r="Q19" s="53">
        <v>7.6056160674935466E-2</v>
      </c>
      <c r="R19" s="53">
        <v>7.7080446116280607E-2</v>
      </c>
      <c r="S19" s="53">
        <v>8.2579657715319332E-2</v>
      </c>
      <c r="T19" s="53">
        <v>7.1451178984016456E-2</v>
      </c>
      <c r="U19" s="53">
        <v>0.13166919212058378</v>
      </c>
      <c r="V19" s="53">
        <v>0.11331183786273606</v>
      </c>
      <c r="W19" s="53">
        <v>0.12367599652049327</v>
      </c>
      <c r="X19" s="53">
        <v>0.13450068399452805</v>
      </c>
      <c r="Y19" s="338">
        <v>0.13495411876384347</v>
      </c>
    </row>
    <row r="20" spans="1:25">
      <c r="A20" s="91" t="s">
        <v>28</v>
      </c>
      <c r="B20" s="53">
        <v>0.22966630563721699</v>
      </c>
      <c r="C20" s="53">
        <v>0.24418363824646186</v>
      </c>
      <c r="D20" s="53">
        <v>0.25710375502523308</v>
      </c>
      <c r="E20" s="53">
        <v>0.26499577125756296</v>
      </c>
      <c r="F20" s="53">
        <v>0.27567862940164894</v>
      </c>
      <c r="G20" s="53">
        <v>0.27923927209538063</v>
      </c>
      <c r="H20" s="53">
        <v>0.27821919732754719</v>
      </c>
      <c r="I20" s="53">
        <v>0.29121078401740919</v>
      </c>
      <c r="J20" s="53">
        <v>0.30599392348308307</v>
      </c>
      <c r="K20" s="53">
        <v>0.31817002507999653</v>
      </c>
      <c r="L20" s="53">
        <v>0.34322351047153693</v>
      </c>
      <c r="M20" s="53">
        <v>0.36074503135295993</v>
      </c>
      <c r="N20" s="92">
        <v>5.8270032842376737E-2</v>
      </c>
      <c r="O20" s="53">
        <v>6.0552435177348617E-2</v>
      </c>
      <c r="P20" s="53">
        <v>6.0695011668611437E-2</v>
      </c>
      <c r="Q20" s="53">
        <v>7.0716081420809346E-2</v>
      </c>
      <c r="R20" s="53">
        <v>6.3015302812109319E-2</v>
      </c>
      <c r="S20" s="53">
        <v>6.3388159883896719E-2</v>
      </c>
      <c r="T20" s="53">
        <v>6.2235639792063542E-2</v>
      </c>
      <c r="U20" s="53">
        <v>7.6794239649369961E-2</v>
      </c>
      <c r="V20" s="53">
        <v>9.0028327662213581E-2</v>
      </c>
      <c r="W20" s="53">
        <v>0.10590093857448192</v>
      </c>
      <c r="X20" s="53">
        <v>0.1193709366363799</v>
      </c>
      <c r="Y20" s="338">
        <v>0.13008955534728731</v>
      </c>
    </row>
    <row r="21" spans="1:25">
      <c r="A21" s="91" t="s">
        <v>29</v>
      </c>
      <c r="B21" s="53">
        <v>0.47835066755181826</v>
      </c>
      <c r="C21" s="53">
        <v>0.48978538240283209</v>
      </c>
      <c r="D21" s="53">
        <v>0.49745595514173963</v>
      </c>
      <c r="E21" s="53">
        <v>0.51438127090301</v>
      </c>
      <c r="F21" s="53">
        <v>0.51550017070672582</v>
      </c>
      <c r="G21" s="53">
        <v>0.5203961175236097</v>
      </c>
      <c r="H21" s="53">
        <v>0.53290095932982029</v>
      </c>
      <c r="I21" s="53">
        <v>0.5318198365158685</v>
      </c>
      <c r="J21" s="53">
        <v>0.53672696946369003</v>
      </c>
      <c r="K21" s="53">
        <v>0.54796204646471014</v>
      </c>
      <c r="L21" s="53">
        <v>0.56947414769153348</v>
      </c>
      <c r="M21" s="53">
        <v>0.57665042091271601</v>
      </c>
      <c r="N21" s="92">
        <v>0.10646018272532884</v>
      </c>
      <c r="O21" s="53">
        <v>7.7859305846727234E-2</v>
      </c>
      <c r="P21" s="53">
        <v>9.2410496006953877E-2</v>
      </c>
      <c r="Q21" s="53">
        <v>9.4747784763130533E-2</v>
      </c>
      <c r="R21" s="53">
        <v>0.10004714263265413</v>
      </c>
      <c r="S21" s="53">
        <v>0.10060309867942185</v>
      </c>
      <c r="T21" s="53">
        <v>0.11635290186030968</v>
      </c>
      <c r="U21" s="53">
        <v>0.13550313828710264</v>
      </c>
      <c r="V21" s="53">
        <v>0.13387208251369026</v>
      </c>
      <c r="W21" s="53">
        <v>0.1484737889847379</v>
      </c>
      <c r="X21" s="53">
        <v>0.15809717744216301</v>
      </c>
      <c r="Y21" s="338">
        <v>0.17469843722146294</v>
      </c>
    </row>
    <row r="22" spans="1:25">
      <c r="A22" s="93" t="s">
        <v>30</v>
      </c>
      <c r="B22" s="90">
        <v>0.23692862445646409</v>
      </c>
      <c r="C22" s="90">
        <v>0.24787257255073097</v>
      </c>
      <c r="D22" s="90">
        <v>0.24474490334847365</v>
      </c>
      <c r="E22" s="90">
        <v>0.25347871235721703</v>
      </c>
      <c r="F22" s="90">
        <v>0.24936464369218259</v>
      </c>
      <c r="G22" s="90">
        <v>0.25286030189404862</v>
      </c>
      <c r="H22" s="90">
        <v>0.25658411949685533</v>
      </c>
      <c r="I22" s="90">
        <v>0.26298513226491599</v>
      </c>
      <c r="J22" s="90">
        <v>0.28804765564950041</v>
      </c>
      <c r="K22" s="90">
        <v>0.30367711264189384</v>
      </c>
      <c r="L22" s="90">
        <v>0.32196183130623951</v>
      </c>
      <c r="M22" s="90">
        <v>0.33957246599161295</v>
      </c>
      <c r="N22" s="94">
        <v>7.3161033797216696E-2</v>
      </c>
      <c r="O22" s="90">
        <v>4.859335038363171E-2</v>
      </c>
      <c r="P22" s="90">
        <v>6.2770562770562768E-2</v>
      </c>
      <c r="Q22" s="90">
        <v>5.8880621158201231E-2</v>
      </c>
      <c r="R22" s="90">
        <v>5.0153846153846153E-2</v>
      </c>
      <c r="S22" s="90">
        <v>4.8709560159941837E-2</v>
      </c>
      <c r="T22" s="90">
        <v>5.811320754716981E-2</v>
      </c>
      <c r="U22" s="90">
        <v>9.1461100569259962E-2</v>
      </c>
      <c r="V22" s="90">
        <v>0.15359070153590701</v>
      </c>
      <c r="W22" s="90">
        <v>0.16262239250744998</v>
      </c>
      <c r="X22" s="90">
        <v>0.18197206940330088</v>
      </c>
      <c r="Y22" s="338">
        <v>0.16053511705685619</v>
      </c>
    </row>
    <row r="23" spans="1:25">
      <c r="A23" s="91" t="s">
        <v>58</v>
      </c>
      <c r="B23" s="53">
        <v>0.29648191105409732</v>
      </c>
      <c r="C23" s="53">
        <v>0.30044225285018122</v>
      </c>
      <c r="D23" s="53">
        <v>0.3016138381280698</v>
      </c>
      <c r="E23" s="53">
        <v>0.30801470040191037</v>
      </c>
      <c r="F23" s="53">
        <v>0.31307816580356745</v>
      </c>
      <c r="G23" s="53">
        <v>0.32291298905542898</v>
      </c>
      <c r="H23" s="53">
        <v>0.33015909127841786</v>
      </c>
      <c r="I23" s="53">
        <v>0.33938710912434145</v>
      </c>
      <c r="J23" s="53">
        <v>0.34743105373449379</v>
      </c>
      <c r="K23" s="53">
        <v>0.36298818345683959</v>
      </c>
      <c r="L23" s="53">
        <v>0.37683435889306799</v>
      </c>
      <c r="M23" s="53">
        <v>0.39938002680965146</v>
      </c>
      <c r="N23" s="92">
        <v>0.10959674122525258</v>
      </c>
      <c r="O23" s="53">
        <v>0.10507992546827498</v>
      </c>
      <c r="P23" s="53">
        <v>0.10734277434027324</v>
      </c>
      <c r="Q23" s="53">
        <v>0.10051454200258647</v>
      </c>
      <c r="R23" s="53">
        <v>9.4747943471841387E-2</v>
      </c>
      <c r="S23" s="53">
        <v>9.8538195388611236E-2</v>
      </c>
      <c r="T23" s="53">
        <v>0.1087599176075679</v>
      </c>
      <c r="U23" s="53">
        <v>0.12401472794217919</v>
      </c>
      <c r="V23" s="53">
        <v>0.12970681587412042</v>
      </c>
      <c r="W23" s="53">
        <v>0.14191475326112399</v>
      </c>
      <c r="X23" s="53">
        <v>0.151620163624022</v>
      </c>
      <c r="Y23" s="338">
        <v>0.15208511310365622</v>
      </c>
    </row>
    <row r="24" spans="1:25">
      <c r="A24" s="91" t="s">
        <v>59</v>
      </c>
      <c r="B24" s="53">
        <v>9.8939929328621903E-2</v>
      </c>
      <c r="C24" s="53">
        <v>8.211920529801324E-2</v>
      </c>
      <c r="D24" s="53">
        <v>8.6635325721961046E-2</v>
      </c>
      <c r="E24" s="53">
        <v>9.849967384213959E-2</v>
      </c>
      <c r="F24" s="53">
        <v>0.10433070866141732</v>
      </c>
      <c r="G24" s="53">
        <v>9.6005606166783455E-2</v>
      </c>
      <c r="H24" s="53">
        <v>0.10716633793556871</v>
      </c>
      <c r="I24" s="53">
        <v>9.5965770171149142E-2</v>
      </c>
      <c r="J24" s="53">
        <v>0.11796087729697688</v>
      </c>
      <c r="K24" s="53">
        <v>0.13488975356679636</v>
      </c>
      <c r="L24" s="53">
        <v>0.15865701119157341</v>
      </c>
      <c r="M24" s="53">
        <v>0.15197956577266922</v>
      </c>
      <c r="N24" s="92">
        <v>0.1</v>
      </c>
      <c r="O24" s="53">
        <v>0.29411764705882354</v>
      </c>
      <c r="P24" s="53">
        <v>0.18181818181818182</v>
      </c>
      <c r="Q24" s="53">
        <v>7.6923076923076927E-2</v>
      </c>
      <c r="R24" s="53">
        <v>0.15384615384615385</v>
      </c>
      <c r="S24" s="53" t="s">
        <v>111</v>
      </c>
      <c r="T24" s="53" t="s">
        <v>111</v>
      </c>
      <c r="U24" s="53">
        <v>0.2857142857142857</v>
      </c>
      <c r="V24" s="53" t="s">
        <v>111</v>
      </c>
      <c r="W24" s="53" t="s">
        <v>111</v>
      </c>
      <c r="X24" s="53" t="s">
        <v>111</v>
      </c>
      <c r="Y24" s="53" t="s">
        <v>111</v>
      </c>
    </row>
    <row r="25" spans="1:25">
      <c r="A25" s="91" t="s">
        <v>60</v>
      </c>
      <c r="B25" s="53">
        <v>0.30668298320755999</v>
      </c>
      <c r="C25" s="53">
        <v>0.32279386712095398</v>
      </c>
      <c r="D25" s="53">
        <v>0.33579965850882187</v>
      </c>
      <c r="E25" s="53">
        <v>0.33701329534662866</v>
      </c>
      <c r="F25" s="53">
        <v>0.36925955323732851</v>
      </c>
      <c r="G25" s="53">
        <v>0.39863656683057669</v>
      </c>
      <c r="H25" s="53">
        <v>0.42183568537359151</v>
      </c>
      <c r="I25" s="53">
        <v>0.43736447039199333</v>
      </c>
      <c r="J25" s="53">
        <v>0.44808512879945211</v>
      </c>
      <c r="K25" s="53">
        <v>0.46751427088738973</v>
      </c>
      <c r="L25" s="53">
        <v>0.43746949135995317</v>
      </c>
      <c r="M25" s="53">
        <v>0.48480857441300695</v>
      </c>
      <c r="N25" s="92">
        <v>0.10393328354493403</v>
      </c>
      <c r="O25" s="53">
        <v>0.10194524495677233</v>
      </c>
      <c r="P25" s="53">
        <v>9.243765084473049E-2</v>
      </c>
      <c r="Q25" s="53">
        <v>8.0919825978868862E-2</v>
      </c>
      <c r="R25" s="53">
        <v>7.9967470859311468E-2</v>
      </c>
      <c r="S25" s="53">
        <v>8.5066162570888462E-2</v>
      </c>
      <c r="T25" s="53">
        <v>9.4858399780038488E-2</v>
      </c>
      <c r="U25" s="53">
        <v>8.9459129204450441E-2</v>
      </c>
      <c r="V25" s="53">
        <v>0.10269980572117639</v>
      </c>
      <c r="W25" s="53">
        <v>0.10270193803932663</v>
      </c>
      <c r="X25" s="53">
        <v>9.7744906098179971E-2</v>
      </c>
      <c r="Y25" s="338">
        <v>0.10064935064935066</v>
      </c>
    </row>
    <row r="26" spans="1:25">
      <c r="A26" s="91" t="s">
        <v>61</v>
      </c>
      <c r="B26" s="53">
        <v>0.34442227686787608</v>
      </c>
      <c r="C26" s="53">
        <v>0.34736624725266618</v>
      </c>
      <c r="D26" s="53">
        <v>0.34080253630489393</v>
      </c>
      <c r="E26" s="53">
        <v>0.34345571257600849</v>
      </c>
      <c r="F26" s="53">
        <v>0.33628081769421403</v>
      </c>
      <c r="G26" s="53">
        <v>0.34621701147327844</v>
      </c>
      <c r="H26" s="53">
        <v>0.35679774205893611</v>
      </c>
      <c r="I26" s="53">
        <v>0.3671078377754281</v>
      </c>
      <c r="J26" s="53">
        <v>0.36783492007651547</v>
      </c>
      <c r="K26" s="53">
        <v>0.383981805235246</v>
      </c>
      <c r="L26" s="53">
        <v>0.39948155533399798</v>
      </c>
      <c r="M26" s="53">
        <v>0.42389725335513972</v>
      </c>
      <c r="N26" s="92">
        <v>0.10177928761225656</v>
      </c>
      <c r="O26" s="53">
        <v>0.10056304420629605</v>
      </c>
      <c r="P26" s="53">
        <v>9.9744696575238934E-2</v>
      </c>
      <c r="Q26" s="53">
        <v>9.4901119435264802E-2</v>
      </c>
      <c r="R26" s="53">
        <v>9.0753886243148535E-2</v>
      </c>
      <c r="S26" s="53">
        <v>9.5791542909617902E-2</v>
      </c>
      <c r="T26" s="53">
        <v>0.10899336235195442</v>
      </c>
      <c r="U26" s="53">
        <v>0.1293450868219857</v>
      </c>
      <c r="V26" s="53">
        <v>0.12997912405372922</v>
      </c>
      <c r="W26" s="53">
        <v>0.14235792555329918</v>
      </c>
      <c r="X26" s="53">
        <v>0.15277864534532659</v>
      </c>
      <c r="Y26" s="338">
        <v>0.15281349655385248</v>
      </c>
    </row>
    <row r="27" spans="1:25">
      <c r="A27" s="91" t="s">
        <v>62</v>
      </c>
      <c r="B27" s="53">
        <v>0.28092955862683905</v>
      </c>
      <c r="C27" s="53">
        <v>0.27931279750506099</v>
      </c>
      <c r="D27" s="53">
        <v>0.27385225263834573</v>
      </c>
      <c r="E27" s="53">
        <v>0.29675408984679302</v>
      </c>
      <c r="F27" s="53">
        <v>0.30293225480283115</v>
      </c>
      <c r="G27" s="53">
        <v>0.31148497520178936</v>
      </c>
      <c r="H27" s="53">
        <v>0.31477806282975945</v>
      </c>
      <c r="I27" s="53">
        <v>0.32710005874290188</v>
      </c>
      <c r="J27" s="53">
        <v>0.3350645637775766</v>
      </c>
      <c r="K27" s="53">
        <v>0.34725115039961252</v>
      </c>
      <c r="L27" s="53">
        <v>0.35808131479623523</v>
      </c>
      <c r="M27" s="53">
        <v>0.37333206704971744</v>
      </c>
      <c r="N27" s="92">
        <v>0.15976928622927181</v>
      </c>
      <c r="O27" s="53">
        <v>0.14544832306639288</v>
      </c>
      <c r="P27" s="53">
        <v>0.17008292911907369</v>
      </c>
      <c r="Q27" s="53">
        <v>0.14554481316958454</v>
      </c>
      <c r="R27" s="53">
        <v>0.12083333333333333</v>
      </c>
      <c r="S27" s="53">
        <v>0.11322679360761646</v>
      </c>
      <c r="T27" s="53">
        <v>0.13266366470384483</v>
      </c>
      <c r="U27" s="53">
        <v>0.14755065905961046</v>
      </c>
      <c r="V27" s="53">
        <v>0.19101941747572815</v>
      </c>
      <c r="W27" s="53">
        <v>0.25568598679383714</v>
      </c>
      <c r="X27" s="53">
        <v>0.32938271604938274</v>
      </c>
      <c r="Y27" s="338">
        <v>0.3053117782909931</v>
      </c>
    </row>
    <row r="28" spans="1:25">
      <c r="A28" s="91" t="s">
        <v>63</v>
      </c>
      <c r="B28" s="53">
        <v>0.1568883094306823</v>
      </c>
      <c r="C28" s="53">
        <v>0.16276041666666666</v>
      </c>
      <c r="D28" s="53">
        <v>0.17115960633290545</v>
      </c>
      <c r="E28" s="53">
        <v>0.16031969910672308</v>
      </c>
      <c r="F28" s="53">
        <v>0.16250000000000001</v>
      </c>
      <c r="G28" s="53">
        <v>0.17771211481637822</v>
      </c>
      <c r="H28" s="53">
        <v>0.19165247018739354</v>
      </c>
      <c r="I28" s="53">
        <v>0.21939007737824306</v>
      </c>
      <c r="J28" s="53">
        <v>0.24968579807289484</v>
      </c>
      <c r="K28" s="53">
        <v>0.28387615601125854</v>
      </c>
      <c r="L28" s="53">
        <v>0.29624003038359287</v>
      </c>
      <c r="M28" s="53">
        <v>0.30136986301369861</v>
      </c>
      <c r="N28" s="92">
        <v>3.4838709677419352E-2</v>
      </c>
      <c r="O28" s="53">
        <v>1.1691348402182385E-2</v>
      </c>
      <c r="P28" s="53">
        <v>4.0816326530612242E-2</v>
      </c>
      <c r="Q28" s="53">
        <v>2.8670447385003149E-2</v>
      </c>
      <c r="R28" s="53">
        <v>2.7724665391969407E-2</v>
      </c>
      <c r="S28" s="53">
        <v>2.7588555858310628E-2</v>
      </c>
      <c r="T28" s="53">
        <v>4.2345276872964167E-2</v>
      </c>
      <c r="U28" s="53">
        <v>3.8864481243663401E-2</v>
      </c>
      <c r="V28" s="53">
        <v>5.6723390056723388E-2</v>
      </c>
      <c r="W28" s="53">
        <v>7.4800290486565002E-2</v>
      </c>
      <c r="X28" s="53">
        <v>8.5131424087877605E-2</v>
      </c>
      <c r="Y28" s="338">
        <v>9.652351738241309E-2</v>
      </c>
    </row>
    <row r="29" spans="1:25">
      <c r="A29" s="91" t="s">
        <v>64</v>
      </c>
      <c r="B29" s="53">
        <v>0.13043478260869565</v>
      </c>
      <c r="C29" s="53">
        <v>0.13995801259622112</v>
      </c>
      <c r="D29" s="53">
        <v>0.13965251814383109</v>
      </c>
      <c r="E29" s="53">
        <v>0.13519454825236316</v>
      </c>
      <c r="F29" s="53">
        <v>0.15650493774151997</v>
      </c>
      <c r="G29" s="53">
        <v>0.17075623491552694</v>
      </c>
      <c r="H29" s="53">
        <v>0.19119061357953451</v>
      </c>
      <c r="I29" s="53">
        <v>0.18629395852119027</v>
      </c>
      <c r="J29" s="53">
        <v>0.20257414661443759</v>
      </c>
      <c r="K29" s="53">
        <v>0.2346002621231979</v>
      </c>
      <c r="L29" s="53">
        <v>0.26231116342946831</v>
      </c>
      <c r="M29" s="53">
        <v>0.27003989844033371</v>
      </c>
      <c r="N29" s="92">
        <v>0.16534541336353342</v>
      </c>
      <c r="O29" s="53">
        <v>0.12090959511924571</v>
      </c>
      <c r="P29" s="53">
        <v>0.15803814713896458</v>
      </c>
      <c r="Q29" s="53">
        <v>9.7006851785070319E-2</v>
      </c>
      <c r="R29" s="53">
        <v>7.739101047651234E-2</v>
      </c>
      <c r="S29" s="53">
        <v>7.3378234668557252E-2</v>
      </c>
      <c r="T29" s="53">
        <v>9.7506512839598061E-2</v>
      </c>
      <c r="U29" s="53">
        <v>9.8989898989898989E-2</v>
      </c>
      <c r="V29" s="53">
        <v>0.11463664278403275</v>
      </c>
      <c r="W29" s="53">
        <v>0.14320987654320988</v>
      </c>
      <c r="X29" s="53">
        <v>0.15967940813810111</v>
      </c>
      <c r="Y29" s="338">
        <v>0.18837068443367655</v>
      </c>
    </row>
    <row r="30" spans="1:25">
      <c r="A30" s="91" t="s">
        <v>65</v>
      </c>
      <c r="B30" s="53">
        <v>0.17911056711546308</v>
      </c>
      <c r="C30" s="53">
        <v>0.1796157059314954</v>
      </c>
      <c r="D30" s="53">
        <v>0.19607023411371238</v>
      </c>
      <c r="E30" s="53">
        <v>0.19682609653956359</v>
      </c>
      <c r="F30" s="53">
        <v>0.2070474939811775</v>
      </c>
      <c r="G30" s="53">
        <v>0.20397579948141745</v>
      </c>
      <c r="H30" s="53">
        <v>0.20228923618754127</v>
      </c>
      <c r="I30" s="53">
        <v>0.21622734761120263</v>
      </c>
      <c r="J30" s="53">
        <v>0.23704022370402236</v>
      </c>
      <c r="K30" s="53">
        <v>0.23752808988764046</v>
      </c>
      <c r="L30" s="53">
        <v>0.25861690450054886</v>
      </c>
      <c r="M30" s="53">
        <v>0.27919518772038998</v>
      </c>
      <c r="N30" s="92">
        <v>0.17705167173252279</v>
      </c>
      <c r="O30" s="53">
        <v>0.19609261939218525</v>
      </c>
      <c r="P30" s="53">
        <v>0.22189349112426035</v>
      </c>
      <c r="Q30" s="53">
        <v>0.17322335025380711</v>
      </c>
      <c r="R30" s="53">
        <v>0.15629742033383914</v>
      </c>
      <c r="S30" s="53">
        <v>0.16979714500375656</v>
      </c>
      <c r="T30" s="53">
        <v>0.19390148553557468</v>
      </c>
      <c r="U30" s="53">
        <v>0.17708333333333334</v>
      </c>
      <c r="V30" s="53">
        <v>0.16404886561954624</v>
      </c>
      <c r="W30" s="53">
        <v>0.21755368814192344</v>
      </c>
      <c r="X30" s="53">
        <v>0.20737327188940091</v>
      </c>
      <c r="Y30" s="338">
        <v>0.22190201729106629</v>
      </c>
    </row>
    <row r="31" spans="1:25">
      <c r="A31" s="91" t="s">
        <v>66</v>
      </c>
      <c r="B31" s="53">
        <v>0.1204868154158215</v>
      </c>
      <c r="C31" s="53">
        <v>0.13568597848650688</v>
      </c>
      <c r="D31" s="53">
        <v>0.14664441972562106</v>
      </c>
      <c r="E31" s="53">
        <v>0.15416502171338334</v>
      </c>
      <c r="F31" s="53">
        <v>0.14774494556765164</v>
      </c>
      <c r="G31" s="53">
        <v>0.16546895153860328</v>
      </c>
      <c r="H31" s="53">
        <v>0.16142751479289941</v>
      </c>
      <c r="I31" s="53">
        <v>0.16483138334480385</v>
      </c>
      <c r="J31" s="53">
        <v>0.19464720194647203</v>
      </c>
      <c r="K31" s="53">
        <v>0.20357680093598529</v>
      </c>
      <c r="L31" s="53">
        <v>0.23719277465205804</v>
      </c>
      <c r="M31" s="53">
        <v>0.28962444302991724</v>
      </c>
      <c r="N31" s="92">
        <v>1.9033674963396779E-2</v>
      </c>
      <c r="O31" s="53">
        <v>2.7417027417027416E-2</v>
      </c>
      <c r="P31" s="53">
        <v>2.5069637883008356E-2</v>
      </c>
      <c r="Q31" s="53">
        <v>4.9944506104328525E-2</v>
      </c>
      <c r="R31" s="53">
        <v>2.8064992614475627E-2</v>
      </c>
      <c r="S31" s="53">
        <v>8.9613034623217916E-2</v>
      </c>
      <c r="T31" s="53">
        <v>8.8888888888888892E-2</v>
      </c>
      <c r="U31" s="53">
        <v>0.10517799352750809</v>
      </c>
      <c r="V31" s="53">
        <v>0.1056782334384858</v>
      </c>
      <c r="W31" s="112" t="s">
        <v>111</v>
      </c>
      <c r="X31" s="112" t="s">
        <v>111</v>
      </c>
      <c r="Y31" s="112" t="s">
        <v>111</v>
      </c>
    </row>
    <row r="32" spans="1:25">
      <c r="A32" s="91" t="s">
        <v>67</v>
      </c>
      <c r="B32" s="53">
        <v>0.10547329895192148</v>
      </c>
      <c r="C32" s="53">
        <v>0.11949390815370196</v>
      </c>
      <c r="D32" s="53">
        <v>0.12889314805941543</v>
      </c>
      <c r="E32" s="53">
        <v>0.12267486548808609</v>
      </c>
      <c r="F32" s="53">
        <v>0.14478918058870327</v>
      </c>
      <c r="G32" s="53">
        <v>0.14223194748358861</v>
      </c>
      <c r="H32" s="53">
        <v>0.14067656765676567</v>
      </c>
      <c r="I32" s="53">
        <v>0.16070438158624514</v>
      </c>
      <c r="J32" s="53">
        <v>0.17542865240187047</v>
      </c>
      <c r="K32" s="53">
        <v>0.19460446817479274</v>
      </c>
      <c r="L32" s="53">
        <v>0.25105087693868677</v>
      </c>
      <c r="M32" s="53">
        <v>0.26990049751243783</v>
      </c>
      <c r="N32" s="92">
        <v>8.2766439909297052E-2</v>
      </c>
      <c r="O32" s="53">
        <v>6.9278627879603163E-2</v>
      </c>
      <c r="P32" s="53">
        <v>6.1644865433769361E-2</v>
      </c>
      <c r="Q32" s="53">
        <v>6.6859369108960662E-2</v>
      </c>
      <c r="R32" s="53">
        <v>9.3576350300066682E-2</v>
      </c>
      <c r="S32" s="53">
        <v>7.1164510166358594E-2</v>
      </c>
      <c r="T32" s="53">
        <v>6.1169616849652698E-2</v>
      </c>
      <c r="U32" s="53">
        <v>9.2702953251225004E-2</v>
      </c>
      <c r="V32" s="53">
        <v>0.12386706948640483</v>
      </c>
      <c r="W32" s="53">
        <v>0.14620141342756185</v>
      </c>
      <c r="X32" s="53">
        <v>0.16206261510128914</v>
      </c>
      <c r="Y32" s="338">
        <v>0.15797522556965896</v>
      </c>
    </row>
    <row r="33" spans="1:25">
      <c r="A33" s="91" t="s">
        <v>68</v>
      </c>
      <c r="B33" s="53">
        <v>0.28696207925010653</v>
      </c>
      <c r="C33" s="53">
        <v>0.29813597672664582</v>
      </c>
      <c r="D33" s="53">
        <v>0.28350515463917525</v>
      </c>
      <c r="E33" s="53">
        <v>0.30627500526426615</v>
      </c>
      <c r="F33" s="53">
        <v>0.30325516968437716</v>
      </c>
      <c r="G33" s="53">
        <v>0.32273638185461834</v>
      </c>
      <c r="H33" s="53">
        <v>0.3375045339136743</v>
      </c>
      <c r="I33" s="53">
        <v>0.34651266103953798</v>
      </c>
      <c r="J33" s="53">
        <v>0.3627611262488647</v>
      </c>
      <c r="K33" s="53">
        <v>0.37217942908926144</v>
      </c>
      <c r="L33" s="53">
        <v>0.38341454611081033</v>
      </c>
      <c r="M33" s="53">
        <v>0.42656833287808432</v>
      </c>
      <c r="N33" s="92">
        <v>6.8119891008174394E-2</v>
      </c>
      <c r="O33" s="53">
        <v>7.0022185246810864E-2</v>
      </c>
      <c r="P33" s="53">
        <v>7.9839376402503839E-2</v>
      </c>
      <c r="Q33" s="53">
        <v>9.0541473518098436E-2</v>
      </c>
      <c r="R33" s="53">
        <v>6.9693654266958421E-2</v>
      </c>
      <c r="S33" s="53">
        <v>9.4423617619493902E-2</v>
      </c>
      <c r="T33" s="53">
        <v>9.8417868776174963E-2</v>
      </c>
      <c r="U33" s="53">
        <v>8.7367903661833377E-2</v>
      </c>
      <c r="V33" s="53">
        <v>0.11609048228766539</v>
      </c>
      <c r="W33" s="53">
        <v>0.10045478865703585</v>
      </c>
      <c r="X33" s="53">
        <v>0.10827569759122346</v>
      </c>
      <c r="Y33" s="338">
        <v>0.12089476359938993</v>
      </c>
    </row>
    <row r="34" spans="1:25">
      <c r="A34" s="91" t="s">
        <v>69</v>
      </c>
      <c r="B34" s="53">
        <v>0.2137081247593377</v>
      </c>
      <c r="C34" s="53">
        <v>0.20243422230177197</v>
      </c>
      <c r="D34" s="53">
        <v>0.19366689993002098</v>
      </c>
      <c r="E34" s="53">
        <v>0.21173969914977109</v>
      </c>
      <c r="F34" s="53">
        <v>0.20919540229885059</v>
      </c>
      <c r="G34" s="53">
        <v>0.19648262937869396</v>
      </c>
      <c r="H34" s="53">
        <v>0.20530063291139242</v>
      </c>
      <c r="I34" s="53">
        <v>0.20372435325602142</v>
      </c>
      <c r="J34" s="53">
        <v>0.19273426889995474</v>
      </c>
      <c r="K34" s="53">
        <v>0.21174075330844927</v>
      </c>
      <c r="L34" s="53">
        <v>0.23866967305524239</v>
      </c>
      <c r="M34" s="53">
        <v>0.2175533015938729</v>
      </c>
      <c r="N34" s="92">
        <v>0.18047158403869407</v>
      </c>
      <c r="O34" s="53">
        <v>0.21558361564521097</v>
      </c>
      <c r="P34" s="53">
        <v>0.20024271844660194</v>
      </c>
      <c r="Q34" s="53">
        <v>0.1461038961038961</v>
      </c>
      <c r="R34" s="53">
        <v>0.15069169960474307</v>
      </c>
      <c r="S34" s="53">
        <v>0.11324786324786325</v>
      </c>
      <c r="T34" s="53">
        <v>5.921052631578947E-2</v>
      </c>
      <c r="U34" s="53">
        <v>0.10679108346293416</v>
      </c>
      <c r="V34" s="53">
        <v>9.526401741970604E-2</v>
      </c>
      <c r="W34" s="53">
        <v>0.15697921086126432</v>
      </c>
      <c r="X34" s="53">
        <v>0.16741071428571427</v>
      </c>
      <c r="Y34" s="338">
        <v>0.13561024610748368</v>
      </c>
    </row>
    <row r="35" spans="1:25">
      <c r="A35" s="91" t="s">
        <v>70</v>
      </c>
      <c r="B35" s="53">
        <v>0.41389432485322897</v>
      </c>
      <c r="C35" s="53">
        <v>0.41071690367981234</v>
      </c>
      <c r="D35" s="53">
        <v>0.42767707650869913</v>
      </c>
      <c r="E35" s="53">
        <v>0.40923578157093277</v>
      </c>
      <c r="F35" s="53">
        <v>0.44130242675548909</v>
      </c>
      <c r="G35" s="53">
        <v>0.44626875281694678</v>
      </c>
      <c r="H35" s="53">
        <v>0.43611628056215107</v>
      </c>
      <c r="I35" s="53">
        <v>0.45711938317638878</v>
      </c>
      <c r="J35" s="53">
        <v>0.45528071314717516</v>
      </c>
      <c r="K35" s="53">
        <v>0.45867435158501441</v>
      </c>
      <c r="L35" s="53">
        <v>0.46881253215939628</v>
      </c>
      <c r="M35" s="53">
        <v>0.46818309463633812</v>
      </c>
      <c r="N35" s="92">
        <v>0.1540619268529507</v>
      </c>
      <c r="O35" s="53">
        <v>0.14124583440143554</v>
      </c>
      <c r="P35" s="53">
        <v>0.17648730579765062</v>
      </c>
      <c r="Q35" s="53">
        <v>0.17815296614078791</v>
      </c>
      <c r="R35" s="53">
        <v>0.14535457493303255</v>
      </c>
      <c r="S35" s="53">
        <v>0.15247863247863247</v>
      </c>
      <c r="T35" s="53">
        <v>0.15369774919614149</v>
      </c>
      <c r="U35" s="53">
        <v>0.22545204852368964</v>
      </c>
      <c r="V35" s="53">
        <v>0.23797282409107601</v>
      </c>
      <c r="W35" s="53">
        <v>0.24569707401032703</v>
      </c>
      <c r="X35" s="53">
        <v>0.26618088298328335</v>
      </c>
      <c r="Y35" s="338">
        <v>0.27623762376237626</v>
      </c>
    </row>
    <row r="36" spans="1:25">
      <c r="A36" s="93" t="s">
        <v>71</v>
      </c>
      <c r="B36" s="90">
        <v>0.22334293948126802</v>
      </c>
      <c r="C36" s="90">
        <v>0.22459893048128343</v>
      </c>
      <c r="D36" s="90">
        <v>0.22873481057898498</v>
      </c>
      <c r="E36" s="90">
        <v>0.23266364225534672</v>
      </c>
      <c r="F36" s="90">
        <v>0.24101610904584883</v>
      </c>
      <c r="G36" s="90">
        <v>0.24372759856630824</v>
      </c>
      <c r="H36" s="90">
        <v>0.25829081632653061</v>
      </c>
      <c r="I36" s="90">
        <v>0.26602343211578222</v>
      </c>
      <c r="J36" s="90">
        <v>0.26003949967083606</v>
      </c>
      <c r="K36" s="90">
        <v>0.2707535121328225</v>
      </c>
      <c r="L36" s="90">
        <v>0.31241997439180536</v>
      </c>
      <c r="M36" s="90">
        <v>0.3313915857605178</v>
      </c>
      <c r="N36" s="94">
        <v>0.205208801077683</v>
      </c>
      <c r="O36" s="90">
        <v>0.18224101479915433</v>
      </c>
      <c r="P36" s="90">
        <v>0.18530225207427894</v>
      </c>
      <c r="Q36" s="90">
        <v>0.17782500885582714</v>
      </c>
      <c r="R36" s="90">
        <v>0.19266394961096703</v>
      </c>
      <c r="S36" s="90">
        <v>0.17667304015296367</v>
      </c>
      <c r="T36" s="90">
        <v>0.2035166479610924</v>
      </c>
      <c r="U36" s="90">
        <v>0.23711739635800078</v>
      </c>
      <c r="V36" s="90">
        <v>0.23680823680823682</v>
      </c>
      <c r="W36" s="90">
        <v>0.25767979761474519</v>
      </c>
      <c r="X36" s="90">
        <v>0.27783706865884028</v>
      </c>
      <c r="Y36" s="338">
        <v>0.28894230769230766</v>
      </c>
    </row>
    <row r="37" spans="1:25">
      <c r="A37" s="91" t="s">
        <v>72</v>
      </c>
      <c r="B37" s="53">
        <v>0.30810214620050952</v>
      </c>
      <c r="C37" s="53">
        <v>0.31394666047604092</v>
      </c>
      <c r="D37" s="53">
        <v>0.3155271446277137</v>
      </c>
      <c r="E37" s="53">
        <v>0.32760443397509287</v>
      </c>
      <c r="F37" s="53">
        <v>0.33240652920515718</v>
      </c>
      <c r="G37" s="53">
        <v>0.33999762946908574</v>
      </c>
      <c r="H37" s="53">
        <v>0.34287659574468088</v>
      </c>
      <c r="I37" s="53">
        <v>0.34186432577910808</v>
      </c>
      <c r="J37" s="53">
        <v>0.36670083845910217</v>
      </c>
      <c r="K37" s="53">
        <v>0.38577563500124323</v>
      </c>
      <c r="L37" s="53">
        <v>0.41115399021122051</v>
      </c>
      <c r="M37" s="53">
        <v>0.42705673388360671</v>
      </c>
      <c r="N37" s="92">
        <v>0.14743948433605361</v>
      </c>
      <c r="O37" s="53">
        <v>0.14227587906092712</v>
      </c>
      <c r="P37" s="53">
        <v>0.13337494652237644</v>
      </c>
      <c r="Q37" s="53">
        <v>0.12575712002453451</v>
      </c>
      <c r="R37" s="53">
        <v>0.10384373840312866</v>
      </c>
      <c r="S37" s="53">
        <v>0.11925916656238268</v>
      </c>
      <c r="T37" s="53">
        <v>0.12659652840434074</v>
      </c>
      <c r="U37" s="53">
        <v>0.15329923540228857</v>
      </c>
      <c r="V37" s="53">
        <v>0.1719490390705804</v>
      </c>
      <c r="W37" s="53">
        <v>0.19391320186114286</v>
      </c>
      <c r="X37" s="53">
        <v>0.19145048405347639</v>
      </c>
      <c r="Y37" s="338">
        <v>0.20617797009554004</v>
      </c>
    </row>
    <row r="38" spans="1:25">
      <c r="A38" s="91" t="s">
        <v>73</v>
      </c>
      <c r="B38" s="53">
        <v>0.36921214960568438</v>
      </c>
      <c r="C38" s="53">
        <v>0.40159511149908739</v>
      </c>
      <c r="D38" s="53">
        <v>0.39730468749999998</v>
      </c>
      <c r="E38" s="53">
        <v>0.41165464821672187</v>
      </c>
      <c r="F38" s="53">
        <v>0.40007000350017502</v>
      </c>
      <c r="G38" s="53">
        <v>0.41022104738918896</v>
      </c>
      <c r="H38" s="53">
        <v>0.41192115143929914</v>
      </c>
      <c r="I38" s="53">
        <v>0.40714115497656683</v>
      </c>
      <c r="J38" s="53">
        <v>0.40691258768818478</v>
      </c>
      <c r="K38" s="53">
        <v>0.4136423083210724</v>
      </c>
      <c r="L38" s="53">
        <v>0.43919798275581584</v>
      </c>
      <c r="M38" s="53">
        <v>0.91969596827495048</v>
      </c>
      <c r="N38" s="92">
        <v>8.814144675100416E-2</v>
      </c>
      <c r="O38" s="53">
        <v>8.55834745304445E-2</v>
      </c>
      <c r="P38" s="53">
        <v>8.5905897381307217E-2</v>
      </c>
      <c r="Q38" s="53">
        <v>9.3979579130867893E-2</v>
      </c>
      <c r="R38" s="53">
        <v>9.3581445523193099E-2</v>
      </c>
      <c r="S38" s="53">
        <v>0.10535358013744181</v>
      </c>
      <c r="T38" s="53">
        <v>0.10975081256771398</v>
      </c>
      <c r="U38" s="53">
        <v>0.12306707543038102</v>
      </c>
      <c r="V38" s="53">
        <v>0.13596937879692383</v>
      </c>
      <c r="W38" s="53">
        <v>0.14729880306243484</v>
      </c>
      <c r="X38" s="53">
        <v>0.15358967854165911</v>
      </c>
      <c r="Y38" s="338">
        <v>0.16687700573324199</v>
      </c>
    </row>
    <row r="39" spans="1:25">
      <c r="A39" s="91" t="s">
        <v>74</v>
      </c>
      <c r="B39" s="53">
        <v>0.30415746872700516</v>
      </c>
      <c r="C39" s="53">
        <v>0.2945380680108336</v>
      </c>
      <c r="D39" s="53">
        <v>0.29664414983925153</v>
      </c>
      <c r="E39" s="53">
        <v>0.31694216308001527</v>
      </c>
      <c r="F39" s="53">
        <v>0.32596891332383088</v>
      </c>
      <c r="G39" s="53">
        <v>0.34168284789644016</v>
      </c>
      <c r="H39" s="53">
        <v>0.35065532306277303</v>
      </c>
      <c r="I39" s="53">
        <v>0.35398086062105333</v>
      </c>
      <c r="J39" s="53">
        <v>0.38986579545818517</v>
      </c>
      <c r="K39" s="53">
        <v>0.41813602015113349</v>
      </c>
      <c r="L39" s="53">
        <v>0.4496564566878572</v>
      </c>
      <c r="M39" s="53">
        <v>0.59817773139600228</v>
      </c>
      <c r="N39" s="92">
        <v>1.6134689582602595E-2</v>
      </c>
      <c r="O39" s="53">
        <v>2.0585677007828356E-2</v>
      </c>
      <c r="P39" s="53">
        <v>2.4357239512855209E-2</v>
      </c>
      <c r="Q39" s="53">
        <v>2.1447721179624665E-2</v>
      </c>
      <c r="R39" s="53">
        <v>2.5030525030525032E-2</v>
      </c>
      <c r="S39" s="53">
        <v>1.9138337848466313E-2</v>
      </c>
      <c r="T39" s="53">
        <v>3.5387554036392883E-2</v>
      </c>
      <c r="U39" s="53">
        <v>4.5917101017622239E-2</v>
      </c>
      <c r="V39" s="53">
        <v>7.3989668793679728E-2</v>
      </c>
      <c r="W39" s="53">
        <v>0.19310663178950607</v>
      </c>
      <c r="X39" s="53">
        <v>0.13084258246052838</v>
      </c>
      <c r="Y39" s="338">
        <v>0.17892074198988195</v>
      </c>
    </row>
    <row r="40" spans="1:25">
      <c r="A40" s="91" t="s">
        <v>75</v>
      </c>
      <c r="B40" s="53">
        <v>0.37969416415270985</v>
      </c>
      <c r="C40" s="53">
        <v>0.39621830683283199</v>
      </c>
      <c r="D40" s="53">
        <v>0.39576124567474047</v>
      </c>
      <c r="E40" s="53">
        <v>0.42216145042033831</v>
      </c>
      <c r="F40" s="53">
        <v>0.41509253959168096</v>
      </c>
      <c r="G40" s="53">
        <v>0.42576296573675343</v>
      </c>
      <c r="H40" s="53">
        <v>0.44192634560906513</v>
      </c>
      <c r="I40" s="53">
        <v>0.46163718030983592</v>
      </c>
      <c r="J40" s="53">
        <v>0.47739713932544586</v>
      </c>
      <c r="K40" s="53">
        <v>0.48062975411286041</v>
      </c>
      <c r="L40" s="53">
        <v>0.49124854142357061</v>
      </c>
      <c r="M40" s="53">
        <v>0.1902698257046152</v>
      </c>
      <c r="N40" s="92">
        <v>0.24444618886882802</v>
      </c>
      <c r="O40" s="53">
        <v>0.24016644421763367</v>
      </c>
      <c r="P40" s="53">
        <v>0.24749368638555139</v>
      </c>
      <c r="Q40" s="53">
        <v>0.20203020549641001</v>
      </c>
      <c r="R40" s="53">
        <v>0.15940543311122501</v>
      </c>
      <c r="S40" s="53">
        <v>0.18274726013581657</v>
      </c>
      <c r="T40" s="53">
        <v>0.19824296104270181</v>
      </c>
      <c r="U40" s="53">
        <v>0.20675552862768859</v>
      </c>
      <c r="V40" s="53">
        <v>0.25083416750083415</v>
      </c>
      <c r="W40" s="53">
        <v>0.26759150927628278</v>
      </c>
      <c r="X40" s="53">
        <v>0.26748582230623819</v>
      </c>
      <c r="Y40" s="338">
        <v>0.2614217675074969</v>
      </c>
    </row>
    <row r="41" spans="1:25">
      <c r="A41" s="91" t="s">
        <v>76</v>
      </c>
      <c r="B41" s="53">
        <v>0.2806086341118188</v>
      </c>
      <c r="C41" s="53">
        <v>0.26159827213822895</v>
      </c>
      <c r="D41" s="53">
        <v>0.25142506357975969</v>
      </c>
      <c r="E41" s="53">
        <v>0.27508147626178103</v>
      </c>
      <c r="F41" s="53">
        <v>0.27572984749455337</v>
      </c>
      <c r="G41" s="53">
        <v>0.28206806282722513</v>
      </c>
      <c r="H41" s="53">
        <v>0.28198950176404786</v>
      </c>
      <c r="I41" s="53">
        <v>0.30204657727593509</v>
      </c>
      <c r="J41" s="53">
        <v>0.31176621818493444</v>
      </c>
      <c r="K41" s="53">
        <v>0.33464172373475864</v>
      </c>
      <c r="L41" s="53">
        <v>0.35569105691056913</v>
      </c>
      <c r="M41" s="53">
        <v>0.36834914000964475</v>
      </c>
      <c r="N41" s="92">
        <v>0.25708924103419517</v>
      </c>
      <c r="O41" s="53">
        <v>0.24127246436686636</v>
      </c>
      <c r="P41" s="53">
        <v>0.23882709807886754</v>
      </c>
      <c r="Q41" s="53">
        <v>0.22782874617737003</v>
      </c>
      <c r="R41" s="53">
        <v>0.18685881778212018</v>
      </c>
      <c r="S41" s="53">
        <v>0.20834914611005692</v>
      </c>
      <c r="T41" s="53">
        <v>0.20015172588190669</v>
      </c>
      <c r="U41" s="53">
        <v>0.24244623899827603</v>
      </c>
      <c r="V41" s="53">
        <v>0.25891764705882353</v>
      </c>
      <c r="W41" s="53">
        <v>0.27643446555363654</v>
      </c>
      <c r="X41" s="53">
        <v>0.2693056456846204</v>
      </c>
      <c r="Y41" s="338">
        <v>0.29385923918123191</v>
      </c>
    </row>
    <row r="42" spans="1:25">
      <c r="A42" s="91" t="s">
        <v>77</v>
      </c>
      <c r="B42" s="53">
        <v>0.31986280529969852</v>
      </c>
      <c r="C42" s="53">
        <v>0.32751885410449788</v>
      </c>
      <c r="D42" s="53">
        <v>0.33202695084959599</v>
      </c>
      <c r="E42" s="53">
        <v>0.34385936132983375</v>
      </c>
      <c r="F42" s="53">
        <v>0.34281803585059617</v>
      </c>
      <c r="G42" s="53">
        <v>0.34067183462532302</v>
      </c>
      <c r="H42" s="53">
        <v>0.34753125662216572</v>
      </c>
      <c r="I42" s="53">
        <v>0.36063408190224572</v>
      </c>
      <c r="J42" s="53">
        <v>0.37419506832103033</v>
      </c>
      <c r="K42" s="53">
        <v>0.397900813434794</v>
      </c>
      <c r="L42" s="53">
        <v>0.41396312518030898</v>
      </c>
      <c r="M42" s="53">
        <v>0.43391250387837421</v>
      </c>
      <c r="N42" s="92">
        <v>7.3141245214587952E-2</v>
      </c>
      <c r="O42" s="53">
        <v>7.8591325109430954E-2</v>
      </c>
      <c r="P42" s="53">
        <v>7.3709723410322212E-2</v>
      </c>
      <c r="Q42" s="53">
        <v>6.6058573298429318E-2</v>
      </c>
      <c r="R42" s="53">
        <v>5.5408489274303974E-2</v>
      </c>
      <c r="S42" s="53">
        <v>6.2891369452763413E-2</v>
      </c>
      <c r="T42" s="53">
        <v>6.6004125257828616E-2</v>
      </c>
      <c r="U42" s="53">
        <v>6.8288119738072972E-2</v>
      </c>
      <c r="V42" s="53">
        <v>6.7867242149129328E-2</v>
      </c>
      <c r="W42" s="53">
        <v>7.3518323028200869E-2</v>
      </c>
      <c r="X42" s="53">
        <v>8.0704660091846722E-2</v>
      </c>
      <c r="Y42" s="338">
        <v>9.1228070175438603E-2</v>
      </c>
    </row>
    <row r="43" spans="1:25">
      <c r="A43" s="91" t="s">
        <v>78</v>
      </c>
      <c r="B43" s="53">
        <v>0.29563371740448757</v>
      </c>
      <c r="C43" s="53">
        <v>0.30561620572537601</v>
      </c>
      <c r="D43" s="53">
        <v>0.3173255669847565</v>
      </c>
      <c r="E43" s="53">
        <v>0.33058402571411244</v>
      </c>
      <c r="F43" s="53">
        <v>0.34177891176645109</v>
      </c>
      <c r="G43" s="53">
        <v>0.36231283659821267</v>
      </c>
      <c r="H43" s="53">
        <v>0.37071927953549</v>
      </c>
      <c r="I43" s="53">
        <v>0.26954146568257104</v>
      </c>
      <c r="J43" s="53">
        <v>0.40357545881095208</v>
      </c>
      <c r="K43" s="53">
        <v>0.42406841783750765</v>
      </c>
      <c r="L43" s="53">
        <v>0.44567342947934491</v>
      </c>
      <c r="M43" s="53">
        <v>0.46726319037334157</v>
      </c>
      <c r="N43" s="92">
        <v>0.21297027897647847</v>
      </c>
      <c r="O43" s="53">
        <v>0.21580796252927401</v>
      </c>
      <c r="P43" s="53">
        <v>0.22549728752260398</v>
      </c>
      <c r="Q43" s="53">
        <v>0.22320987654320987</v>
      </c>
      <c r="R43" s="53">
        <v>0.15856738348511518</v>
      </c>
      <c r="S43" s="53">
        <v>0.21717389430123288</v>
      </c>
      <c r="T43" s="53">
        <v>0.17700341990941862</v>
      </c>
      <c r="U43" s="53">
        <v>0.20164254986312086</v>
      </c>
      <c r="V43" s="53">
        <v>0.2066417600664176</v>
      </c>
      <c r="W43" s="53">
        <v>0.2234589763049161</v>
      </c>
      <c r="X43" s="53">
        <v>0.22651049127833489</v>
      </c>
      <c r="Y43" s="338">
        <v>0.23541230640435329</v>
      </c>
    </row>
    <row r="44" spans="1:25">
      <c r="A44" s="91" t="s">
        <v>79</v>
      </c>
      <c r="B44" s="53">
        <v>0.31976076844076601</v>
      </c>
      <c r="C44" s="53">
        <v>0.29638861515274478</v>
      </c>
      <c r="D44" s="53">
        <v>0.30335382895472329</v>
      </c>
      <c r="E44" s="53">
        <v>0.32300364247688429</v>
      </c>
      <c r="F44" s="53">
        <v>0.32299290005461495</v>
      </c>
      <c r="G44" s="53">
        <v>0.33022164276401567</v>
      </c>
      <c r="H44" s="53">
        <v>0.32107057972512143</v>
      </c>
      <c r="I44" s="53">
        <v>0.32491423457465318</v>
      </c>
      <c r="J44" s="53">
        <v>0.32900085311386562</v>
      </c>
      <c r="K44" s="53">
        <v>0.33588439655606467</v>
      </c>
      <c r="L44" s="53">
        <v>0.35792462570986061</v>
      </c>
      <c r="M44" s="53">
        <v>0.37360157016683021</v>
      </c>
      <c r="N44" s="92">
        <v>0.11886762103908638</v>
      </c>
      <c r="O44" s="53">
        <v>0.12747768194885761</v>
      </c>
      <c r="P44" s="53">
        <v>9.6851038487307375E-2</v>
      </c>
      <c r="Q44" s="53">
        <v>0.10939024390243902</v>
      </c>
      <c r="R44" s="53">
        <v>8.5010804048675087E-2</v>
      </c>
      <c r="S44" s="53">
        <v>0.10284018158538005</v>
      </c>
      <c r="T44" s="53">
        <v>0.12210973628296463</v>
      </c>
      <c r="U44" s="53">
        <v>0.14470869510507109</v>
      </c>
      <c r="V44" s="53">
        <v>0.16695946385581364</v>
      </c>
      <c r="W44" s="53">
        <v>0.18593828309586882</v>
      </c>
      <c r="X44" s="53">
        <v>0.17828200972447325</v>
      </c>
      <c r="Y44" s="338">
        <v>0.20771762728482387</v>
      </c>
    </row>
    <row r="45" spans="1:25">
      <c r="A45" s="91" t="s">
        <v>80</v>
      </c>
      <c r="B45" s="53">
        <v>0.21652734000274085</v>
      </c>
      <c r="C45" s="53">
        <v>0.23207412687099074</v>
      </c>
      <c r="D45" s="53">
        <v>0.25417288641606733</v>
      </c>
      <c r="E45" s="53">
        <v>0.2437219138250066</v>
      </c>
      <c r="F45" s="53">
        <v>0.25845350571854797</v>
      </c>
      <c r="G45" s="53">
        <v>0.26034357609484637</v>
      </c>
      <c r="H45" s="53">
        <v>0.26303996016432218</v>
      </c>
      <c r="I45" s="53">
        <v>0.25958516656191077</v>
      </c>
      <c r="J45" s="53">
        <v>0.31716940308005598</v>
      </c>
      <c r="K45" s="53">
        <v>0.32751315958402877</v>
      </c>
      <c r="L45" s="53">
        <v>0.34170530654301906</v>
      </c>
      <c r="M45" s="53">
        <v>0.35080172076652327</v>
      </c>
      <c r="N45" s="92">
        <v>0.20543806646525681</v>
      </c>
      <c r="O45" s="53">
        <v>0.21931735657225854</v>
      </c>
      <c r="P45" s="53">
        <v>0.20516335389536211</v>
      </c>
      <c r="Q45" s="53">
        <v>0.18973003586936002</v>
      </c>
      <c r="R45" s="53">
        <v>0.19796708615682479</v>
      </c>
      <c r="S45" s="53">
        <v>0.18074409250879839</v>
      </c>
      <c r="T45" s="53">
        <v>0.17396535129932628</v>
      </c>
      <c r="U45" s="53">
        <v>0.21901639344262294</v>
      </c>
      <c r="V45" s="53">
        <v>0.23689631494621194</v>
      </c>
      <c r="W45" s="53">
        <v>0.24555335968379446</v>
      </c>
      <c r="X45" s="53">
        <v>0.23679963108139268</v>
      </c>
      <c r="Y45" s="338">
        <v>0.35912847483095417</v>
      </c>
    </row>
    <row r="46" spans="1:25">
      <c r="A46" s="91" t="s">
        <v>81</v>
      </c>
      <c r="B46" s="53">
        <v>0.21088694328130947</v>
      </c>
      <c r="C46" s="53">
        <v>0.20952560240963855</v>
      </c>
      <c r="D46" s="53">
        <v>0.22691795164667808</v>
      </c>
      <c r="E46" s="53">
        <v>0.22175396347581777</v>
      </c>
      <c r="F46" s="53">
        <v>0.23250655374067353</v>
      </c>
      <c r="G46" s="53">
        <v>0.22798115259151866</v>
      </c>
      <c r="H46" s="53">
        <v>0.23710959157272224</v>
      </c>
      <c r="I46" s="53">
        <v>0.24231464737793851</v>
      </c>
      <c r="J46" s="53">
        <v>0.26757203156542486</v>
      </c>
      <c r="K46" s="53">
        <v>0.28827536751523841</v>
      </c>
      <c r="L46" s="53">
        <v>0.32041642567958356</v>
      </c>
      <c r="M46" s="53">
        <v>0.35416126523204561</v>
      </c>
      <c r="N46" s="92">
        <v>0.125</v>
      </c>
      <c r="O46" s="53">
        <v>0.31640979147778786</v>
      </c>
      <c r="P46" s="53">
        <v>0.44499017681728881</v>
      </c>
      <c r="Q46" s="53">
        <v>0.36516357206012379</v>
      </c>
      <c r="R46" s="53">
        <v>0.3312829525483304</v>
      </c>
      <c r="S46" s="53">
        <v>0.23478260869565218</v>
      </c>
      <c r="T46" s="53">
        <v>0.32448377581120946</v>
      </c>
      <c r="U46" s="53">
        <v>0.35826771653543305</v>
      </c>
      <c r="V46" s="53">
        <v>0.36949429037520393</v>
      </c>
      <c r="W46" s="53">
        <v>0.32922127987663841</v>
      </c>
      <c r="X46" s="53">
        <v>0.35057915057915057</v>
      </c>
      <c r="Y46" s="338">
        <v>0.26351527814050668</v>
      </c>
    </row>
    <row r="47" spans="1:25">
      <c r="A47" s="91" t="s">
        <v>82</v>
      </c>
      <c r="B47" s="53">
        <v>0.31425435587872136</v>
      </c>
      <c r="C47" s="53">
        <v>0.32847315482226547</v>
      </c>
      <c r="D47" s="53">
        <v>0.32139096556807412</v>
      </c>
      <c r="E47" s="53">
        <v>0.3268301323414054</v>
      </c>
      <c r="F47" s="53">
        <v>0.34564805676331722</v>
      </c>
      <c r="G47" s="53">
        <v>0.35636719991524524</v>
      </c>
      <c r="H47" s="53">
        <v>0.34560927850579909</v>
      </c>
      <c r="I47" s="53">
        <v>0.3498703294592258</v>
      </c>
      <c r="J47" s="53">
        <v>0.356483444020536</v>
      </c>
      <c r="K47" s="53">
        <v>0.37876830843467452</v>
      </c>
      <c r="L47" s="53">
        <v>0.42006861063464834</v>
      </c>
      <c r="M47" s="53">
        <v>0.42973467973467971</v>
      </c>
      <c r="N47" s="92">
        <v>6.2691131498470942E-2</v>
      </c>
      <c r="O47" s="53">
        <v>5.1558898459298799E-2</v>
      </c>
      <c r="P47" s="53">
        <v>5.3893263342082241E-2</v>
      </c>
      <c r="Q47" s="53">
        <v>5.2719058983975449E-2</v>
      </c>
      <c r="R47" s="53">
        <v>5.0991501416430593E-2</v>
      </c>
      <c r="S47" s="53">
        <v>5.4762049474260013E-2</v>
      </c>
      <c r="T47" s="53">
        <v>6.0260170896569314E-2</v>
      </c>
      <c r="U47" s="53">
        <v>8.9067807271354882E-2</v>
      </c>
      <c r="V47" s="53">
        <v>0.11196854979615609</v>
      </c>
      <c r="W47" s="53">
        <v>0.14973723429288571</v>
      </c>
      <c r="X47" s="53">
        <v>0.13916221535001405</v>
      </c>
      <c r="Y47" s="338">
        <v>0.13043959694386004</v>
      </c>
    </row>
    <row r="48" spans="1:25">
      <c r="A48" s="91" t="s">
        <v>83</v>
      </c>
      <c r="B48" s="53">
        <v>0.19357249626307924</v>
      </c>
      <c r="C48" s="53">
        <v>0.2183878444501674</v>
      </c>
      <c r="D48" s="53">
        <v>0.22914162058187065</v>
      </c>
      <c r="E48" s="53">
        <v>0.22423556058890148</v>
      </c>
      <c r="F48" s="53">
        <v>0.2423580786026201</v>
      </c>
      <c r="G48" s="53">
        <v>0.25574912891986062</v>
      </c>
      <c r="H48" s="53">
        <v>0.26813953488372094</v>
      </c>
      <c r="I48" s="53">
        <v>0.27473684210526317</v>
      </c>
      <c r="J48" s="53">
        <v>0.27127083784368911</v>
      </c>
      <c r="K48" s="53">
        <v>0.31737515476681799</v>
      </c>
      <c r="L48" s="53">
        <v>0.32653061224489793</v>
      </c>
      <c r="M48" s="53">
        <v>0.35525764558022621</v>
      </c>
      <c r="N48" s="92">
        <v>0.57813998082454454</v>
      </c>
      <c r="O48" s="53">
        <v>0.47579462102689485</v>
      </c>
      <c r="P48" s="53">
        <v>0.46726982437466735</v>
      </c>
      <c r="Q48" s="53">
        <v>0.43118383060635224</v>
      </c>
      <c r="R48" s="53">
        <v>0.44547803617571058</v>
      </c>
      <c r="S48" s="53">
        <v>0.44319999999999998</v>
      </c>
      <c r="T48" s="53">
        <v>0.48996397323726198</v>
      </c>
      <c r="U48" s="53">
        <v>0.50028264556246471</v>
      </c>
      <c r="V48" s="53">
        <v>0.51963940759819705</v>
      </c>
      <c r="W48" s="53">
        <v>0.56408706166868194</v>
      </c>
      <c r="X48" s="53">
        <v>0.59177215189873422</v>
      </c>
      <c r="Y48" s="338">
        <v>0.55977011494252871</v>
      </c>
    </row>
    <row r="49" spans="1:25">
      <c r="A49" s="93" t="s">
        <v>84</v>
      </c>
      <c r="B49" s="90">
        <v>0.27262279730995148</v>
      </c>
      <c r="C49" s="90">
        <v>0.2741989881956155</v>
      </c>
      <c r="D49" s="90">
        <v>0.27757213930348257</v>
      </c>
      <c r="E49" s="90">
        <v>0.28337896601707196</v>
      </c>
      <c r="F49" s="90">
        <v>0.28691772127553178</v>
      </c>
      <c r="G49" s="90">
        <v>0.28990975571806443</v>
      </c>
      <c r="H49" s="90">
        <v>0.29962063436192266</v>
      </c>
      <c r="I49" s="90">
        <v>0.31008363578980591</v>
      </c>
      <c r="J49" s="90">
        <v>0.3383957475720395</v>
      </c>
      <c r="K49" s="90">
        <v>0.3616375743725127</v>
      </c>
      <c r="L49" s="90">
        <v>0.3814264012153194</v>
      </c>
      <c r="M49" s="90">
        <v>0.40096250250651694</v>
      </c>
      <c r="N49" s="94">
        <v>0.24022662889518415</v>
      </c>
      <c r="O49" s="90">
        <v>0.20965657311669128</v>
      </c>
      <c r="P49" s="90">
        <v>0.19481324128164276</v>
      </c>
      <c r="Q49" s="90">
        <v>0.18951896754008604</v>
      </c>
      <c r="R49" s="90">
        <v>0.12121212121212122</v>
      </c>
      <c r="S49" s="90">
        <v>0.11776774723020107</v>
      </c>
      <c r="T49" s="90">
        <v>0.12798451279845127</v>
      </c>
      <c r="U49" s="90">
        <v>0.25235434956105346</v>
      </c>
      <c r="V49" s="90">
        <v>0.28767638758231423</v>
      </c>
      <c r="W49" s="90">
        <v>0.28634109118657003</v>
      </c>
      <c r="X49" s="90">
        <v>0.27479703494528768</v>
      </c>
      <c r="Y49" s="338">
        <v>0.27850622406639003</v>
      </c>
    </row>
    <row r="50" spans="1:25">
      <c r="A50" s="91" t="s">
        <v>85</v>
      </c>
      <c r="B50" s="53">
        <v>0.37514909376016548</v>
      </c>
      <c r="C50" s="53">
        <v>0.38560400514082671</v>
      </c>
      <c r="D50" s="53">
        <v>0.39185396534164679</v>
      </c>
      <c r="E50" s="53">
        <v>0.39598878872364501</v>
      </c>
      <c r="F50" s="53">
        <v>0.40775271337503544</v>
      </c>
      <c r="G50" s="53">
        <v>0.41936631219830872</v>
      </c>
      <c r="H50" s="53">
        <v>0.42512689431178496</v>
      </c>
      <c r="I50" s="53">
        <v>0.43784642011686203</v>
      </c>
      <c r="J50" s="53">
        <v>0.4456149835326253</v>
      </c>
      <c r="K50" s="53">
        <v>0.46700237009501994</v>
      </c>
      <c r="L50" s="53">
        <v>0.48108635753153428</v>
      </c>
      <c r="M50" s="53">
        <v>0.49016684706026509</v>
      </c>
      <c r="N50" s="92">
        <v>9.1042495705542653E-2</v>
      </c>
      <c r="O50" s="53">
        <v>8.6336391437308868E-2</v>
      </c>
      <c r="P50" s="53">
        <v>7.6861299352924073E-2</v>
      </c>
      <c r="Q50" s="53">
        <v>7.3248318581595986E-2</v>
      </c>
      <c r="R50" s="53">
        <v>7.5925097462772415E-2</v>
      </c>
      <c r="S50" s="53">
        <v>7.4082161250489414E-2</v>
      </c>
      <c r="T50" s="53">
        <v>8.300257101356967E-2</v>
      </c>
      <c r="U50" s="53">
        <v>9.1796301149041942E-2</v>
      </c>
      <c r="V50" s="53">
        <v>9.6767322595972677E-2</v>
      </c>
      <c r="W50" s="53">
        <v>0.10599074391498114</v>
      </c>
      <c r="X50" s="53">
        <v>0.11906069517769195</v>
      </c>
      <c r="Y50" s="338">
        <v>0.13146846806002629</v>
      </c>
    </row>
    <row r="51" spans="1:25">
      <c r="A51" s="91" t="s">
        <v>86</v>
      </c>
      <c r="B51" s="53">
        <v>0.33702728909821306</v>
      </c>
      <c r="C51" s="53">
        <v>0.39211479147110095</v>
      </c>
      <c r="D51" s="53">
        <v>0.37964612278826743</v>
      </c>
      <c r="E51" s="53">
        <v>0.38976691301876065</v>
      </c>
      <c r="F51" s="53">
        <v>0.40821129707112969</v>
      </c>
      <c r="G51" s="53">
        <v>0.43813336669585889</v>
      </c>
      <c r="H51" s="53">
        <v>0.45696667541327735</v>
      </c>
      <c r="I51" s="53">
        <v>0.4330875781948168</v>
      </c>
      <c r="J51" s="53">
        <v>0.4273142475214437</v>
      </c>
      <c r="K51" s="53">
        <v>0.46120443377899667</v>
      </c>
      <c r="L51" s="53">
        <v>0.48462809917355371</v>
      </c>
      <c r="M51" s="53">
        <v>0.49116258645295863</v>
      </c>
      <c r="N51" s="92">
        <v>3.5805161759360229E-2</v>
      </c>
      <c r="O51" s="53">
        <v>3.9690222652468542E-2</v>
      </c>
      <c r="P51" s="53">
        <v>4.0377632534495278E-2</v>
      </c>
      <c r="Q51" s="53">
        <v>4.6041781198460689E-2</v>
      </c>
      <c r="R51" s="53">
        <v>3.0152183188735599E-2</v>
      </c>
      <c r="S51" s="53">
        <v>3.9318885448916409E-2</v>
      </c>
      <c r="T51" s="53">
        <v>3.7577295068970985E-2</v>
      </c>
      <c r="U51" s="53">
        <v>4.8944487881157156E-2</v>
      </c>
      <c r="V51" s="53">
        <v>5.4180602006688963E-2</v>
      </c>
      <c r="W51" s="53">
        <v>7.0928196147110337E-2</v>
      </c>
      <c r="X51" s="53">
        <v>6.9994474120464167E-2</v>
      </c>
      <c r="Y51" s="338">
        <v>6.2603267853864511E-2</v>
      </c>
    </row>
    <row r="52" spans="1:25">
      <c r="A52" s="91" t="s">
        <v>87</v>
      </c>
      <c r="B52" s="53">
        <v>0.27264653641207814</v>
      </c>
      <c r="C52" s="53">
        <v>0.27568995889606579</v>
      </c>
      <c r="D52" s="53">
        <v>0.28674574522949975</v>
      </c>
      <c r="E52" s="53">
        <v>0.28496372279209409</v>
      </c>
      <c r="F52" s="53">
        <v>0.28699897225077081</v>
      </c>
      <c r="G52" s="53">
        <v>0.29757531227038941</v>
      </c>
      <c r="H52" s="53">
        <v>0.2860256061018796</v>
      </c>
      <c r="I52" s="53">
        <v>0.29987029831387807</v>
      </c>
      <c r="J52" s="53">
        <v>0.29819915254237289</v>
      </c>
      <c r="K52" s="53">
        <v>0.32817569253805839</v>
      </c>
      <c r="L52" s="53">
        <v>0.33627234876316436</v>
      </c>
      <c r="M52" s="53">
        <v>0.51108525232729052</v>
      </c>
      <c r="N52" s="92">
        <v>0.15137420718816066</v>
      </c>
      <c r="O52" s="53">
        <v>0.14323725055432374</v>
      </c>
      <c r="P52" s="53">
        <v>0.13865894039735099</v>
      </c>
      <c r="Q52" s="53">
        <v>0.15453863465866466</v>
      </c>
      <c r="R52" s="53">
        <v>8.389129578574242E-2</v>
      </c>
      <c r="S52" s="53">
        <v>0.10028305701577032</v>
      </c>
      <c r="T52" s="53">
        <v>9.6380287832533801E-2</v>
      </c>
      <c r="U52" s="53">
        <v>0.1234472049689441</v>
      </c>
      <c r="V52" s="53">
        <v>0.1324750830564784</v>
      </c>
      <c r="W52" s="53">
        <v>0.15176715176715178</v>
      </c>
      <c r="X52" s="53">
        <v>0.15778251599147122</v>
      </c>
      <c r="Y52" s="338">
        <v>9.173306772908367E-2</v>
      </c>
    </row>
    <row r="53" spans="1:25">
      <c r="A53" s="91" t="s">
        <v>88</v>
      </c>
      <c r="B53" s="53">
        <v>0.34015594541910332</v>
      </c>
      <c r="C53" s="53">
        <v>0.35074984045947671</v>
      </c>
      <c r="D53" s="53">
        <v>0.35763815927715908</v>
      </c>
      <c r="E53" s="53">
        <v>0.36809942323537492</v>
      </c>
      <c r="F53" s="53">
        <v>0.38167422345536983</v>
      </c>
      <c r="G53" s="53">
        <v>0.39253453772582358</v>
      </c>
      <c r="H53" s="53">
        <v>0.41309991346601876</v>
      </c>
      <c r="I53" s="53">
        <v>0.43526383526383527</v>
      </c>
      <c r="J53" s="53">
        <v>0.45044529262086513</v>
      </c>
      <c r="K53" s="53">
        <v>0.48231283766400823</v>
      </c>
      <c r="L53" s="53">
        <v>0.5018564356435643</v>
      </c>
      <c r="M53" s="53">
        <v>0.34998718934153217</v>
      </c>
      <c r="N53" s="92">
        <v>5.7714569207871672E-2</v>
      </c>
      <c r="O53" s="53">
        <v>6.3642675306641985E-2</v>
      </c>
      <c r="P53" s="53">
        <v>5.5305987186096181E-2</v>
      </c>
      <c r="Q53" s="53">
        <v>5.0800915331807778E-2</v>
      </c>
      <c r="R53" s="53">
        <v>6.5930874237583509E-2</v>
      </c>
      <c r="S53" s="53">
        <v>5.1457331730769232E-2</v>
      </c>
      <c r="T53" s="53">
        <v>5.8646034816247583E-2</v>
      </c>
      <c r="U53" s="53">
        <v>6.2006224563083551E-2</v>
      </c>
      <c r="V53" s="53">
        <v>6.7349551856594109E-2</v>
      </c>
      <c r="W53" s="53">
        <v>6.7250115154306775E-2</v>
      </c>
      <c r="X53" s="53">
        <v>9.047528154227906E-2</v>
      </c>
      <c r="Y53" s="338">
        <v>0.15967113803548247</v>
      </c>
    </row>
    <row r="54" spans="1:25">
      <c r="A54" s="91" t="s">
        <v>89</v>
      </c>
      <c r="B54" s="53">
        <v>0.49280000000000002</v>
      </c>
      <c r="C54" s="53">
        <v>0.46596858638743455</v>
      </c>
      <c r="D54" s="53">
        <v>0.51763197264372729</v>
      </c>
      <c r="E54" s="53">
        <v>0.53459119496855345</v>
      </c>
      <c r="F54" s="53">
        <v>0.55346700083542189</v>
      </c>
      <c r="G54" s="53">
        <v>0.54611650485436891</v>
      </c>
      <c r="H54" s="53">
        <v>0.56810035842293904</v>
      </c>
      <c r="I54" s="53">
        <v>0.58358358358358353</v>
      </c>
      <c r="J54" s="53">
        <v>0.58864833235810421</v>
      </c>
      <c r="K54" s="53">
        <v>0.58933545563072021</v>
      </c>
      <c r="L54" s="53">
        <v>0.60264635124298316</v>
      </c>
      <c r="M54" s="53">
        <v>0.61340996168582373</v>
      </c>
      <c r="N54" s="92">
        <v>0.17358270017533606</v>
      </c>
      <c r="O54" s="53">
        <v>0.18647887323943663</v>
      </c>
      <c r="P54" s="53">
        <v>0.22547425474254743</v>
      </c>
      <c r="Q54" s="53">
        <v>0.19564230594643667</v>
      </c>
      <c r="R54" s="53">
        <v>0.10878112712975098</v>
      </c>
      <c r="S54" s="53">
        <v>0.10630536737884315</v>
      </c>
      <c r="T54" s="53">
        <v>0.112</v>
      </c>
      <c r="U54" s="53">
        <v>0.12074148296593186</v>
      </c>
      <c r="V54" s="53">
        <v>0.138659793814433</v>
      </c>
      <c r="W54" s="53">
        <v>0.13486842105263158</v>
      </c>
      <c r="X54" s="53">
        <v>0.1900600764609503</v>
      </c>
      <c r="Y54" s="338">
        <v>0.2118398142774231</v>
      </c>
    </row>
    <row r="55" spans="1:25">
      <c r="A55" s="91" t="s">
        <v>90</v>
      </c>
      <c r="B55" s="53">
        <v>0.37332992392763537</v>
      </c>
      <c r="C55" s="53">
        <v>0.40094249506463731</v>
      </c>
      <c r="D55" s="53">
        <v>0.42615669339913631</v>
      </c>
      <c r="E55" s="53">
        <v>0.39358795312405126</v>
      </c>
      <c r="F55" s="53">
        <v>0.42223134197103829</v>
      </c>
      <c r="G55" s="53">
        <v>0.4396393291982541</v>
      </c>
      <c r="H55" s="53">
        <v>0.43410341034103411</v>
      </c>
      <c r="I55" s="53">
        <v>0.45446803981052741</v>
      </c>
      <c r="J55" s="53">
        <v>0.46255071257671904</v>
      </c>
      <c r="K55" s="53">
        <v>0.48551464660037624</v>
      </c>
      <c r="L55" s="53">
        <v>0.50246776792908943</v>
      </c>
      <c r="M55" s="53">
        <v>0.51844461748102</v>
      </c>
      <c r="N55" s="92">
        <v>7.9585040003062435E-2</v>
      </c>
      <c r="O55" s="53">
        <v>6.6651953211211659E-2</v>
      </c>
      <c r="P55" s="53">
        <v>6.7562433076577666E-2</v>
      </c>
      <c r="Q55" s="53">
        <v>6.4729536904916327E-2</v>
      </c>
      <c r="R55" s="53">
        <v>8.5990092721961134E-2</v>
      </c>
      <c r="S55" s="53">
        <v>6.6540317022742934E-2</v>
      </c>
      <c r="T55" s="53">
        <v>7.1940443887845262E-2</v>
      </c>
      <c r="U55" s="53">
        <v>8.2091670214275575E-2</v>
      </c>
      <c r="V55" s="53">
        <v>9.0051718892607241E-2</v>
      </c>
      <c r="W55" s="53">
        <v>9.4426680697777959E-2</v>
      </c>
      <c r="X55" s="53">
        <v>0.11026046434218191</v>
      </c>
      <c r="Y55" s="338">
        <v>0.11723588745354804</v>
      </c>
    </row>
    <row r="56" spans="1:25">
      <c r="A56" s="91" t="s">
        <v>91</v>
      </c>
      <c r="B56" s="53">
        <v>0.36828313443202626</v>
      </c>
      <c r="C56" s="53">
        <v>0.36509563935791867</v>
      </c>
      <c r="D56" s="53">
        <v>0.37422698627716589</v>
      </c>
      <c r="E56" s="53">
        <v>0.37926427109392769</v>
      </c>
      <c r="F56" s="53">
        <v>0.38555145641759814</v>
      </c>
      <c r="G56" s="53">
        <v>0.39129740943667218</v>
      </c>
      <c r="H56" s="53">
        <v>0.40361133116617043</v>
      </c>
      <c r="I56" s="53">
        <v>0.42031271620312716</v>
      </c>
      <c r="J56" s="53">
        <v>0.4282697529002002</v>
      </c>
      <c r="K56" s="53">
        <v>0.44880949148861077</v>
      </c>
      <c r="L56" s="53">
        <v>0.45937599829624109</v>
      </c>
      <c r="M56" s="53">
        <v>0.45811417575368824</v>
      </c>
      <c r="N56" s="92">
        <v>0.11957697882852535</v>
      </c>
      <c r="O56" s="53">
        <v>0.11106662090531214</v>
      </c>
      <c r="P56" s="53">
        <v>8.7468233512967938E-2</v>
      </c>
      <c r="Q56" s="53">
        <v>8.4587942658899004E-2</v>
      </c>
      <c r="R56" s="53">
        <v>8.4905507603115743E-2</v>
      </c>
      <c r="S56" s="53">
        <v>8.9280980781974814E-2</v>
      </c>
      <c r="T56" s="53">
        <v>0.10215451278435958</v>
      </c>
      <c r="U56" s="53">
        <v>0.10873427864683134</v>
      </c>
      <c r="V56" s="53">
        <v>0.11309904153354633</v>
      </c>
      <c r="W56" s="53">
        <v>0.12343818903424959</v>
      </c>
      <c r="X56" s="53">
        <v>0.13153803335956543</v>
      </c>
      <c r="Y56" s="338">
        <v>0.14984827692842922</v>
      </c>
    </row>
    <row r="57" spans="1:25">
      <c r="A57" s="91" t="s">
        <v>92</v>
      </c>
      <c r="B57" s="53">
        <v>0.39647747492199387</v>
      </c>
      <c r="C57" s="53">
        <v>0.40476696039919313</v>
      </c>
      <c r="D57" s="53">
        <v>0.40292223873204558</v>
      </c>
      <c r="E57" s="53">
        <v>0.41168857707240653</v>
      </c>
      <c r="F57" s="53">
        <v>0.42140149257290005</v>
      </c>
      <c r="G57" s="53">
        <v>0.43876340459187235</v>
      </c>
      <c r="H57" s="53">
        <v>0.43053022783407585</v>
      </c>
      <c r="I57" s="53">
        <v>0.44404699916234636</v>
      </c>
      <c r="J57" s="53">
        <v>0.44816091691591131</v>
      </c>
      <c r="K57" s="53">
        <v>0.46741657468943004</v>
      </c>
      <c r="L57" s="53">
        <v>0.47921478060046191</v>
      </c>
      <c r="M57" s="53">
        <v>0.49414122725871107</v>
      </c>
      <c r="N57" s="92">
        <v>5.9848753397140492E-2</v>
      </c>
      <c r="O57" s="53">
        <v>6.6720442498271484E-2</v>
      </c>
      <c r="P57" s="53">
        <v>7.1648328727121027E-2</v>
      </c>
      <c r="Q57" s="53">
        <v>6.0698669424984718E-2</v>
      </c>
      <c r="R57" s="53">
        <v>5.5913319022794644E-2</v>
      </c>
      <c r="S57" s="53">
        <v>6.140299725931541E-2</v>
      </c>
      <c r="T57" s="53">
        <v>6.9691358024691355E-2</v>
      </c>
      <c r="U57" s="53">
        <v>8.3906373975138851E-2</v>
      </c>
      <c r="V57" s="53">
        <v>8.1062105061594433E-2</v>
      </c>
      <c r="W57" s="53">
        <v>9.830866807610994E-2</v>
      </c>
      <c r="X57" s="53">
        <v>0.11747776033490319</v>
      </c>
      <c r="Y57" s="338">
        <v>0.12151394422310757</v>
      </c>
    </row>
    <row r="58" spans="1:25">
      <c r="A58" s="91" t="s">
        <v>93</v>
      </c>
      <c r="B58" s="53">
        <v>0.31932773109243695</v>
      </c>
      <c r="C58" s="53">
        <v>0.34137343927355279</v>
      </c>
      <c r="D58" s="53">
        <v>0.32811577082102777</v>
      </c>
      <c r="E58" s="53">
        <v>0.34458398744113028</v>
      </c>
      <c r="F58" s="53">
        <v>0.34138604197169353</v>
      </c>
      <c r="G58" s="53">
        <v>0.3188440410795319</v>
      </c>
      <c r="H58" s="53">
        <v>0.3517174649250121</v>
      </c>
      <c r="I58" s="53">
        <v>0.35381799163179917</v>
      </c>
      <c r="J58" s="53">
        <v>0.40496290611409569</v>
      </c>
      <c r="K58" s="53">
        <v>0.41523525018670648</v>
      </c>
      <c r="L58" s="53">
        <v>0.44040058622374206</v>
      </c>
      <c r="M58" s="53">
        <v>0.44510739856801912</v>
      </c>
      <c r="N58" s="92">
        <v>2.2244691607684528E-2</v>
      </c>
      <c r="O58" s="53">
        <v>2.6619343389529725E-2</v>
      </c>
      <c r="P58" s="53">
        <v>2.661771454795778E-2</v>
      </c>
      <c r="Q58" s="53">
        <v>3.0143540669856458E-2</v>
      </c>
      <c r="R58" s="53">
        <v>2.8907398334149927E-2</v>
      </c>
      <c r="S58" s="53">
        <v>3.2661948829613499E-2</v>
      </c>
      <c r="T58" s="53">
        <v>4.5850261172373764E-2</v>
      </c>
      <c r="U58" s="53">
        <v>5.2596089008766014E-2</v>
      </c>
      <c r="V58" s="53">
        <v>5.2489905787348586E-2</v>
      </c>
      <c r="W58" s="53">
        <v>4.6560111188325225E-2</v>
      </c>
      <c r="X58" s="53">
        <v>6.8603712671509276E-2</v>
      </c>
      <c r="Y58" s="338">
        <v>0.18352513628104181</v>
      </c>
    </row>
    <row r="59" spans="1:25">
      <c r="A59" s="93" t="s">
        <v>94</v>
      </c>
      <c r="B59" s="90">
        <v>0.42808568514110845</v>
      </c>
      <c r="C59" s="90">
        <v>0.46271186440677964</v>
      </c>
      <c r="D59" s="90">
        <v>0.45636998254799299</v>
      </c>
      <c r="E59" s="90">
        <v>0.49770431588613406</v>
      </c>
      <c r="F59" s="90">
        <v>0.52773743828056929</v>
      </c>
      <c r="G59" s="90">
        <v>0.53753925206965458</v>
      </c>
      <c r="H59" s="90">
        <v>0.53864669697780154</v>
      </c>
      <c r="I59" s="90">
        <v>0.50954519932622122</v>
      </c>
      <c r="J59" s="90">
        <v>0.5198102678571429</v>
      </c>
      <c r="K59" s="90">
        <v>0.54545454545454541</v>
      </c>
      <c r="L59" s="90">
        <v>0.5531441291040623</v>
      </c>
      <c r="M59" s="90">
        <v>0.56137631742095473</v>
      </c>
      <c r="N59" s="94">
        <v>2.3952095808383235E-2</v>
      </c>
      <c r="O59" s="90">
        <v>3.6458333333333336E-2</v>
      </c>
      <c r="P59" s="90">
        <v>0.12334801762114538</v>
      </c>
      <c r="Q59" s="90">
        <v>1.0309278350515464E-2</v>
      </c>
      <c r="R59" s="90">
        <v>1.7543859649122806E-2</v>
      </c>
      <c r="S59" s="90">
        <v>5.3191489361702128E-2</v>
      </c>
      <c r="T59" s="90">
        <v>5.6179775280898875E-2</v>
      </c>
      <c r="U59" s="90">
        <v>3.4482758620689655E-2</v>
      </c>
      <c r="V59" s="90">
        <v>9.8290598290598288E-2</v>
      </c>
      <c r="W59" s="90">
        <v>8.3333333333333329E-2</v>
      </c>
      <c r="X59" s="90">
        <v>7.3825503355704702E-2</v>
      </c>
      <c r="Y59" s="338">
        <v>0.13207547169811321</v>
      </c>
    </row>
    <row r="60" spans="1:25">
      <c r="A60" s="93" t="s">
        <v>95</v>
      </c>
      <c r="B60" s="82">
        <v>3.4146341463414637E-2</v>
      </c>
      <c r="C60" s="82">
        <v>2.4390243902439025E-2</v>
      </c>
      <c r="D60" s="82">
        <v>1.5974440894568689E-2</v>
      </c>
      <c r="E60" s="82">
        <v>6.4150943396226415E-2</v>
      </c>
      <c r="F60" s="82">
        <v>5.737704918032787E-2</v>
      </c>
      <c r="G60" s="82">
        <v>4.6948356807511735E-2</v>
      </c>
      <c r="H60" s="82">
        <v>0.11578947368421053</v>
      </c>
      <c r="I60" s="82">
        <v>0.13461538461538461</v>
      </c>
      <c r="J60" s="82">
        <v>0.17857142857142858</v>
      </c>
      <c r="K60" s="82">
        <v>0.15625</v>
      </c>
      <c r="L60" s="82">
        <v>6.7961165048543687E-2</v>
      </c>
      <c r="M60" s="82">
        <v>0.20652173913043478</v>
      </c>
      <c r="N60" s="68" t="s">
        <v>111</v>
      </c>
      <c r="O60" s="68" t="s">
        <v>111</v>
      </c>
      <c r="P60" s="68" t="s">
        <v>111</v>
      </c>
      <c r="Q60" s="68" t="s">
        <v>111</v>
      </c>
      <c r="R60" s="68" t="s">
        <v>111</v>
      </c>
      <c r="S60" s="68" t="s">
        <v>111</v>
      </c>
      <c r="T60" s="68" t="s">
        <v>111</v>
      </c>
      <c r="U60" s="68" t="s">
        <v>111</v>
      </c>
      <c r="V60" s="68" t="s">
        <v>111</v>
      </c>
      <c r="W60" s="68" t="s">
        <v>111</v>
      </c>
      <c r="X60" s="68" t="s">
        <v>111</v>
      </c>
      <c r="Y60" s="68" t="s">
        <v>111</v>
      </c>
    </row>
    <row r="62" spans="1:25" ht="76.5">
      <c r="B62" s="63" t="s">
        <v>277</v>
      </c>
      <c r="C62" s="63" t="s">
        <v>278</v>
      </c>
      <c r="D62" s="63" t="s">
        <v>279</v>
      </c>
      <c r="E62" s="63" t="s">
        <v>280</v>
      </c>
      <c r="F62" s="63" t="s">
        <v>281</v>
      </c>
      <c r="G62" s="63"/>
      <c r="H62" s="63" t="s">
        <v>282</v>
      </c>
      <c r="I62" s="63"/>
      <c r="J62" s="63" t="s">
        <v>283</v>
      </c>
      <c r="K62" s="63" t="s">
        <v>307</v>
      </c>
      <c r="L62" s="63" t="s">
        <v>284</v>
      </c>
      <c r="M62" s="63" t="s">
        <v>308</v>
      </c>
      <c r="N62" s="63"/>
      <c r="O62" s="63"/>
      <c r="P62" s="63"/>
      <c r="Q62" s="63"/>
      <c r="R62" s="63"/>
      <c r="S62" s="63"/>
      <c r="T62" s="63"/>
      <c r="U62" s="63"/>
      <c r="V62" s="63"/>
      <c r="W62" s="63"/>
      <c r="X62" s="6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sheetPr>
  <dimension ref="A1:JJ29"/>
  <sheetViews>
    <sheetView showGridLines="0" showZeros="0" zoomScaleSheetLayoutView="90" workbookViewId="0">
      <pane xSplit="1" ySplit="4" topLeftCell="Q17" activePane="bottomRight" state="frozen"/>
      <selection pane="bottomRight" activeCell="AB28" sqref="AB28"/>
      <selection pane="bottomLeft" activeCell="N35" sqref="N35"/>
      <selection pane="topRight" activeCell="N35" sqref="N35"/>
    </sheetView>
  </sheetViews>
  <sheetFormatPr defaultColWidth="9.140625" defaultRowHeight="12.75"/>
  <cols>
    <col min="1" max="1" width="21.85546875" style="2" customWidth="1"/>
    <col min="2" max="114" width="6.42578125" style="2" customWidth="1"/>
    <col min="115" max="125" width="5.42578125" style="2" customWidth="1"/>
    <col min="126" max="129" width="6.42578125" style="2" customWidth="1"/>
    <col min="130" max="139" width="5.42578125" style="2" customWidth="1"/>
    <col min="140" max="141" width="5.5703125" style="2" customWidth="1"/>
    <col min="142" max="145" width="6.42578125" style="2" customWidth="1"/>
    <col min="146" max="155" width="5.42578125" style="2" customWidth="1"/>
    <col min="156" max="157" width="5.5703125" style="2" customWidth="1"/>
    <col min="158" max="161" width="6.42578125" style="2" customWidth="1"/>
    <col min="162" max="162" width="5.42578125" style="2" customWidth="1"/>
    <col min="163" max="163" width="5.5703125" style="2" customWidth="1"/>
    <col min="164" max="173" width="5.42578125" style="2" customWidth="1"/>
    <col min="174" max="177" width="6.42578125" style="2" customWidth="1"/>
    <col min="178" max="188" width="5.42578125" style="2" bestFit="1" customWidth="1"/>
    <col min="189" max="189" width="5.42578125" style="2" customWidth="1"/>
    <col min="190" max="193" width="6.42578125" style="2" customWidth="1"/>
    <col min="194" max="201" width="5.42578125" style="2" bestFit="1" customWidth="1"/>
    <col min="202" max="205" width="5.5703125" style="2" customWidth="1"/>
    <col min="206" max="209" width="6.42578125" style="2" customWidth="1"/>
    <col min="210" max="221" width="5.5703125" style="2" customWidth="1"/>
    <col min="222" max="225" width="6.42578125" style="2" customWidth="1"/>
    <col min="226" max="236" width="5.5703125" style="2" customWidth="1"/>
    <col min="237" max="237" width="7.42578125" style="2" customWidth="1"/>
    <col min="238" max="241" width="6.42578125" style="2" customWidth="1"/>
    <col min="242" max="259" width="7.42578125" style="2" customWidth="1"/>
    <col min="260" max="16384" width="9.140625" style="2"/>
  </cols>
  <sheetData>
    <row r="1" spans="1:270">
      <c r="A1" s="32"/>
      <c r="B1" s="32" t="s">
        <v>104</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269" t="s">
        <v>195</v>
      </c>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t="s">
        <v>309</v>
      </c>
      <c r="FW1" s="32"/>
      <c r="FX1" s="32"/>
      <c r="FY1" s="32"/>
      <c r="FZ1" s="32"/>
      <c r="GA1" s="32"/>
      <c r="GB1" s="32"/>
      <c r="GC1" s="32"/>
      <c r="GD1" s="32"/>
      <c r="GE1" s="32"/>
      <c r="GF1" s="32"/>
      <c r="GG1" s="32"/>
      <c r="GH1" s="32"/>
      <c r="GI1" s="32"/>
      <c r="GJ1" s="32"/>
      <c r="GK1" s="32"/>
      <c r="GL1" s="270" t="s">
        <v>106</v>
      </c>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95"/>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32"/>
      <c r="JJ1" s="32"/>
    </row>
    <row r="2" spans="1:270" s="3" customFormat="1" ht="13.5" customHeight="1">
      <c r="A2" s="219"/>
      <c r="B2" s="220">
        <v>1</v>
      </c>
      <c r="C2" s="220"/>
      <c r="D2" s="220"/>
      <c r="E2" s="220"/>
      <c r="F2" s="220"/>
      <c r="G2" s="220"/>
      <c r="H2" s="220"/>
      <c r="I2" s="220"/>
      <c r="J2" s="220"/>
      <c r="K2" s="220"/>
      <c r="L2" s="220"/>
      <c r="M2" s="220"/>
      <c r="N2" s="220"/>
      <c r="O2" s="220"/>
      <c r="P2" s="220"/>
      <c r="Q2" s="220"/>
      <c r="R2" s="221">
        <v>2</v>
      </c>
      <c r="S2" s="220"/>
      <c r="T2" s="220"/>
      <c r="U2" s="220"/>
      <c r="V2" s="220"/>
      <c r="W2" s="220"/>
      <c r="X2" s="220"/>
      <c r="Y2" s="220"/>
      <c r="Z2" s="220"/>
      <c r="AA2" s="220"/>
      <c r="AB2" s="220"/>
      <c r="AC2" s="220"/>
      <c r="AD2" s="220"/>
      <c r="AE2" s="220"/>
      <c r="AF2" s="220"/>
      <c r="AG2" s="220"/>
      <c r="AH2" s="221">
        <v>3</v>
      </c>
      <c r="AI2" s="220"/>
      <c r="AJ2" s="220"/>
      <c r="AK2" s="220"/>
      <c r="AL2" s="220"/>
      <c r="AM2" s="220"/>
      <c r="AN2" s="220"/>
      <c r="AO2" s="220"/>
      <c r="AP2" s="220"/>
      <c r="AQ2" s="220"/>
      <c r="AR2" s="220"/>
      <c r="AS2" s="220"/>
      <c r="AT2" s="220"/>
      <c r="AU2" s="220"/>
      <c r="AV2" s="220"/>
      <c r="AW2" s="220"/>
      <c r="AX2" s="221">
        <v>4</v>
      </c>
      <c r="AY2" s="220"/>
      <c r="AZ2" s="220"/>
      <c r="BA2" s="220"/>
      <c r="BB2" s="220"/>
      <c r="BC2" s="220"/>
      <c r="BD2" s="220"/>
      <c r="BE2" s="220"/>
      <c r="BF2" s="220"/>
      <c r="BG2" s="220"/>
      <c r="BH2" s="220"/>
      <c r="BI2" s="220"/>
      <c r="BJ2" s="220"/>
      <c r="BK2" s="220"/>
      <c r="BL2" s="220"/>
      <c r="BM2" s="220"/>
      <c r="BN2" s="221">
        <v>5</v>
      </c>
      <c r="BO2" s="220"/>
      <c r="BP2" s="220"/>
      <c r="BQ2" s="220"/>
      <c r="BR2" s="220"/>
      <c r="BS2" s="220"/>
      <c r="BT2" s="220"/>
      <c r="BU2" s="220"/>
      <c r="BV2" s="220"/>
      <c r="BW2" s="220"/>
      <c r="BX2" s="220"/>
      <c r="BY2" s="220"/>
      <c r="BZ2" s="220"/>
      <c r="CA2" s="220"/>
      <c r="CB2" s="220"/>
      <c r="CC2" s="220"/>
      <c r="CD2" s="221">
        <v>6</v>
      </c>
      <c r="CE2" s="220"/>
      <c r="CF2" s="220"/>
      <c r="CG2" s="220"/>
      <c r="CH2" s="220"/>
      <c r="CI2" s="220"/>
      <c r="CJ2" s="220"/>
      <c r="CK2" s="220"/>
      <c r="CL2" s="220"/>
      <c r="CM2" s="220"/>
      <c r="CN2" s="220"/>
      <c r="CO2" s="220"/>
      <c r="CP2" s="220"/>
      <c r="CQ2" s="220"/>
      <c r="CR2" s="220"/>
      <c r="CS2" s="220"/>
      <c r="CT2" s="271" t="s">
        <v>310</v>
      </c>
      <c r="CU2" s="220"/>
      <c r="CV2" s="220"/>
      <c r="CW2" s="220"/>
      <c r="CX2" s="220"/>
      <c r="CY2" s="220"/>
      <c r="CZ2" s="220"/>
      <c r="DA2" s="220"/>
      <c r="DB2" s="220"/>
      <c r="DC2" s="220"/>
      <c r="DD2" s="220"/>
      <c r="DE2" s="220"/>
      <c r="DF2" s="220"/>
      <c r="DG2" s="220"/>
      <c r="DH2" s="220"/>
      <c r="DI2" s="220"/>
      <c r="DJ2" s="272">
        <v>7</v>
      </c>
      <c r="DK2" s="220"/>
      <c r="DL2" s="220"/>
      <c r="DM2" s="220"/>
      <c r="DN2" s="220"/>
      <c r="DO2" s="220"/>
      <c r="DP2" s="220"/>
      <c r="DQ2" s="220"/>
      <c r="DR2" s="220"/>
      <c r="DS2" s="220"/>
      <c r="DT2" s="220"/>
      <c r="DU2" s="220"/>
      <c r="DV2" s="220"/>
      <c r="DW2" s="220"/>
      <c r="DX2" s="220"/>
      <c r="DY2" s="220"/>
      <c r="DZ2" s="221">
        <v>8</v>
      </c>
      <c r="EA2" s="220"/>
      <c r="EB2" s="220"/>
      <c r="EC2" s="220"/>
      <c r="ED2" s="220"/>
      <c r="EE2" s="220"/>
      <c r="EF2" s="220"/>
      <c r="EG2" s="220"/>
      <c r="EH2" s="220"/>
      <c r="EI2" s="220"/>
      <c r="EJ2" s="220"/>
      <c r="EK2" s="220"/>
      <c r="EL2" s="220"/>
      <c r="EM2" s="220"/>
      <c r="EN2" s="220"/>
      <c r="EO2" s="220"/>
      <c r="EP2" s="221">
        <v>9</v>
      </c>
      <c r="EQ2" s="220"/>
      <c r="ER2" s="220"/>
      <c r="ES2" s="220"/>
      <c r="ET2" s="220"/>
      <c r="EU2" s="220"/>
      <c r="EV2" s="220"/>
      <c r="EW2" s="220"/>
      <c r="EX2" s="220"/>
      <c r="EY2" s="220"/>
      <c r="EZ2" s="220"/>
      <c r="FA2" s="220"/>
      <c r="FB2" s="220"/>
      <c r="FC2" s="220"/>
      <c r="FD2" s="220"/>
      <c r="FE2" s="220"/>
      <c r="FF2" s="221">
        <v>10</v>
      </c>
      <c r="FG2" s="220"/>
      <c r="FH2" s="220"/>
      <c r="FI2" s="220"/>
      <c r="FJ2" s="220"/>
      <c r="FK2" s="220"/>
      <c r="FL2" s="220"/>
      <c r="FM2" s="220"/>
      <c r="FN2" s="220"/>
      <c r="FO2" s="220"/>
      <c r="FP2" s="220"/>
      <c r="FQ2" s="220"/>
      <c r="FR2" s="220"/>
      <c r="FS2" s="220"/>
      <c r="FT2" s="220"/>
      <c r="FU2" s="220"/>
      <c r="FV2" s="271" t="s">
        <v>311</v>
      </c>
      <c r="FW2" s="220"/>
      <c r="FX2" s="220"/>
      <c r="FY2" s="220"/>
      <c r="FZ2" s="220"/>
      <c r="GA2" s="220"/>
      <c r="GB2" s="220"/>
      <c r="GC2" s="220"/>
      <c r="GD2" s="220"/>
      <c r="GE2" s="220"/>
      <c r="GF2" s="220"/>
      <c r="GG2" s="220"/>
      <c r="GH2" s="220"/>
      <c r="GI2" s="220"/>
      <c r="GJ2" s="220"/>
      <c r="GK2" s="220"/>
      <c r="GL2" s="272">
        <v>12</v>
      </c>
      <c r="GM2" s="220"/>
      <c r="GN2" s="220"/>
      <c r="GO2" s="220"/>
      <c r="GP2" s="220"/>
      <c r="GQ2" s="220"/>
      <c r="GR2" s="220"/>
      <c r="GS2" s="220"/>
      <c r="GT2" s="220"/>
      <c r="GU2" s="220"/>
      <c r="GV2" s="220"/>
      <c r="GW2" s="220"/>
      <c r="GX2" s="220"/>
      <c r="GY2" s="220"/>
      <c r="GZ2" s="220"/>
      <c r="HA2" s="220"/>
      <c r="HB2" s="221">
        <v>13</v>
      </c>
      <c r="HC2" s="220"/>
      <c r="HD2" s="220"/>
      <c r="HE2" s="220"/>
      <c r="HF2" s="220"/>
      <c r="HG2" s="220"/>
      <c r="HH2" s="220"/>
      <c r="HI2" s="220"/>
      <c r="HJ2" s="220"/>
      <c r="HK2" s="220"/>
      <c r="HL2" s="220"/>
      <c r="HM2" s="220"/>
      <c r="HN2" s="220"/>
      <c r="HO2" s="220"/>
      <c r="HP2" s="220"/>
      <c r="HQ2" s="220"/>
      <c r="HR2" s="271" t="s">
        <v>312</v>
      </c>
      <c r="HS2" s="220"/>
      <c r="HT2" s="220"/>
      <c r="HU2" s="220"/>
      <c r="HV2" s="220"/>
      <c r="HW2" s="220"/>
      <c r="HX2" s="220"/>
      <c r="HY2" s="220"/>
      <c r="HZ2" s="220"/>
      <c r="IA2" s="220"/>
      <c r="IB2" s="220"/>
      <c r="IC2" s="220"/>
      <c r="ID2" s="220"/>
      <c r="IE2" s="220"/>
      <c r="IF2" s="220"/>
      <c r="IG2" s="220"/>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223"/>
      <c r="JF2" s="223"/>
      <c r="JG2" s="223"/>
      <c r="JH2" s="223"/>
      <c r="JI2" s="223"/>
      <c r="JJ2" s="223"/>
    </row>
    <row r="3" spans="1:270" ht="13.5" customHeight="1">
      <c r="A3" s="35" t="s">
        <v>276</v>
      </c>
      <c r="B3" s="45">
        <v>1998</v>
      </c>
      <c r="C3" s="45">
        <v>1999</v>
      </c>
      <c r="D3" s="45">
        <v>2000</v>
      </c>
      <c r="E3" s="45">
        <v>2001</v>
      </c>
      <c r="F3" s="45">
        <v>2002</v>
      </c>
      <c r="G3" s="45">
        <v>2003</v>
      </c>
      <c r="H3" s="45">
        <v>2004</v>
      </c>
      <c r="I3" s="45">
        <v>2005</v>
      </c>
      <c r="J3" s="45">
        <v>2006</v>
      </c>
      <c r="K3" s="45">
        <v>2007</v>
      </c>
      <c r="L3" s="45">
        <v>2008</v>
      </c>
      <c r="M3" s="45">
        <v>2009</v>
      </c>
      <c r="N3" s="45">
        <v>2010</v>
      </c>
      <c r="O3" s="45">
        <v>2011</v>
      </c>
      <c r="P3" s="45">
        <v>2012</v>
      </c>
      <c r="Q3" s="45">
        <v>2013</v>
      </c>
      <c r="R3" s="221">
        <v>1998</v>
      </c>
      <c r="S3" s="45">
        <v>1999</v>
      </c>
      <c r="T3" s="45">
        <v>2000</v>
      </c>
      <c r="U3" s="45">
        <v>2001</v>
      </c>
      <c r="V3" s="45">
        <v>2002</v>
      </c>
      <c r="W3" s="45">
        <v>2003</v>
      </c>
      <c r="X3" s="45">
        <v>2004</v>
      </c>
      <c r="Y3" s="45">
        <v>2005</v>
      </c>
      <c r="Z3" s="45">
        <v>2006</v>
      </c>
      <c r="AA3" s="45">
        <v>2007</v>
      </c>
      <c r="AB3" s="45">
        <v>2008</v>
      </c>
      <c r="AC3" s="45">
        <v>2009</v>
      </c>
      <c r="AD3" s="45">
        <v>2010</v>
      </c>
      <c r="AE3" s="45">
        <v>2011</v>
      </c>
      <c r="AF3" s="45">
        <v>2012</v>
      </c>
      <c r="AG3" s="45">
        <v>2013</v>
      </c>
      <c r="AH3" s="221">
        <v>1998</v>
      </c>
      <c r="AI3" s="45">
        <v>1999</v>
      </c>
      <c r="AJ3" s="45">
        <v>2000</v>
      </c>
      <c r="AK3" s="45">
        <v>2001</v>
      </c>
      <c r="AL3" s="45">
        <v>2002</v>
      </c>
      <c r="AM3" s="45">
        <v>2003</v>
      </c>
      <c r="AN3" s="45">
        <v>2004</v>
      </c>
      <c r="AO3" s="45">
        <v>2005</v>
      </c>
      <c r="AP3" s="45">
        <v>2006</v>
      </c>
      <c r="AQ3" s="45">
        <v>2007</v>
      </c>
      <c r="AR3" s="45">
        <v>2008</v>
      </c>
      <c r="AS3" s="45">
        <v>2009</v>
      </c>
      <c r="AT3" s="45">
        <v>2010</v>
      </c>
      <c r="AU3" s="45">
        <v>2011</v>
      </c>
      <c r="AV3" s="45">
        <v>2012</v>
      </c>
      <c r="AW3" s="45">
        <v>2013</v>
      </c>
      <c r="AX3" s="221">
        <v>1998</v>
      </c>
      <c r="AY3" s="45">
        <v>1999</v>
      </c>
      <c r="AZ3" s="45">
        <v>2000</v>
      </c>
      <c r="BA3" s="45">
        <v>2001</v>
      </c>
      <c r="BB3" s="45">
        <v>2002</v>
      </c>
      <c r="BC3" s="45">
        <v>2003</v>
      </c>
      <c r="BD3" s="45">
        <v>2004</v>
      </c>
      <c r="BE3" s="45">
        <v>2005</v>
      </c>
      <c r="BF3" s="45">
        <v>2006</v>
      </c>
      <c r="BG3" s="45">
        <v>2007</v>
      </c>
      <c r="BH3" s="45">
        <v>2008</v>
      </c>
      <c r="BI3" s="45">
        <v>2009</v>
      </c>
      <c r="BJ3" s="45">
        <v>2010</v>
      </c>
      <c r="BK3" s="45">
        <v>2011</v>
      </c>
      <c r="BL3" s="45">
        <v>2012</v>
      </c>
      <c r="BM3" s="45">
        <v>2013</v>
      </c>
      <c r="BN3" s="221">
        <v>1998</v>
      </c>
      <c r="BO3" s="45">
        <v>1999</v>
      </c>
      <c r="BP3" s="45">
        <v>2000</v>
      </c>
      <c r="BQ3" s="45">
        <v>2001</v>
      </c>
      <c r="BR3" s="45">
        <v>2002</v>
      </c>
      <c r="BS3" s="45">
        <v>2003</v>
      </c>
      <c r="BT3" s="45">
        <v>2004</v>
      </c>
      <c r="BU3" s="45">
        <v>2005</v>
      </c>
      <c r="BV3" s="45">
        <v>2006</v>
      </c>
      <c r="BW3" s="45">
        <v>2007</v>
      </c>
      <c r="BX3" s="45">
        <v>2008</v>
      </c>
      <c r="BY3" s="45">
        <v>2009</v>
      </c>
      <c r="BZ3" s="45">
        <v>2010</v>
      </c>
      <c r="CA3" s="45">
        <v>2011</v>
      </c>
      <c r="CB3" s="45">
        <v>2012</v>
      </c>
      <c r="CC3" s="45">
        <v>2013</v>
      </c>
      <c r="CD3" s="221">
        <v>1998</v>
      </c>
      <c r="CE3" s="45">
        <v>1999</v>
      </c>
      <c r="CF3" s="45">
        <v>2000</v>
      </c>
      <c r="CG3" s="45">
        <v>2001</v>
      </c>
      <c r="CH3" s="45">
        <v>2002</v>
      </c>
      <c r="CI3" s="45">
        <v>2003</v>
      </c>
      <c r="CJ3" s="45">
        <v>2004</v>
      </c>
      <c r="CK3" s="45">
        <v>2005</v>
      </c>
      <c r="CL3" s="45">
        <v>2006</v>
      </c>
      <c r="CM3" s="45">
        <v>2007</v>
      </c>
      <c r="CN3" s="45">
        <v>2008</v>
      </c>
      <c r="CO3" s="45">
        <v>2009</v>
      </c>
      <c r="CP3" s="45">
        <v>2010</v>
      </c>
      <c r="CQ3" s="45">
        <v>2011</v>
      </c>
      <c r="CR3" s="45">
        <v>2012</v>
      </c>
      <c r="CS3" s="45">
        <v>2013</v>
      </c>
      <c r="CT3" s="221">
        <v>1998</v>
      </c>
      <c r="CU3" s="45">
        <v>1999</v>
      </c>
      <c r="CV3" s="45">
        <v>2000</v>
      </c>
      <c r="CW3" s="45">
        <v>2001</v>
      </c>
      <c r="CX3" s="45">
        <v>2002</v>
      </c>
      <c r="CY3" s="45">
        <v>2003</v>
      </c>
      <c r="CZ3" s="45">
        <v>2004</v>
      </c>
      <c r="DA3" s="45">
        <v>2005</v>
      </c>
      <c r="DB3" s="45">
        <v>2006</v>
      </c>
      <c r="DC3" s="45">
        <v>2007</v>
      </c>
      <c r="DD3" s="45">
        <v>2008</v>
      </c>
      <c r="DE3" s="45">
        <v>2009</v>
      </c>
      <c r="DF3" s="56">
        <v>2010</v>
      </c>
      <c r="DG3" s="45">
        <v>2011</v>
      </c>
      <c r="DH3" s="45">
        <v>2012</v>
      </c>
      <c r="DI3" s="45">
        <v>2013</v>
      </c>
      <c r="DJ3" s="273">
        <v>1998</v>
      </c>
      <c r="DK3" s="45">
        <v>1999</v>
      </c>
      <c r="DL3" s="45">
        <v>2000</v>
      </c>
      <c r="DM3" s="45">
        <v>2001</v>
      </c>
      <c r="DN3" s="45">
        <v>2002</v>
      </c>
      <c r="DO3" s="45">
        <v>2003</v>
      </c>
      <c r="DP3" s="45">
        <v>2004</v>
      </c>
      <c r="DQ3" s="45">
        <v>2005</v>
      </c>
      <c r="DR3" s="45">
        <v>2006</v>
      </c>
      <c r="DS3" s="45">
        <v>2007</v>
      </c>
      <c r="DT3" s="45">
        <v>2008</v>
      </c>
      <c r="DU3" s="45">
        <v>2009</v>
      </c>
      <c r="DV3" s="45">
        <v>2010</v>
      </c>
      <c r="DW3" s="45">
        <v>2011</v>
      </c>
      <c r="DX3" s="45">
        <v>2012</v>
      </c>
      <c r="DY3" s="45">
        <v>2013</v>
      </c>
      <c r="DZ3" s="221">
        <v>1998</v>
      </c>
      <c r="EA3" s="45">
        <v>1999</v>
      </c>
      <c r="EB3" s="45">
        <v>2000</v>
      </c>
      <c r="EC3" s="45">
        <v>2001</v>
      </c>
      <c r="ED3" s="45">
        <v>2002</v>
      </c>
      <c r="EE3" s="45">
        <v>2003</v>
      </c>
      <c r="EF3" s="45">
        <v>2004</v>
      </c>
      <c r="EG3" s="45">
        <v>2005</v>
      </c>
      <c r="EH3" s="45">
        <v>2006</v>
      </c>
      <c r="EI3" s="45">
        <v>2007</v>
      </c>
      <c r="EJ3" s="45">
        <v>2008</v>
      </c>
      <c r="EK3" s="45">
        <v>2009</v>
      </c>
      <c r="EL3" s="45">
        <v>2010</v>
      </c>
      <c r="EM3" s="45">
        <v>2011</v>
      </c>
      <c r="EN3" s="45">
        <v>2012</v>
      </c>
      <c r="EO3" s="45">
        <v>2013</v>
      </c>
      <c r="EP3" s="221">
        <v>1998</v>
      </c>
      <c r="EQ3" s="45">
        <v>1999</v>
      </c>
      <c r="ER3" s="45">
        <v>2000</v>
      </c>
      <c r="ES3" s="45">
        <v>2001</v>
      </c>
      <c r="ET3" s="45">
        <v>2002</v>
      </c>
      <c r="EU3" s="45">
        <v>2003</v>
      </c>
      <c r="EV3" s="45">
        <v>2004</v>
      </c>
      <c r="EW3" s="45">
        <v>2005</v>
      </c>
      <c r="EX3" s="45">
        <v>2006</v>
      </c>
      <c r="EY3" s="45">
        <v>2007</v>
      </c>
      <c r="EZ3" s="45">
        <v>2008</v>
      </c>
      <c r="FA3" s="45">
        <v>2009</v>
      </c>
      <c r="FB3" s="45">
        <v>2010</v>
      </c>
      <c r="FC3" s="45">
        <v>2011</v>
      </c>
      <c r="FD3" s="45">
        <v>2012</v>
      </c>
      <c r="FE3" s="45">
        <v>2013</v>
      </c>
      <c r="FF3" s="221">
        <v>1998</v>
      </c>
      <c r="FG3" s="45">
        <v>1999</v>
      </c>
      <c r="FH3" s="45">
        <v>2000</v>
      </c>
      <c r="FI3" s="45">
        <v>2001</v>
      </c>
      <c r="FJ3" s="45">
        <v>2002</v>
      </c>
      <c r="FK3" s="45">
        <v>2003</v>
      </c>
      <c r="FL3" s="45">
        <v>2004</v>
      </c>
      <c r="FM3" s="45">
        <v>2005</v>
      </c>
      <c r="FN3" s="45">
        <v>2006</v>
      </c>
      <c r="FO3" s="45">
        <v>2007</v>
      </c>
      <c r="FP3" s="45">
        <v>2008</v>
      </c>
      <c r="FQ3" s="45">
        <v>2009</v>
      </c>
      <c r="FR3" s="45">
        <v>2010</v>
      </c>
      <c r="FS3" s="45">
        <v>2011</v>
      </c>
      <c r="FT3" s="45">
        <v>2012</v>
      </c>
      <c r="FU3" s="45">
        <v>2013</v>
      </c>
      <c r="FV3" s="221">
        <v>1998</v>
      </c>
      <c r="FW3" s="45">
        <v>1999</v>
      </c>
      <c r="FX3" s="45">
        <v>2000</v>
      </c>
      <c r="FY3" s="45">
        <v>2001</v>
      </c>
      <c r="FZ3" s="45">
        <v>2002</v>
      </c>
      <c r="GA3" s="45">
        <v>2003</v>
      </c>
      <c r="GB3" s="45">
        <v>2004</v>
      </c>
      <c r="GC3" s="45">
        <v>2005</v>
      </c>
      <c r="GD3" s="45">
        <v>2006</v>
      </c>
      <c r="GE3" s="45">
        <v>2007</v>
      </c>
      <c r="GF3" s="45">
        <v>2008</v>
      </c>
      <c r="GG3" s="45">
        <v>2009</v>
      </c>
      <c r="GH3" s="45">
        <v>2010</v>
      </c>
      <c r="GI3" s="45">
        <v>2011</v>
      </c>
      <c r="GJ3" s="45">
        <v>2012</v>
      </c>
      <c r="GK3" s="45">
        <v>2013</v>
      </c>
      <c r="GL3" s="254">
        <v>1998</v>
      </c>
      <c r="GM3" s="45">
        <v>1999</v>
      </c>
      <c r="GN3" s="45">
        <v>2000</v>
      </c>
      <c r="GO3" s="45">
        <v>2001</v>
      </c>
      <c r="GP3" s="45">
        <v>2002</v>
      </c>
      <c r="GQ3" s="45">
        <v>2003</v>
      </c>
      <c r="GR3" s="45">
        <v>2004</v>
      </c>
      <c r="GS3" s="45">
        <v>2005</v>
      </c>
      <c r="GT3" s="45">
        <v>2006</v>
      </c>
      <c r="GU3" s="45">
        <v>2007</v>
      </c>
      <c r="GV3" s="45">
        <v>2008</v>
      </c>
      <c r="GW3" s="45">
        <v>2009</v>
      </c>
      <c r="GX3" s="45">
        <v>2010</v>
      </c>
      <c r="GY3" s="45">
        <v>2011</v>
      </c>
      <c r="GZ3" s="45">
        <v>2012</v>
      </c>
      <c r="HA3" s="45">
        <v>2013</v>
      </c>
      <c r="HB3" s="221">
        <v>1998</v>
      </c>
      <c r="HC3" s="45">
        <v>1999</v>
      </c>
      <c r="HD3" s="45">
        <v>2000</v>
      </c>
      <c r="HE3" s="45">
        <v>2001</v>
      </c>
      <c r="HF3" s="45">
        <v>2002</v>
      </c>
      <c r="HG3" s="45">
        <v>2003</v>
      </c>
      <c r="HH3" s="45">
        <v>2004</v>
      </c>
      <c r="HI3" s="45">
        <v>2005</v>
      </c>
      <c r="HJ3" s="45">
        <v>2006</v>
      </c>
      <c r="HK3" s="45">
        <v>2007</v>
      </c>
      <c r="HL3" s="45">
        <v>2008</v>
      </c>
      <c r="HM3" s="45">
        <v>2009</v>
      </c>
      <c r="HN3" s="45">
        <v>2010</v>
      </c>
      <c r="HO3" s="45">
        <v>2011</v>
      </c>
      <c r="HP3" s="45">
        <v>2012</v>
      </c>
      <c r="HQ3" s="45">
        <v>2013</v>
      </c>
      <c r="HR3" s="221">
        <v>1998</v>
      </c>
      <c r="HS3" s="45">
        <v>1999</v>
      </c>
      <c r="HT3" s="45">
        <v>2000</v>
      </c>
      <c r="HU3" s="45">
        <v>2001</v>
      </c>
      <c r="HV3" s="45">
        <v>2002</v>
      </c>
      <c r="HW3" s="45">
        <v>2003</v>
      </c>
      <c r="HX3" s="45">
        <v>2004</v>
      </c>
      <c r="HY3" s="45">
        <v>2005</v>
      </c>
      <c r="HZ3" s="45">
        <v>2006</v>
      </c>
      <c r="IA3" s="45">
        <v>2007</v>
      </c>
      <c r="IB3" s="45">
        <v>2008</v>
      </c>
      <c r="IC3" s="45">
        <v>2009</v>
      </c>
      <c r="ID3" s="45">
        <v>2010</v>
      </c>
      <c r="IE3" s="45">
        <v>2011</v>
      </c>
      <c r="IF3" s="45">
        <v>2012</v>
      </c>
      <c r="IG3" s="45">
        <v>2013</v>
      </c>
      <c r="IH3" s="32"/>
      <c r="II3" s="32"/>
      <c r="IJ3" s="32"/>
      <c r="IK3" s="32"/>
      <c r="IL3" s="32"/>
      <c r="IM3" s="32"/>
      <c r="IN3" s="32"/>
      <c r="IO3" s="32"/>
      <c r="IP3" s="32"/>
      <c r="IQ3" s="32"/>
      <c r="IR3" s="32"/>
      <c r="IS3" s="32"/>
      <c r="IT3" s="32"/>
      <c r="IU3" s="32"/>
      <c r="IV3" s="32"/>
      <c r="IW3" s="32"/>
      <c r="IX3" s="32"/>
      <c r="IY3" s="32"/>
      <c r="IZ3" s="32"/>
      <c r="JA3" s="32"/>
      <c r="JB3" s="32"/>
      <c r="JC3" s="32"/>
      <c r="JD3" s="32"/>
      <c r="JE3" s="32"/>
      <c r="JF3" s="32"/>
      <c r="JG3" s="32"/>
      <c r="JH3" s="32"/>
      <c r="JI3" s="32"/>
      <c r="JJ3" s="32"/>
    </row>
    <row r="4" spans="1:270" ht="15.75" customHeight="1">
      <c r="A4" s="38" t="s">
        <v>109</v>
      </c>
      <c r="B4" s="56">
        <v>1992</v>
      </c>
      <c r="C4" s="56">
        <v>1993</v>
      </c>
      <c r="D4" s="56">
        <v>1994</v>
      </c>
      <c r="E4" s="56">
        <v>1995</v>
      </c>
      <c r="F4" s="56">
        <v>1996</v>
      </c>
      <c r="G4" s="56">
        <v>1997</v>
      </c>
      <c r="H4" s="56">
        <v>1998</v>
      </c>
      <c r="I4" s="56">
        <v>1999</v>
      </c>
      <c r="J4" s="56">
        <v>2000</v>
      </c>
      <c r="K4" s="56">
        <v>2001</v>
      </c>
      <c r="L4" s="56">
        <v>2002</v>
      </c>
      <c r="M4" s="56">
        <v>2003</v>
      </c>
      <c r="N4" s="56">
        <v>2004</v>
      </c>
      <c r="O4" s="56">
        <v>2005</v>
      </c>
      <c r="P4" s="56">
        <v>2006</v>
      </c>
      <c r="Q4" s="56">
        <v>2007</v>
      </c>
      <c r="R4" s="224">
        <v>1992</v>
      </c>
      <c r="S4" s="56">
        <v>1993</v>
      </c>
      <c r="T4" s="56">
        <v>1994</v>
      </c>
      <c r="U4" s="56">
        <v>1995</v>
      </c>
      <c r="V4" s="56">
        <v>1996</v>
      </c>
      <c r="W4" s="56">
        <v>1997</v>
      </c>
      <c r="X4" s="56">
        <v>1998</v>
      </c>
      <c r="Y4" s="56">
        <v>1999</v>
      </c>
      <c r="Z4" s="56">
        <v>2000</v>
      </c>
      <c r="AA4" s="56">
        <v>2001</v>
      </c>
      <c r="AB4" s="56">
        <v>2002</v>
      </c>
      <c r="AC4" s="56">
        <v>2003</v>
      </c>
      <c r="AD4" s="56">
        <v>2004</v>
      </c>
      <c r="AE4" s="56">
        <v>2005</v>
      </c>
      <c r="AF4" s="56">
        <v>2006</v>
      </c>
      <c r="AG4" s="56">
        <v>2007</v>
      </c>
      <c r="AH4" s="224">
        <v>1992</v>
      </c>
      <c r="AI4" s="56">
        <v>1993</v>
      </c>
      <c r="AJ4" s="56">
        <v>1994</v>
      </c>
      <c r="AK4" s="56">
        <v>1995</v>
      </c>
      <c r="AL4" s="56">
        <v>1996</v>
      </c>
      <c r="AM4" s="56">
        <v>1997</v>
      </c>
      <c r="AN4" s="56">
        <v>1998</v>
      </c>
      <c r="AO4" s="56">
        <v>1999</v>
      </c>
      <c r="AP4" s="56">
        <v>2000</v>
      </c>
      <c r="AQ4" s="56">
        <v>2001</v>
      </c>
      <c r="AR4" s="56">
        <v>2002</v>
      </c>
      <c r="AS4" s="56">
        <v>2003</v>
      </c>
      <c r="AT4" s="56">
        <v>2004</v>
      </c>
      <c r="AU4" s="56">
        <v>2005</v>
      </c>
      <c r="AV4" s="56">
        <v>2006</v>
      </c>
      <c r="AW4" s="56">
        <v>2007</v>
      </c>
      <c r="AX4" s="224">
        <v>1992</v>
      </c>
      <c r="AY4" s="56">
        <v>1993</v>
      </c>
      <c r="AZ4" s="56">
        <v>1994</v>
      </c>
      <c r="BA4" s="56">
        <v>1995</v>
      </c>
      <c r="BB4" s="56">
        <v>1996</v>
      </c>
      <c r="BC4" s="56">
        <v>1997</v>
      </c>
      <c r="BD4" s="56">
        <v>1998</v>
      </c>
      <c r="BE4" s="56">
        <v>1999</v>
      </c>
      <c r="BF4" s="56">
        <v>2000</v>
      </c>
      <c r="BG4" s="56">
        <v>2001</v>
      </c>
      <c r="BH4" s="56">
        <v>2002</v>
      </c>
      <c r="BI4" s="56">
        <v>2003</v>
      </c>
      <c r="BJ4" s="56">
        <v>2004</v>
      </c>
      <c r="BK4" s="56">
        <v>2005</v>
      </c>
      <c r="BL4" s="56">
        <v>2006</v>
      </c>
      <c r="BM4" s="56">
        <v>2007</v>
      </c>
      <c r="BN4" s="224">
        <v>1992</v>
      </c>
      <c r="BO4" s="56">
        <v>1993</v>
      </c>
      <c r="BP4" s="56">
        <v>1994</v>
      </c>
      <c r="BQ4" s="56">
        <v>1995</v>
      </c>
      <c r="BR4" s="56">
        <v>1996</v>
      </c>
      <c r="BS4" s="56">
        <v>1997</v>
      </c>
      <c r="BT4" s="56">
        <v>1998</v>
      </c>
      <c r="BU4" s="56">
        <v>1999</v>
      </c>
      <c r="BV4" s="56">
        <v>2000</v>
      </c>
      <c r="BW4" s="56">
        <v>2001</v>
      </c>
      <c r="BX4" s="56">
        <v>2002</v>
      </c>
      <c r="BY4" s="56">
        <v>2003</v>
      </c>
      <c r="BZ4" s="56">
        <v>2004</v>
      </c>
      <c r="CA4" s="56">
        <v>2005</v>
      </c>
      <c r="CB4" s="56">
        <v>2006</v>
      </c>
      <c r="CC4" s="56">
        <v>2007</v>
      </c>
      <c r="CD4" s="224">
        <v>1992</v>
      </c>
      <c r="CE4" s="56">
        <v>1993</v>
      </c>
      <c r="CF4" s="56">
        <v>1994</v>
      </c>
      <c r="CG4" s="56">
        <v>1995</v>
      </c>
      <c r="CH4" s="56">
        <v>1996</v>
      </c>
      <c r="CI4" s="56">
        <v>1997</v>
      </c>
      <c r="CJ4" s="56">
        <v>1998</v>
      </c>
      <c r="CK4" s="56">
        <v>1999</v>
      </c>
      <c r="CL4" s="56">
        <v>2000</v>
      </c>
      <c r="CM4" s="56">
        <v>2001</v>
      </c>
      <c r="CN4" s="56">
        <v>2002</v>
      </c>
      <c r="CO4" s="56">
        <v>2003</v>
      </c>
      <c r="CP4" s="56">
        <v>2004</v>
      </c>
      <c r="CQ4" s="56">
        <v>2005</v>
      </c>
      <c r="CR4" s="56">
        <v>2006</v>
      </c>
      <c r="CS4" s="56">
        <v>2007</v>
      </c>
      <c r="CT4" s="224">
        <v>1992</v>
      </c>
      <c r="CU4" s="56">
        <v>1993</v>
      </c>
      <c r="CV4" s="56">
        <v>1994</v>
      </c>
      <c r="CW4" s="56">
        <v>1995</v>
      </c>
      <c r="CX4" s="56">
        <v>1996</v>
      </c>
      <c r="CY4" s="56">
        <v>1997</v>
      </c>
      <c r="CZ4" s="56">
        <v>1998</v>
      </c>
      <c r="DA4" s="56">
        <v>1999</v>
      </c>
      <c r="DB4" s="56">
        <v>2000</v>
      </c>
      <c r="DC4" s="56">
        <v>2001</v>
      </c>
      <c r="DD4" s="56">
        <v>2002</v>
      </c>
      <c r="DE4" s="56">
        <v>2003</v>
      </c>
      <c r="DF4" s="56">
        <v>2004</v>
      </c>
      <c r="DG4" s="56">
        <v>2005</v>
      </c>
      <c r="DH4" s="56">
        <v>2006</v>
      </c>
      <c r="DI4" s="56">
        <v>2007</v>
      </c>
      <c r="DJ4" s="273">
        <v>1995</v>
      </c>
      <c r="DK4" s="56">
        <v>1996</v>
      </c>
      <c r="DL4" s="56">
        <v>1997</v>
      </c>
      <c r="DM4" s="56">
        <v>1998</v>
      </c>
      <c r="DN4" s="56">
        <v>1999</v>
      </c>
      <c r="DO4" s="56">
        <v>2000</v>
      </c>
      <c r="DP4" s="56">
        <v>2001</v>
      </c>
      <c r="DQ4" s="56">
        <v>2002</v>
      </c>
      <c r="DR4" s="56">
        <v>2003</v>
      </c>
      <c r="DS4" s="56">
        <v>2004</v>
      </c>
      <c r="DT4" s="56">
        <v>2005</v>
      </c>
      <c r="DU4" s="56">
        <v>2006</v>
      </c>
      <c r="DV4" s="56">
        <v>2007</v>
      </c>
      <c r="DW4" s="56">
        <v>2008</v>
      </c>
      <c r="DX4" s="56">
        <v>2009</v>
      </c>
      <c r="DY4" s="56">
        <v>2010</v>
      </c>
      <c r="DZ4" s="224">
        <v>1995</v>
      </c>
      <c r="EA4" s="56">
        <v>1996</v>
      </c>
      <c r="EB4" s="56">
        <v>1997</v>
      </c>
      <c r="EC4" s="56">
        <v>1998</v>
      </c>
      <c r="ED4" s="56">
        <v>1999</v>
      </c>
      <c r="EE4" s="56">
        <v>2000</v>
      </c>
      <c r="EF4" s="56">
        <v>2001</v>
      </c>
      <c r="EG4" s="56">
        <v>2002</v>
      </c>
      <c r="EH4" s="56">
        <v>2003</v>
      </c>
      <c r="EI4" s="56">
        <v>2004</v>
      </c>
      <c r="EJ4" s="56">
        <v>2005</v>
      </c>
      <c r="EK4" s="56">
        <v>2006</v>
      </c>
      <c r="EL4" s="56">
        <v>2007</v>
      </c>
      <c r="EM4" s="56">
        <v>2008</v>
      </c>
      <c r="EN4" s="56">
        <v>2009</v>
      </c>
      <c r="EO4" s="56">
        <v>2010</v>
      </c>
      <c r="EP4" s="224">
        <v>1995</v>
      </c>
      <c r="EQ4" s="56">
        <v>1996</v>
      </c>
      <c r="ER4" s="56">
        <v>1997</v>
      </c>
      <c r="ES4" s="56">
        <v>1998</v>
      </c>
      <c r="ET4" s="56">
        <v>1999</v>
      </c>
      <c r="EU4" s="56">
        <v>2000</v>
      </c>
      <c r="EV4" s="56">
        <v>2001</v>
      </c>
      <c r="EW4" s="56">
        <v>2002</v>
      </c>
      <c r="EX4" s="56">
        <v>2003</v>
      </c>
      <c r="EY4" s="56">
        <v>2004</v>
      </c>
      <c r="EZ4" s="56">
        <v>2005</v>
      </c>
      <c r="FA4" s="56">
        <v>2006</v>
      </c>
      <c r="FB4" s="56">
        <v>2007</v>
      </c>
      <c r="FC4" s="56">
        <v>2008</v>
      </c>
      <c r="FD4" s="56">
        <v>2009</v>
      </c>
      <c r="FE4" s="56">
        <v>2010</v>
      </c>
      <c r="FF4" s="224">
        <v>1995</v>
      </c>
      <c r="FG4" s="56">
        <v>1996</v>
      </c>
      <c r="FH4" s="56">
        <v>1997</v>
      </c>
      <c r="FI4" s="56">
        <v>1998</v>
      </c>
      <c r="FJ4" s="56">
        <v>1999</v>
      </c>
      <c r="FK4" s="56">
        <v>2000</v>
      </c>
      <c r="FL4" s="56">
        <v>2001</v>
      </c>
      <c r="FM4" s="56">
        <v>2002</v>
      </c>
      <c r="FN4" s="56">
        <v>2003</v>
      </c>
      <c r="FO4" s="56">
        <v>2004</v>
      </c>
      <c r="FP4" s="56">
        <v>2005</v>
      </c>
      <c r="FQ4" s="56">
        <v>2006</v>
      </c>
      <c r="FR4" s="56">
        <v>2007</v>
      </c>
      <c r="FS4" s="56">
        <v>2008</v>
      </c>
      <c r="FT4" s="56">
        <v>2009</v>
      </c>
      <c r="FU4" s="56">
        <v>2010</v>
      </c>
      <c r="FV4" s="224">
        <v>1995</v>
      </c>
      <c r="FW4" s="56">
        <v>1996</v>
      </c>
      <c r="FX4" s="56">
        <v>1997</v>
      </c>
      <c r="FY4" s="56">
        <v>1998</v>
      </c>
      <c r="FZ4" s="56">
        <v>1999</v>
      </c>
      <c r="GA4" s="56">
        <v>2000</v>
      </c>
      <c r="GB4" s="56">
        <v>2001</v>
      </c>
      <c r="GC4" s="56">
        <v>2002</v>
      </c>
      <c r="GD4" s="56">
        <v>2003</v>
      </c>
      <c r="GE4" s="56">
        <v>2004</v>
      </c>
      <c r="GF4" s="56">
        <v>2005</v>
      </c>
      <c r="GG4" s="56">
        <v>2006</v>
      </c>
      <c r="GH4" s="56">
        <v>2007</v>
      </c>
      <c r="GI4" s="56">
        <v>2008</v>
      </c>
      <c r="GJ4" s="56">
        <v>2009</v>
      </c>
      <c r="GK4" s="56">
        <v>2010</v>
      </c>
      <c r="GL4" s="273">
        <v>1995</v>
      </c>
      <c r="GM4" s="56">
        <v>1996</v>
      </c>
      <c r="GN4" s="56">
        <v>1997</v>
      </c>
      <c r="GO4" s="56">
        <v>1998</v>
      </c>
      <c r="GP4" s="56">
        <v>1999</v>
      </c>
      <c r="GQ4" s="56">
        <v>2000</v>
      </c>
      <c r="GR4" s="56">
        <v>2001</v>
      </c>
      <c r="GS4" s="56">
        <v>2002</v>
      </c>
      <c r="GT4" s="56">
        <v>2003</v>
      </c>
      <c r="GU4" s="56">
        <v>2004</v>
      </c>
      <c r="GV4" s="56">
        <v>2005</v>
      </c>
      <c r="GW4" s="56">
        <v>2006</v>
      </c>
      <c r="GX4" s="56">
        <v>2007</v>
      </c>
      <c r="GY4" s="56">
        <v>2008</v>
      </c>
      <c r="GZ4" s="56">
        <v>2009</v>
      </c>
      <c r="HA4" s="56">
        <v>2010</v>
      </c>
      <c r="HB4" s="224">
        <v>1995</v>
      </c>
      <c r="HC4" s="56">
        <v>1996</v>
      </c>
      <c r="HD4" s="56">
        <v>1997</v>
      </c>
      <c r="HE4" s="56">
        <v>1998</v>
      </c>
      <c r="HF4" s="56">
        <v>1999</v>
      </c>
      <c r="HG4" s="56">
        <v>2000</v>
      </c>
      <c r="HH4" s="56">
        <v>2001</v>
      </c>
      <c r="HI4" s="56">
        <v>2002</v>
      </c>
      <c r="HJ4" s="56">
        <v>2003</v>
      </c>
      <c r="HK4" s="56">
        <v>2004</v>
      </c>
      <c r="HL4" s="56">
        <v>2005</v>
      </c>
      <c r="HM4" s="56">
        <v>2006</v>
      </c>
      <c r="HN4" s="56">
        <v>2007</v>
      </c>
      <c r="HO4" s="56">
        <v>2008</v>
      </c>
      <c r="HP4" s="56">
        <v>2009</v>
      </c>
      <c r="HQ4" s="56">
        <v>2010</v>
      </c>
      <c r="HR4" s="224">
        <v>1995</v>
      </c>
      <c r="HS4" s="56">
        <v>1996</v>
      </c>
      <c r="HT4" s="56">
        <v>1997</v>
      </c>
      <c r="HU4" s="56">
        <v>1998</v>
      </c>
      <c r="HV4" s="56">
        <v>1999</v>
      </c>
      <c r="HW4" s="56">
        <v>2000</v>
      </c>
      <c r="HX4" s="56">
        <v>2001</v>
      </c>
      <c r="HY4" s="56">
        <v>2002</v>
      </c>
      <c r="HZ4" s="56">
        <v>2003</v>
      </c>
      <c r="IA4" s="56">
        <v>2004</v>
      </c>
      <c r="IB4" s="56">
        <v>2005</v>
      </c>
      <c r="IC4" s="56">
        <v>2006</v>
      </c>
      <c r="ID4" s="56">
        <v>2007</v>
      </c>
      <c r="IE4" s="56">
        <v>2008</v>
      </c>
      <c r="IF4" s="56">
        <v>2009</v>
      </c>
      <c r="IG4" s="56">
        <v>2010</v>
      </c>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row>
    <row r="5" spans="1:270">
      <c r="A5" s="91" t="s">
        <v>14</v>
      </c>
      <c r="B5" s="218">
        <v>60.348481861198735</v>
      </c>
      <c r="C5" s="218">
        <v>60.36523503550896</v>
      </c>
      <c r="D5" s="218">
        <v>60.615035235174311</v>
      </c>
      <c r="E5" s="218">
        <v>62.104085058757697</v>
      </c>
      <c r="F5" s="218">
        <v>63.451257342749656</v>
      </c>
      <c r="G5" s="218">
        <v>63.822280504558513</v>
      </c>
      <c r="H5" s="218">
        <v>65.04948321960174</v>
      </c>
      <c r="I5" s="218">
        <v>65.760283094990427</v>
      </c>
      <c r="J5" s="218">
        <v>66.725963494601785</v>
      </c>
      <c r="K5" s="218">
        <v>64.177981838268124</v>
      </c>
      <c r="L5" s="274">
        <v>64.757682451084023</v>
      </c>
      <c r="M5" s="274">
        <v>65.381763181274195</v>
      </c>
      <c r="N5" s="274">
        <v>65.917931259280721</v>
      </c>
      <c r="O5" s="274">
        <v>66.634650957625425</v>
      </c>
      <c r="P5" s="274">
        <v>67.887416386208429</v>
      </c>
      <c r="Q5" s="274">
        <v>68.501706131734053</v>
      </c>
      <c r="R5" s="275">
        <v>42.822038779036284</v>
      </c>
      <c r="S5" s="218">
        <v>43.614629393689576</v>
      </c>
      <c r="T5" s="218">
        <v>43.088999681765145</v>
      </c>
      <c r="U5" s="218">
        <v>44.39974521438868</v>
      </c>
      <c r="V5" s="218">
        <v>45.293155083516005</v>
      </c>
      <c r="W5" s="218">
        <v>46.757448310343811</v>
      </c>
      <c r="X5" s="218">
        <v>48.184176394293125</v>
      </c>
      <c r="Y5" s="218">
        <v>49.425078043704474</v>
      </c>
      <c r="Z5" s="218">
        <v>49.885680202793381</v>
      </c>
      <c r="AA5" s="218">
        <v>46.781115879828327</v>
      </c>
      <c r="AB5" s="274">
        <v>47.852151160865105</v>
      </c>
      <c r="AC5" s="274">
        <v>45.886548602432406</v>
      </c>
      <c r="AD5" s="274">
        <v>46.318907156673113</v>
      </c>
      <c r="AE5" s="274">
        <v>49.412397700563531</v>
      </c>
      <c r="AF5" s="274">
        <v>50.488411679979052</v>
      </c>
      <c r="AG5" s="274">
        <v>50.156076930822678</v>
      </c>
      <c r="AH5" s="275">
        <v>37.342823948115353</v>
      </c>
      <c r="AI5" s="218">
        <v>37.443765478231562</v>
      </c>
      <c r="AJ5" s="218">
        <v>37.748227731055437</v>
      </c>
      <c r="AK5" s="218">
        <v>40.024646424119105</v>
      </c>
      <c r="AL5" s="218">
        <v>40.395383233849245</v>
      </c>
      <c r="AM5" s="218">
        <v>40.551683265264053</v>
      </c>
      <c r="AN5" s="218">
        <v>42.097189294724693</v>
      </c>
      <c r="AO5" s="218">
        <v>43.091659140898116</v>
      </c>
      <c r="AP5" s="218">
        <v>43.968715063251082</v>
      </c>
      <c r="AQ5" s="218">
        <v>42.394494304644859</v>
      </c>
      <c r="AR5" s="274">
        <v>43.871497998856491</v>
      </c>
      <c r="AS5" s="274">
        <v>44.533774910066811</v>
      </c>
      <c r="AT5" s="274">
        <v>44.819410234571031</v>
      </c>
      <c r="AU5" s="274">
        <v>44.371266309214782</v>
      </c>
      <c r="AV5" s="274">
        <v>44.96033149729648</v>
      </c>
      <c r="AW5" s="274">
        <v>46.124826130029724</v>
      </c>
      <c r="AX5" s="275">
        <v>31.766970907016546</v>
      </c>
      <c r="AY5" s="218">
        <v>33.463850249012538</v>
      </c>
      <c r="AZ5" s="218">
        <v>33.37755743314014</v>
      </c>
      <c r="BA5" s="218">
        <v>35.762799517324602</v>
      </c>
      <c r="BB5" s="218">
        <v>33.945027326764269</v>
      </c>
      <c r="BC5" s="218">
        <v>35.118356230223895</v>
      </c>
      <c r="BD5" s="218">
        <v>36.944280370151603</v>
      </c>
      <c r="BE5" s="218">
        <v>37.801803178484107</v>
      </c>
      <c r="BF5" s="218">
        <v>37.780137688589427</v>
      </c>
      <c r="BG5" s="218">
        <v>38.020741782387063</v>
      </c>
      <c r="BH5" s="274">
        <v>38.229138536321898</v>
      </c>
      <c r="BI5" s="274">
        <v>39.596946144851778</v>
      </c>
      <c r="BJ5" s="274">
        <v>40.225602814860814</v>
      </c>
      <c r="BK5" s="274">
        <v>40.708204728148424</v>
      </c>
      <c r="BL5" s="274">
        <v>37.278130764500922</v>
      </c>
      <c r="BM5" s="274">
        <v>38.695859114707282</v>
      </c>
      <c r="BN5" s="275">
        <v>28.330032186184699</v>
      </c>
      <c r="BO5" s="218">
        <v>30.294450736126837</v>
      </c>
      <c r="BP5" s="218">
        <v>30.888252148997136</v>
      </c>
      <c r="BQ5" s="218">
        <v>32.168087697929352</v>
      </c>
      <c r="BR5" s="218">
        <v>35.416018420561329</v>
      </c>
      <c r="BS5" s="218">
        <v>36.52690863579474</v>
      </c>
      <c r="BT5" s="218">
        <v>37.89454367506729</v>
      </c>
      <c r="BU5" s="218">
        <v>36.98080602357588</v>
      </c>
      <c r="BV5" s="218">
        <v>38.546474265350241</v>
      </c>
      <c r="BW5" s="218">
        <v>39.48312993539124</v>
      </c>
      <c r="BX5" s="274">
        <v>39.716805942432678</v>
      </c>
      <c r="BY5" s="274">
        <v>36.727232439618881</v>
      </c>
      <c r="BZ5" s="274">
        <v>37.474395172451977</v>
      </c>
      <c r="CA5" s="274">
        <v>34.24768989364793</v>
      </c>
      <c r="CB5" s="274">
        <v>36.960493982735812</v>
      </c>
      <c r="CC5" s="274">
        <v>36.356136939485005</v>
      </c>
      <c r="CD5" s="275">
        <v>34.251579778830965</v>
      </c>
      <c r="CE5" s="218">
        <v>34.605172583341528</v>
      </c>
      <c r="CF5" s="218">
        <v>33.471933471933475</v>
      </c>
      <c r="CG5" s="218">
        <v>38.503816793893129</v>
      </c>
      <c r="CH5" s="218">
        <v>36.655948553054664</v>
      </c>
      <c r="CI5" s="218">
        <v>39.566929133858267</v>
      </c>
      <c r="CJ5" s="218">
        <v>39.566258983734713</v>
      </c>
      <c r="CK5" s="218">
        <v>39.484497571908854</v>
      </c>
      <c r="CL5" s="218">
        <v>39.536273455240831</v>
      </c>
      <c r="CM5" s="218">
        <v>38.800285646274695</v>
      </c>
      <c r="CN5" s="274">
        <v>37.10396888939723</v>
      </c>
      <c r="CO5" s="274">
        <v>36.798516687268233</v>
      </c>
      <c r="CP5" s="274">
        <v>36.379037723063021</v>
      </c>
      <c r="CQ5" s="274">
        <v>37.85983954695611</v>
      </c>
      <c r="CR5" s="274">
        <v>36.839817430993257</v>
      </c>
      <c r="CS5" s="274">
        <v>37.262586674706064</v>
      </c>
      <c r="CT5" s="275">
        <v>44.646358146789474</v>
      </c>
      <c r="CU5" s="218">
        <v>45.190016358882104</v>
      </c>
      <c r="CV5" s="218">
        <v>45.486017063921992</v>
      </c>
      <c r="CW5" s="218">
        <v>47.541520621089525</v>
      </c>
      <c r="CX5" s="218">
        <v>48.411470848359777</v>
      </c>
      <c r="CY5" s="218">
        <v>49.29039407809762</v>
      </c>
      <c r="CZ5" s="218">
        <v>50.774092815891947</v>
      </c>
      <c r="DA5" s="218">
        <v>51.60600341677354</v>
      </c>
      <c r="DB5" s="218">
        <v>52.332718987522419</v>
      </c>
      <c r="DC5" s="218">
        <v>51.724550230396879</v>
      </c>
      <c r="DD5" s="218">
        <v>52.398877989676173</v>
      </c>
      <c r="DE5" s="218">
        <v>52.669914589674427</v>
      </c>
      <c r="DF5" s="274">
        <v>53.170919724398033</v>
      </c>
      <c r="DG5" s="274">
        <v>53.67390024181524</v>
      </c>
      <c r="DH5" s="274">
        <v>54.376379557086373</v>
      </c>
      <c r="DI5" s="274">
        <v>54.92676352366307</v>
      </c>
      <c r="DJ5" s="276">
        <v>15.352112676056336</v>
      </c>
      <c r="DK5" s="202">
        <v>14.918314703353397</v>
      </c>
      <c r="DL5" s="202">
        <v>18.347107438016529</v>
      </c>
      <c r="DM5" s="202">
        <v>16.283185840707965</v>
      </c>
      <c r="DN5" s="202">
        <v>15.508021390374333</v>
      </c>
      <c r="DO5" s="202">
        <v>23.832697619360779</v>
      </c>
      <c r="DP5" s="218">
        <v>24.193548387096776</v>
      </c>
      <c r="DQ5" s="218">
        <v>24.312289728873935</v>
      </c>
      <c r="DR5" s="218">
        <v>23.787338996985476</v>
      </c>
      <c r="DS5" s="218">
        <v>24.586942281097603</v>
      </c>
      <c r="DT5" s="218">
        <v>24.186219739292365</v>
      </c>
      <c r="DU5" s="218">
        <v>26.461709933590306</v>
      </c>
      <c r="DV5" s="274">
        <v>27.518770735114373</v>
      </c>
      <c r="DW5" s="274">
        <v>28.193315659089922</v>
      </c>
      <c r="DX5" s="274">
        <v>29.288848458904109</v>
      </c>
      <c r="DY5" s="274">
        <v>28.428674486333392</v>
      </c>
      <c r="DZ5" s="261">
        <v>13.362216564682061</v>
      </c>
      <c r="EA5" s="202">
        <v>13.971016138418522</v>
      </c>
      <c r="EB5" s="202">
        <v>14.886277482941622</v>
      </c>
      <c r="EC5" s="202">
        <v>13.982038495938445</v>
      </c>
      <c r="ED5" s="202">
        <v>14.676945406093484</v>
      </c>
      <c r="EE5" s="202">
        <v>14.678358658544749</v>
      </c>
      <c r="EF5" s="218">
        <v>14.827674897119342</v>
      </c>
      <c r="EG5" s="218">
        <v>14.838477164012842</v>
      </c>
      <c r="EH5" s="218">
        <v>14.006484673055878</v>
      </c>
      <c r="EI5" s="218">
        <v>14.205406008121091</v>
      </c>
      <c r="EJ5" s="218">
        <v>15.257684485206646</v>
      </c>
      <c r="EK5" s="218">
        <v>15.804623434441645</v>
      </c>
      <c r="EL5" s="274">
        <v>16.296025087951097</v>
      </c>
      <c r="EM5" s="274">
        <v>17.053886925795052</v>
      </c>
      <c r="EN5" s="274">
        <v>16.003922294679533</v>
      </c>
      <c r="EO5" s="274">
        <v>15.677808022328769</v>
      </c>
      <c r="EP5" s="261">
        <v>16.991522702459701</v>
      </c>
      <c r="EQ5" s="202">
        <v>19.343841014219635</v>
      </c>
      <c r="ER5" s="202">
        <v>19.63614560025739</v>
      </c>
      <c r="ES5" s="202">
        <v>18.952349780432591</v>
      </c>
      <c r="ET5" s="202">
        <v>18.12537247238507</v>
      </c>
      <c r="EU5" s="202">
        <v>18.406428356863923</v>
      </c>
      <c r="EV5" s="218">
        <v>19.02782720091097</v>
      </c>
      <c r="EW5" s="218">
        <v>17.358832493581737</v>
      </c>
      <c r="EX5" s="218">
        <v>17.042363000388651</v>
      </c>
      <c r="EY5" s="218">
        <v>14.205406008121091</v>
      </c>
      <c r="EZ5" s="218">
        <v>15.257684485206646</v>
      </c>
      <c r="FA5" s="218">
        <v>18.541033434650455</v>
      </c>
      <c r="FB5" s="274">
        <v>18.858369211039427</v>
      </c>
      <c r="FC5" s="274">
        <v>19.466645873133455</v>
      </c>
      <c r="FD5" s="274">
        <v>18.782992503216075</v>
      </c>
      <c r="FE5" s="274">
        <v>18.170417570498916</v>
      </c>
      <c r="FF5" s="261">
        <v>19.277867464661181</v>
      </c>
      <c r="FG5" s="202">
        <v>22.758762041401926</v>
      </c>
      <c r="FH5" s="202">
        <v>23.244598765432098</v>
      </c>
      <c r="FI5" s="202">
        <v>23.163366715082944</v>
      </c>
      <c r="FJ5" s="202">
        <v>23.491355270496374</v>
      </c>
      <c r="FK5" s="202">
        <v>20.194688037594933</v>
      </c>
      <c r="FL5" s="218">
        <v>20.828663085069376</v>
      </c>
      <c r="FM5" s="218">
        <v>18.766094809763885</v>
      </c>
      <c r="FN5" s="218">
        <v>19.500569889130659</v>
      </c>
      <c r="FO5" s="218">
        <v>14.205406008121091</v>
      </c>
      <c r="FP5" s="218">
        <v>15.257684485206646</v>
      </c>
      <c r="FQ5" s="218">
        <v>18.855619360131254</v>
      </c>
      <c r="FR5" s="274">
        <v>19.60732087820098</v>
      </c>
      <c r="FS5" s="274">
        <v>20.884027692433737</v>
      </c>
      <c r="FT5" s="274">
        <v>20.878601794992914</v>
      </c>
      <c r="FU5" s="274">
        <v>20.449209578963846</v>
      </c>
      <c r="FV5" s="261">
        <v>15.78628852450662</v>
      </c>
      <c r="FW5" s="202">
        <v>17.379648202437895</v>
      </c>
      <c r="FX5" s="202">
        <v>18.010409449810762</v>
      </c>
      <c r="FY5" s="202">
        <v>17.314266586917036</v>
      </c>
      <c r="FZ5" s="202">
        <v>17.308428963738677</v>
      </c>
      <c r="GA5" s="202">
        <v>17.279733195916879</v>
      </c>
      <c r="GB5" s="202">
        <v>17.555866810975999</v>
      </c>
      <c r="GC5" s="202">
        <v>16.75656416702131</v>
      </c>
      <c r="GD5" s="202">
        <v>17</v>
      </c>
      <c r="GE5" s="202">
        <v>14.205406008121091</v>
      </c>
      <c r="GF5" s="202">
        <v>15.257684485206646</v>
      </c>
      <c r="GG5" s="202">
        <v>17.939739911504983</v>
      </c>
      <c r="GH5" s="274">
        <v>18.445017592459919</v>
      </c>
      <c r="GI5" s="274">
        <v>19.111707217715125</v>
      </c>
      <c r="GJ5" s="274">
        <v>18.918955101494387</v>
      </c>
      <c r="GK5" s="274">
        <v>18.44511732001985</v>
      </c>
      <c r="GL5" s="276">
        <v>19.578947368421051</v>
      </c>
      <c r="GM5" s="202">
        <v>33.956386292834893</v>
      </c>
      <c r="GN5" s="202">
        <v>36.915077989601386</v>
      </c>
      <c r="GO5" s="202">
        <v>36.55913978494624</v>
      </c>
      <c r="GP5" s="202">
        <v>38.483839793836573</v>
      </c>
      <c r="GQ5" s="202">
        <v>37.593908629441621</v>
      </c>
      <c r="GR5" s="218">
        <v>28.652648677917153</v>
      </c>
      <c r="GS5" s="218">
        <v>34.947202875758251</v>
      </c>
      <c r="GT5" s="218">
        <v>34.295637074017797</v>
      </c>
      <c r="GU5" s="218">
        <v>32.74596182085169</v>
      </c>
      <c r="GV5" s="218">
        <v>30.593311758360304</v>
      </c>
      <c r="GW5" s="218">
        <v>33.165220899737747</v>
      </c>
      <c r="GX5" s="274">
        <v>33.633961920378972</v>
      </c>
      <c r="GY5" s="274">
        <v>29.793805826863679</v>
      </c>
      <c r="GZ5" s="274">
        <v>29.625465948760425</v>
      </c>
      <c r="HA5" s="274">
        <v>23.675437552089534</v>
      </c>
      <c r="HB5" s="261">
        <v>58.148893360160969</v>
      </c>
      <c r="HC5" s="202">
        <v>69.151138716356115</v>
      </c>
      <c r="HD5" s="202">
        <v>24.635568513119534</v>
      </c>
      <c r="HE5" s="202">
        <v>34.729064039408868</v>
      </c>
      <c r="HF5" s="202">
        <v>40.89026915113871</v>
      </c>
      <c r="HG5" s="202">
        <v>48.720930232558139</v>
      </c>
      <c r="HH5" s="218">
        <v>46.408317580340267</v>
      </c>
      <c r="HI5" s="218">
        <v>41.760491299897645</v>
      </c>
      <c r="HJ5" s="218">
        <v>40.352697095435687</v>
      </c>
      <c r="HK5" s="218">
        <v>36.124401913875595</v>
      </c>
      <c r="HL5" s="218">
        <v>34.748010610079575</v>
      </c>
      <c r="HM5" s="218">
        <v>22.072072072072071</v>
      </c>
      <c r="HN5" s="274">
        <v>22.891566265060241</v>
      </c>
      <c r="HO5" s="274">
        <v>21.223021582733814</v>
      </c>
      <c r="HP5" s="274">
        <v>48.379052369077307</v>
      </c>
      <c r="HQ5" s="274">
        <v>48.511904761904759</v>
      </c>
      <c r="HR5" s="261">
        <v>39.300411522633745</v>
      </c>
      <c r="HS5" s="202">
        <v>49.066666666666663</v>
      </c>
      <c r="HT5" s="202">
        <v>30.245447347585113</v>
      </c>
      <c r="HU5" s="202">
        <v>35.706084959816302</v>
      </c>
      <c r="HV5" s="202">
        <v>38.709991244284467</v>
      </c>
      <c r="HW5" s="202">
        <v>38.487394957983199</v>
      </c>
      <c r="HX5" s="218">
        <v>30.200181234039047</v>
      </c>
      <c r="HY5" s="218">
        <v>35.621014272699661</v>
      </c>
      <c r="HZ5" s="218">
        <v>34.869325997248964</v>
      </c>
      <c r="IA5" s="218">
        <v>32.989392478302797</v>
      </c>
      <c r="IB5" s="218">
        <v>30.905826017557864</v>
      </c>
      <c r="IC5" s="218">
        <v>32.922257300710342</v>
      </c>
      <c r="ID5" s="274">
        <v>33.395688580081952</v>
      </c>
      <c r="IE5" s="274">
        <v>29.599412580566209</v>
      </c>
      <c r="IF5" s="274">
        <v>30.060108657958619</v>
      </c>
      <c r="IG5" s="274">
        <v>24.162483950040855</v>
      </c>
      <c r="IH5" s="218"/>
      <c r="II5" s="218"/>
      <c r="IJ5" s="218"/>
      <c r="IK5" s="218"/>
      <c r="IL5" s="218"/>
      <c r="IM5" s="218"/>
      <c r="IN5" s="218"/>
      <c r="IO5" s="218"/>
      <c r="IP5" s="218"/>
      <c r="IQ5" s="218"/>
      <c r="IR5" s="218"/>
      <c r="IS5" s="218"/>
      <c r="IT5" s="218"/>
      <c r="IU5" s="218"/>
      <c r="IV5" s="218"/>
      <c r="IW5" s="218"/>
      <c r="IX5" s="218"/>
      <c r="IY5" s="218"/>
      <c r="IZ5" s="218"/>
      <c r="JA5" s="218"/>
      <c r="JB5" s="218"/>
      <c r="JC5" s="218"/>
      <c r="JD5" s="218"/>
      <c r="JE5" s="277"/>
      <c r="JF5" s="277"/>
      <c r="JG5" s="277"/>
      <c r="JH5" s="277"/>
      <c r="JI5" s="277"/>
      <c r="JJ5" s="277"/>
    </row>
    <row r="6" spans="1:270">
      <c r="A6" s="125"/>
      <c r="B6" s="202"/>
      <c r="C6" s="255"/>
      <c r="D6" s="255"/>
      <c r="E6" s="255"/>
      <c r="F6" s="255"/>
      <c r="G6" s="255"/>
      <c r="H6" s="255"/>
      <c r="I6" s="255"/>
      <c r="J6" s="255"/>
      <c r="K6" s="255"/>
      <c r="L6" s="274"/>
      <c r="M6" s="274"/>
      <c r="N6" s="274"/>
      <c r="O6" s="274"/>
      <c r="P6" s="274"/>
      <c r="Q6" s="274"/>
      <c r="R6" s="261"/>
      <c r="S6" s="255"/>
      <c r="T6" s="255"/>
      <c r="U6" s="255"/>
      <c r="V6" s="255"/>
      <c r="W6" s="255"/>
      <c r="X6" s="255"/>
      <c r="Y6" s="255"/>
      <c r="Z6" s="255"/>
      <c r="AA6" s="255"/>
      <c r="AB6" s="274"/>
      <c r="AC6" s="274"/>
      <c r="AD6" s="274"/>
      <c r="AE6" s="274"/>
      <c r="AF6" s="274"/>
      <c r="AG6" s="274"/>
      <c r="AH6" s="261"/>
      <c r="AI6" s="255"/>
      <c r="AJ6" s="255"/>
      <c r="AK6" s="255"/>
      <c r="AL6" s="255"/>
      <c r="AM6" s="255"/>
      <c r="AN6" s="255"/>
      <c r="AO6" s="255"/>
      <c r="AP6" s="255"/>
      <c r="AQ6" s="255"/>
      <c r="AR6" s="274"/>
      <c r="AS6" s="274"/>
      <c r="AT6" s="274"/>
      <c r="AU6" s="274"/>
      <c r="AV6" s="274"/>
      <c r="AW6" s="274"/>
      <c r="AX6" s="261"/>
      <c r="AY6" s="255"/>
      <c r="AZ6" s="255"/>
      <c r="BA6" s="255"/>
      <c r="BB6" s="255"/>
      <c r="BC6" s="255"/>
      <c r="BD6" s="255"/>
      <c r="BE6" s="255"/>
      <c r="BF6" s="255"/>
      <c r="BG6" s="255"/>
      <c r="BH6" s="274"/>
      <c r="BI6" s="274"/>
      <c r="BJ6" s="274"/>
      <c r="BK6" s="274"/>
      <c r="BL6" s="274"/>
      <c r="BM6" s="274"/>
      <c r="BN6" s="261"/>
      <c r="BO6" s="255"/>
      <c r="BP6" s="255"/>
      <c r="BQ6" s="255"/>
      <c r="BR6" s="255"/>
      <c r="BS6" s="255"/>
      <c r="BT6" s="255"/>
      <c r="BU6" s="255"/>
      <c r="BV6" s="255"/>
      <c r="BW6" s="255"/>
      <c r="BX6" s="274"/>
      <c r="BY6" s="274"/>
      <c r="BZ6" s="274"/>
      <c r="CA6" s="274"/>
      <c r="CB6" s="274"/>
      <c r="CC6" s="274"/>
      <c r="CD6" s="261"/>
      <c r="CE6" s="255"/>
      <c r="CF6" s="255"/>
      <c r="CG6" s="255"/>
      <c r="CH6" s="255"/>
      <c r="CI6" s="255"/>
      <c r="CJ6" s="255"/>
      <c r="CK6" s="255"/>
      <c r="CL6" s="255"/>
      <c r="CM6" s="255"/>
      <c r="CN6" s="274"/>
      <c r="CO6" s="274"/>
      <c r="CP6" s="274"/>
      <c r="CQ6" s="274"/>
      <c r="CR6" s="274"/>
      <c r="CS6" s="274"/>
      <c r="CT6" s="261"/>
      <c r="CU6" s="255"/>
      <c r="CV6" s="255"/>
      <c r="CW6" s="255"/>
      <c r="CX6" s="255"/>
      <c r="CY6" s="255"/>
      <c r="CZ6" s="255"/>
      <c r="DA6" s="255"/>
      <c r="DB6" s="255"/>
      <c r="DC6" s="255"/>
      <c r="DD6" s="255"/>
      <c r="DE6" s="255"/>
      <c r="DF6" s="274"/>
      <c r="DG6" s="274"/>
      <c r="DH6" s="274"/>
      <c r="DI6" s="274"/>
      <c r="DJ6" s="278"/>
      <c r="DK6" s="255"/>
      <c r="DL6" s="255"/>
      <c r="DM6" s="255"/>
      <c r="DN6" s="255"/>
      <c r="DO6" s="255"/>
      <c r="DP6" s="255"/>
      <c r="DQ6" s="255"/>
      <c r="DR6" s="255"/>
      <c r="DS6" s="255"/>
      <c r="DT6" s="255"/>
      <c r="DU6" s="255"/>
      <c r="DV6" s="274"/>
      <c r="DW6" s="274"/>
      <c r="DX6" s="274"/>
      <c r="DY6" s="274"/>
      <c r="DZ6" s="256"/>
      <c r="EA6" s="255"/>
      <c r="EB6" s="255"/>
      <c r="EC6" s="255"/>
      <c r="ED6" s="255"/>
      <c r="EE6" s="255"/>
      <c r="EF6" s="255"/>
      <c r="EG6" s="255"/>
      <c r="EH6" s="255"/>
      <c r="EI6" s="255"/>
      <c r="EJ6" s="255"/>
      <c r="EK6" s="255"/>
      <c r="EL6" s="274"/>
      <c r="EM6" s="274"/>
      <c r="EN6" s="274"/>
      <c r="EO6" s="274"/>
      <c r="EP6" s="256"/>
      <c r="EQ6" s="255"/>
      <c r="ER6" s="255"/>
      <c r="ES6" s="255"/>
      <c r="ET6" s="255"/>
      <c r="EU6" s="255"/>
      <c r="EV6" s="255"/>
      <c r="EW6" s="255"/>
      <c r="EX6" s="255"/>
      <c r="EY6" s="255"/>
      <c r="EZ6" s="255"/>
      <c r="FA6" s="255"/>
      <c r="FB6" s="274"/>
      <c r="FC6" s="274"/>
      <c r="FD6" s="274"/>
      <c r="FE6" s="274"/>
      <c r="FF6" s="256"/>
      <c r="FG6" s="255"/>
      <c r="FH6" s="255"/>
      <c r="FI6" s="255"/>
      <c r="FJ6" s="255"/>
      <c r="FK6" s="255"/>
      <c r="FL6" s="255"/>
      <c r="FM6" s="255"/>
      <c r="FN6" s="255"/>
      <c r="FO6" s="255"/>
      <c r="FP6" s="255"/>
      <c r="FQ6" s="255"/>
      <c r="FR6" s="274"/>
      <c r="FS6" s="274"/>
      <c r="FT6" s="274"/>
      <c r="FU6" s="274"/>
      <c r="FV6" s="256"/>
      <c r="FW6" s="255"/>
      <c r="FX6" s="255"/>
      <c r="FY6" s="255"/>
      <c r="FZ6" s="255"/>
      <c r="GA6" s="255"/>
      <c r="GB6" s="255"/>
      <c r="GC6" s="255"/>
      <c r="GD6" s="255"/>
      <c r="GE6" s="255"/>
      <c r="GF6" s="255"/>
      <c r="GG6" s="255"/>
      <c r="GH6" s="274"/>
      <c r="GI6" s="274"/>
      <c r="GJ6" s="274"/>
      <c r="GK6" s="274"/>
      <c r="GL6" s="278"/>
      <c r="GM6" s="255"/>
      <c r="GN6" s="255"/>
      <c r="GO6" s="255"/>
      <c r="GP6" s="255"/>
      <c r="GQ6" s="255"/>
      <c r="GR6" s="255"/>
      <c r="GS6" s="255"/>
      <c r="GT6" s="255"/>
      <c r="GU6" s="255"/>
      <c r="GV6" s="255"/>
      <c r="GW6" s="255"/>
      <c r="GX6" s="274"/>
      <c r="GY6" s="274"/>
      <c r="GZ6" s="274"/>
      <c r="HA6" s="274"/>
      <c r="HB6" s="256"/>
      <c r="HC6" s="255"/>
      <c r="HD6" s="255"/>
      <c r="HE6" s="255"/>
      <c r="HF6" s="255"/>
      <c r="HG6" s="255"/>
      <c r="HH6" s="255"/>
      <c r="HI6" s="255"/>
      <c r="HJ6" s="255"/>
      <c r="HK6" s="255"/>
      <c r="HL6" s="255"/>
      <c r="HM6" s="255"/>
      <c r="HN6" s="274"/>
      <c r="HO6" s="274"/>
      <c r="HP6" s="274"/>
      <c r="HQ6" s="274"/>
      <c r="HR6" s="256"/>
      <c r="HS6" s="255"/>
      <c r="HT6" s="255"/>
      <c r="HU6" s="255"/>
      <c r="HV6" s="255"/>
      <c r="HW6" s="255"/>
      <c r="HX6" s="255"/>
      <c r="HY6" s="255"/>
      <c r="HZ6" s="255"/>
      <c r="IA6" s="255"/>
      <c r="IB6" s="255"/>
      <c r="IC6" s="255"/>
      <c r="ID6" s="274"/>
      <c r="IE6" s="274"/>
      <c r="IF6" s="274"/>
      <c r="IG6" s="274"/>
      <c r="IH6" s="218"/>
      <c r="II6" s="218"/>
      <c r="IJ6" s="218"/>
      <c r="IK6" s="218"/>
      <c r="IL6" s="218"/>
      <c r="IM6" s="218"/>
      <c r="IN6" s="218"/>
      <c r="IO6" s="218"/>
      <c r="IP6" s="218"/>
      <c r="IQ6" s="218"/>
      <c r="IR6" s="218"/>
      <c r="IS6" s="218"/>
      <c r="IT6" s="218"/>
      <c r="IU6" s="218"/>
      <c r="IV6" s="218"/>
      <c r="IW6" s="218"/>
      <c r="IX6" s="218"/>
      <c r="IY6" s="218"/>
      <c r="IZ6" s="218"/>
      <c r="JA6" s="218"/>
      <c r="JB6" s="218"/>
      <c r="JC6" s="218"/>
      <c r="JD6" s="218"/>
      <c r="JE6" s="277"/>
      <c r="JF6" s="277"/>
      <c r="JG6" s="277"/>
      <c r="JH6" s="277"/>
      <c r="JI6" s="277"/>
      <c r="JJ6" s="277"/>
    </row>
    <row r="7" spans="1:270" s="4" customFormat="1">
      <c r="A7" s="32" t="s">
        <v>15</v>
      </c>
      <c r="B7" s="202">
        <v>58.32814445828145</v>
      </c>
      <c r="C7" s="202">
        <v>57.107154014370508</v>
      </c>
      <c r="D7" s="202">
        <v>59.402939839369608</v>
      </c>
      <c r="E7" s="202">
        <v>60.048357274925337</v>
      </c>
      <c r="F7" s="202">
        <v>61.169627417072789</v>
      </c>
      <c r="G7" s="202">
        <v>59.047884187082403</v>
      </c>
      <c r="H7" s="218">
        <v>61.370672670982273</v>
      </c>
      <c r="I7" s="218">
        <v>59.560021727322109</v>
      </c>
      <c r="J7" s="218">
        <v>59.70681963033779</v>
      </c>
      <c r="K7" s="218">
        <v>60.222588623248143</v>
      </c>
      <c r="L7" s="274">
        <v>60.056552741578564</v>
      </c>
      <c r="M7" s="274">
        <v>60.754039497306998</v>
      </c>
      <c r="N7" s="274">
        <v>61.725035494557503</v>
      </c>
      <c r="O7" s="274">
        <v>65.741919063374908</v>
      </c>
      <c r="P7" s="274">
        <v>66.932413136601625</v>
      </c>
      <c r="Q7" s="274">
        <v>66.878539234947425</v>
      </c>
      <c r="R7" s="261">
        <v>34.577114427860693</v>
      </c>
      <c r="S7" s="202">
        <v>35.454545454545453</v>
      </c>
      <c r="T7" s="202">
        <v>39.313984168865431</v>
      </c>
      <c r="U7" s="202">
        <v>41.456582633053223</v>
      </c>
      <c r="V7" s="202">
        <v>36.341463414634148</v>
      </c>
      <c r="W7" s="202">
        <v>43.686868686868685</v>
      </c>
      <c r="X7" s="218">
        <v>46.36752136752137</v>
      </c>
      <c r="Y7" s="218">
        <v>45.366795366795365</v>
      </c>
      <c r="Z7" s="218">
        <v>44.833625218914186</v>
      </c>
      <c r="AA7" s="218">
        <v>44.768439108061749</v>
      </c>
      <c r="AB7" s="274">
        <v>49.572649572649574</v>
      </c>
      <c r="AC7" s="274">
        <v>47.545219638242891</v>
      </c>
      <c r="AD7" s="274">
        <v>43.644716692189895</v>
      </c>
      <c r="AE7" s="274">
        <v>44.377602961591855</v>
      </c>
      <c r="AF7" s="274">
        <v>47.687609075043632</v>
      </c>
      <c r="AG7" s="274">
        <v>51.278475127847514</v>
      </c>
      <c r="AH7" s="261">
        <v>32.950191570881223</v>
      </c>
      <c r="AI7" s="202">
        <v>33.548606390210736</v>
      </c>
      <c r="AJ7" s="202">
        <v>30.2386278896346</v>
      </c>
      <c r="AK7" s="202">
        <v>38.458819370802402</v>
      </c>
      <c r="AL7" s="202">
        <v>39.538855678906913</v>
      </c>
      <c r="AM7" s="202">
        <v>38.433566433566433</v>
      </c>
      <c r="AN7" s="218">
        <v>39.617083946980856</v>
      </c>
      <c r="AO7" s="218">
        <v>37.997870074547393</v>
      </c>
      <c r="AP7" s="218">
        <v>40.958559698999593</v>
      </c>
      <c r="AQ7" s="218">
        <v>37.313438828815443</v>
      </c>
      <c r="AR7" s="274">
        <v>35.665362035225051</v>
      </c>
      <c r="AS7" s="274">
        <v>36.569579288025892</v>
      </c>
      <c r="AT7" s="274">
        <v>35.678391959798994</v>
      </c>
      <c r="AU7" s="274">
        <v>28.379588182632048</v>
      </c>
      <c r="AV7" s="274">
        <v>27.653359298928919</v>
      </c>
      <c r="AW7" s="274">
        <v>27.846000663790242</v>
      </c>
      <c r="AX7" s="261">
        <v>29.425212279555847</v>
      </c>
      <c r="AY7" s="202">
        <v>36.213853396099523</v>
      </c>
      <c r="AZ7" s="202">
        <v>33.055555555555557</v>
      </c>
      <c r="BA7" s="202">
        <v>35.939643347050755</v>
      </c>
      <c r="BB7" s="202">
        <v>27.442827442827443</v>
      </c>
      <c r="BC7" s="202">
        <v>28.551269990592665</v>
      </c>
      <c r="BD7" s="218">
        <v>31.644981412639407</v>
      </c>
      <c r="BE7" s="218">
        <v>33.707865168539328</v>
      </c>
      <c r="BF7" s="218">
        <v>31.783276450511945</v>
      </c>
      <c r="BG7" s="218">
        <v>30.675314765356731</v>
      </c>
      <c r="BH7" s="274">
        <v>29.390822784810126</v>
      </c>
      <c r="BI7" s="274">
        <v>30.912863070539419</v>
      </c>
      <c r="BJ7" s="274">
        <v>28.722538649308383</v>
      </c>
      <c r="BK7" s="274">
        <v>29.822485207100591</v>
      </c>
      <c r="BL7" s="274">
        <v>30.567846607669619</v>
      </c>
      <c r="BM7" s="274">
        <v>29.343907714491706</v>
      </c>
      <c r="BN7" s="261">
        <v>32.653061224489797</v>
      </c>
      <c r="BO7" s="202">
        <v>33.716075156576203</v>
      </c>
      <c r="BP7" s="202">
        <v>33.300395256917</v>
      </c>
      <c r="BQ7" s="202">
        <v>39.696969696969695</v>
      </c>
      <c r="BR7" s="202">
        <v>37.606837606837608</v>
      </c>
      <c r="BS7" s="202">
        <v>36.330498177399754</v>
      </c>
      <c r="BT7" s="218">
        <v>38.196915776986948</v>
      </c>
      <c r="BU7" s="218">
        <v>37.227949599083622</v>
      </c>
      <c r="BV7" s="218">
        <v>30.085653104925054</v>
      </c>
      <c r="BW7" s="218">
        <v>29.658536585365852</v>
      </c>
      <c r="BX7" s="274">
        <v>42.084942084942085</v>
      </c>
      <c r="BY7" s="274">
        <v>39.073634204275535</v>
      </c>
      <c r="BZ7" s="274">
        <v>35.427807486631011</v>
      </c>
      <c r="CA7" s="274">
        <v>36.734693877551024</v>
      </c>
      <c r="CB7" s="274">
        <v>36.385836385836384</v>
      </c>
      <c r="CC7" s="274">
        <v>39.271781534460338</v>
      </c>
      <c r="CD7" s="261" t="s">
        <v>111</v>
      </c>
      <c r="CE7" s="202" t="s">
        <v>111</v>
      </c>
      <c r="CF7" s="202" t="s">
        <v>111</v>
      </c>
      <c r="CG7" s="202" t="s">
        <v>111</v>
      </c>
      <c r="CH7" s="202" t="s">
        <v>111</v>
      </c>
      <c r="CI7" s="202" t="s">
        <v>111</v>
      </c>
      <c r="CJ7" s="202" t="s">
        <v>111</v>
      </c>
      <c r="CK7" s="202" t="s">
        <v>111</v>
      </c>
      <c r="CL7" s="202" t="s">
        <v>111</v>
      </c>
      <c r="CM7" s="202" t="s">
        <v>111</v>
      </c>
      <c r="CN7" s="202" t="s">
        <v>111</v>
      </c>
      <c r="CO7" s="218" t="s">
        <v>111</v>
      </c>
      <c r="CP7" s="218" t="s">
        <v>111</v>
      </c>
      <c r="CQ7" s="218" t="s">
        <v>111</v>
      </c>
      <c r="CR7" s="218" t="s">
        <v>111</v>
      </c>
      <c r="CS7" s="218" t="s">
        <v>111</v>
      </c>
      <c r="CT7" s="261">
        <v>43.928931089051936</v>
      </c>
      <c r="CU7" s="202">
        <v>45.195392242636338</v>
      </c>
      <c r="CV7" s="202">
        <v>45.52095631641086</v>
      </c>
      <c r="CW7" s="202">
        <v>48.849394604545779</v>
      </c>
      <c r="CX7" s="202">
        <v>47.357121705655906</v>
      </c>
      <c r="CY7" s="202">
        <v>47.46880317640386</v>
      </c>
      <c r="CZ7" s="218">
        <v>49.598968776854768</v>
      </c>
      <c r="DA7" s="218">
        <v>48.597547225450569</v>
      </c>
      <c r="DB7" s="218">
        <v>48.672642541837277</v>
      </c>
      <c r="DC7" s="218">
        <v>46.784204891957849</v>
      </c>
      <c r="DD7" s="218">
        <v>47.809086395233372</v>
      </c>
      <c r="DE7" s="218">
        <v>48.48267193391991</v>
      </c>
      <c r="DF7" s="274">
        <v>47.998578872572239</v>
      </c>
      <c r="DG7" s="274">
        <v>46.236559139784944</v>
      </c>
      <c r="DH7" s="274">
        <v>46.834077198489382</v>
      </c>
      <c r="DI7" s="274">
        <v>47.533500220880576</v>
      </c>
      <c r="DJ7" s="276" t="s">
        <v>111</v>
      </c>
      <c r="DK7" s="218" t="s">
        <v>111</v>
      </c>
      <c r="DL7" s="218" t="s">
        <v>111</v>
      </c>
      <c r="DM7" s="218" t="s">
        <v>111</v>
      </c>
      <c r="DN7" s="218" t="s">
        <v>111</v>
      </c>
      <c r="DO7" s="218" t="s">
        <v>111</v>
      </c>
      <c r="DP7" s="202" t="s">
        <v>111</v>
      </c>
      <c r="DQ7" s="202" t="s">
        <v>111</v>
      </c>
      <c r="DR7" s="202" t="s">
        <v>111</v>
      </c>
      <c r="DS7" s="202" t="s">
        <v>111</v>
      </c>
      <c r="DT7" s="202" t="s">
        <v>111</v>
      </c>
      <c r="DU7" s="202" t="s">
        <v>111</v>
      </c>
      <c r="DV7" s="202" t="s">
        <v>111</v>
      </c>
      <c r="DW7" s="202" t="s">
        <v>111</v>
      </c>
      <c r="DX7" s="202" t="s">
        <v>111</v>
      </c>
      <c r="DY7" s="202" t="s">
        <v>111</v>
      </c>
      <c r="DZ7" s="261">
        <v>19.205298013245034</v>
      </c>
      <c r="EA7" s="218">
        <v>11.479591836734695</v>
      </c>
      <c r="EB7" s="218">
        <v>8.8850174216027877</v>
      </c>
      <c r="EC7" s="218">
        <v>8.3848190644307152</v>
      </c>
      <c r="ED7" s="218">
        <v>10.01088139281828</v>
      </c>
      <c r="EE7" s="218">
        <v>15.766550522648085</v>
      </c>
      <c r="EF7" s="202">
        <v>10.948012232415902</v>
      </c>
      <c r="EG7" s="202">
        <v>11.453744493392071</v>
      </c>
      <c r="EH7" s="202">
        <v>9.9173553719008272</v>
      </c>
      <c r="EI7" s="202">
        <v>8.7306145893164846</v>
      </c>
      <c r="EJ7" s="202">
        <v>10.312315851502651</v>
      </c>
      <c r="EK7" s="202">
        <v>20.494307136906414</v>
      </c>
      <c r="EL7" s="274">
        <v>17.137431758841682</v>
      </c>
      <c r="EM7" s="274">
        <v>15.260090654003886</v>
      </c>
      <c r="EN7" s="274">
        <v>15.338022665103557</v>
      </c>
      <c r="EO7" s="274">
        <v>13.211420041052435</v>
      </c>
      <c r="EP7" s="261">
        <v>13.961792537046955</v>
      </c>
      <c r="EQ7" s="218">
        <v>17.41227340761683</v>
      </c>
      <c r="ER7" s="218">
        <v>20.560040363269426</v>
      </c>
      <c r="ES7" s="218">
        <v>17.259950085380272</v>
      </c>
      <c r="ET7" s="218">
        <v>17.06439141447807</v>
      </c>
      <c r="EU7" s="218">
        <v>16.581177520071364</v>
      </c>
      <c r="EV7" s="202">
        <v>20.239439801219788</v>
      </c>
      <c r="EW7" s="202">
        <v>19.051918735891647</v>
      </c>
      <c r="EX7" s="202">
        <v>18.544600938967136</v>
      </c>
      <c r="EY7" s="202">
        <v>16.403785488958992</v>
      </c>
      <c r="EZ7" s="202">
        <v>17.259358288770056</v>
      </c>
      <c r="FA7" s="202">
        <v>18.428800856531051</v>
      </c>
      <c r="FB7" s="274">
        <v>16.532097948378556</v>
      </c>
      <c r="FC7" s="274">
        <v>26.452189454870418</v>
      </c>
      <c r="FD7" s="274">
        <v>24.914908100748807</v>
      </c>
      <c r="FE7" s="274">
        <v>13.654750191319559</v>
      </c>
      <c r="FF7" s="261">
        <v>19.994710394075639</v>
      </c>
      <c r="FG7" s="218">
        <v>22.989076464746773</v>
      </c>
      <c r="FH7" s="218">
        <v>24.108138238573019</v>
      </c>
      <c r="FI7" s="218">
        <v>22.388473261291217</v>
      </c>
      <c r="FJ7" s="218">
        <v>24.628277912949446</v>
      </c>
      <c r="FK7" s="218">
        <v>21.899904367229837</v>
      </c>
      <c r="FL7" s="202">
        <v>23.876923076923077</v>
      </c>
      <c r="FM7" s="202">
        <v>24.295216978143806</v>
      </c>
      <c r="FN7" s="202">
        <v>24.7995247995248</v>
      </c>
      <c r="FO7" s="202">
        <v>23.141293852590923</v>
      </c>
      <c r="FP7" s="202">
        <v>27.913907284768214</v>
      </c>
      <c r="FQ7" s="202">
        <v>23.697650663942799</v>
      </c>
      <c r="FR7" s="274">
        <v>24.250936329588015</v>
      </c>
      <c r="FS7" s="274">
        <v>26.180651077487394</v>
      </c>
      <c r="FT7" s="274">
        <v>24.461028192371476</v>
      </c>
      <c r="FU7" s="274">
        <v>24.803637866887144</v>
      </c>
      <c r="FV7" s="261">
        <v>16.640746500777606</v>
      </c>
      <c r="FW7" s="218">
        <v>19.057736720554271</v>
      </c>
      <c r="FX7" s="218">
        <v>20.506948831332913</v>
      </c>
      <c r="FY7" s="218">
        <v>17.944152165115337</v>
      </c>
      <c r="FZ7" s="218">
        <v>18.8381879693044</v>
      </c>
      <c r="GA7" s="218">
        <v>17.769561608692371</v>
      </c>
      <c r="GB7" s="218">
        <v>19.994177159909746</v>
      </c>
      <c r="GC7" s="218">
        <v>19.381155372629721</v>
      </c>
      <c r="GD7" s="218">
        <v>18.938841045102905</v>
      </c>
      <c r="GE7" s="218">
        <v>16.982429335370512</v>
      </c>
      <c r="GF7" s="218">
        <v>18.930884643764863</v>
      </c>
      <c r="GG7" s="218">
        <v>19.791266978742996</v>
      </c>
      <c r="GH7" s="274">
        <v>17.901323360184122</v>
      </c>
      <c r="GI7" s="274">
        <v>18.194291986827661</v>
      </c>
      <c r="GJ7" s="274">
        <v>16.732788798133022</v>
      </c>
      <c r="GK7" s="274">
        <v>15.107828655834565</v>
      </c>
      <c r="GL7" s="276">
        <v>19.578947368421051</v>
      </c>
      <c r="GM7" s="218">
        <v>33.956386292834893</v>
      </c>
      <c r="GN7" s="218">
        <v>36.915077989601386</v>
      </c>
      <c r="GO7" s="218">
        <v>36.55913978494624</v>
      </c>
      <c r="GP7" s="218">
        <v>31.538461538461537</v>
      </c>
      <c r="GQ7" s="218">
        <v>35.361216730038024</v>
      </c>
      <c r="GR7" s="202">
        <v>34.439834024896264</v>
      </c>
      <c r="GS7" s="202">
        <v>49.826989619377159</v>
      </c>
      <c r="GT7" s="202">
        <v>34.339622641509429</v>
      </c>
      <c r="GU7" s="202">
        <v>31.666666666666664</v>
      </c>
      <c r="GV7" s="202">
        <v>25.818181818181817</v>
      </c>
      <c r="GW7" s="202">
        <v>32.87671232876712</v>
      </c>
      <c r="GX7" s="274">
        <v>37.174721189591075</v>
      </c>
      <c r="GY7" s="274">
        <v>37.238493723849366</v>
      </c>
      <c r="GZ7" s="274">
        <v>34.203655352480418</v>
      </c>
      <c r="HA7" s="274">
        <v>32.733812949640289</v>
      </c>
      <c r="HB7" s="261">
        <v>58.148893360160969</v>
      </c>
      <c r="HC7" s="218">
        <v>69.151138716356115</v>
      </c>
      <c r="HD7" s="218">
        <v>24.635568513119534</v>
      </c>
      <c r="HE7" s="218">
        <v>34.729064039408868</v>
      </c>
      <c r="HF7" s="218">
        <v>34.406438631790742</v>
      </c>
      <c r="HG7" s="21">
        <f>((HH7-HF7)/2)+HF7</f>
        <v>37.367153742124877</v>
      </c>
      <c r="HH7" s="202">
        <v>40.327868852459012</v>
      </c>
      <c r="HI7" s="202">
        <v>28.160919540229884</v>
      </c>
      <c r="HJ7" s="202">
        <v>32.459016393442624</v>
      </c>
      <c r="HK7" s="202">
        <v>29.741379310344829</v>
      </c>
      <c r="HL7" s="202">
        <v>21.721311475409834</v>
      </c>
      <c r="HM7" s="202">
        <v>22.072072072072071</v>
      </c>
      <c r="HN7" s="274">
        <v>22.891566265060241</v>
      </c>
      <c r="HO7" s="274">
        <v>21.223021582733814</v>
      </c>
      <c r="HP7" s="274">
        <v>48.379052369077307</v>
      </c>
      <c r="HQ7" s="274">
        <v>48.511904761904759</v>
      </c>
      <c r="HR7" s="261">
        <v>39.300411522633745</v>
      </c>
      <c r="HS7" s="218">
        <v>49.066666666666663</v>
      </c>
      <c r="HT7" s="218">
        <v>30.245447347585113</v>
      </c>
      <c r="HU7" s="218">
        <v>35.706084959816302</v>
      </c>
      <c r="HV7" s="218">
        <v>32.940019665683387</v>
      </c>
      <c r="HW7" s="21">
        <f>((HX7-HV7)/2)+HV7</f>
        <v>35.334478697310558</v>
      </c>
      <c r="HX7" s="202">
        <v>37.72893772893773</v>
      </c>
      <c r="HY7" s="202">
        <v>37.990580847723706</v>
      </c>
      <c r="HZ7" s="202">
        <v>33.333333333333329</v>
      </c>
      <c r="IA7" s="202">
        <v>30.720338983050848</v>
      </c>
      <c r="IB7" s="202">
        <v>23.892100192678228</v>
      </c>
      <c r="IC7" s="202">
        <v>27.437641723356009</v>
      </c>
      <c r="ID7" s="274">
        <v>30.308880308880308</v>
      </c>
      <c r="IE7" s="274">
        <v>28.626692456479692</v>
      </c>
      <c r="IF7" s="274">
        <v>41.454081632653065</v>
      </c>
      <c r="IG7" s="274">
        <v>41.368078175895768</v>
      </c>
      <c r="IH7" s="202"/>
      <c r="II7" s="202"/>
      <c r="IJ7" s="202"/>
      <c r="IK7" s="202"/>
      <c r="IL7" s="202"/>
      <c r="IM7" s="202"/>
      <c r="IN7" s="202"/>
      <c r="IO7" s="202"/>
      <c r="IP7" s="202"/>
      <c r="IQ7" s="202"/>
      <c r="IR7" s="202"/>
      <c r="IS7" s="202"/>
      <c r="IT7" s="202"/>
      <c r="IU7" s="202"/>
      <c r="IV7" s="202"/>
      <c r="IW7" s="202"/>
      <c r="IX7" s="202"/>
      <c r="IY7" s="202"/>
      <c r="IZ7" s="202"/>
      <c r="JA7" s="202"/>
      <c r="JB7" s="202"/>
      <c r="JC7" s="202"/>
      <c r="JD7" s="202"/>
      <c r="JE7" s="279"/>
      <c r="JF7" s="279"/>
      <c r="JG7" s="279"/>
      <c r="JH7" s="279"/>
      <c r="JI7" s="279"/>
      <c r="JJ7" s="279"/>
    </row>
    <row r="8" spans="1:270" s="4" customFormat="1">
      <c r="A8" s="32" t="s">
        <v>16</v>
      </c>
      <c r="B8" s="202">
        <v>43.280075187969928</v>
      </c>
      <c r="C8" s="202">
        <v>45.431976166832179</v>
      </c>
      <c r="D8" s="202">
        <v>43.251957623215112</v>
      </c>
      <c r="E8" s="202">
        <v>42.7491103202847</v>
      </c>
      <c r="F8" s="202">
        <v>43.58620689655173</v>
      </c>
      <c r="G8" s="202">
        <v>46.281383230696356</v>
      </c>
      <c r="H8" s="202">
        <v>51.484343228954856</v>
      </c>
      <c r="I8" s="202">
        <v>54.681818181818187</v>
      </c>
      <c r="J8" s="202">
        <v>53.828413284132836</v>
      </c>
      <c r="K8" s="202">
        <v>56.698673982624605</v>
      </c>
      <c r="L8" s="274">
        <v>54.566527584608252</v>
      </c>
      <c r="M8" s="274">
        <v>57.180500658761524</v>
      </c>
      <c r="N8" s="274">
        <v>56.582748658687578</v>
      </c>
      <c r="O8" s="274">
        <v>58.139534883720934</v>
      </c>
      <c r="P8" s="274">
        <v>60.014673514306672</v>
      </c>
      <c r="Q8" s="274">
        <v>59.777700590482809</v>
      </c>
      <c r="R8" s="261" t="s">
        <v>111</v>
      </c>
      <c r="S8" s="202" t="s">
        <v>111</v>
      </c>
      <c r="T8" s="202" t="s">
        <v>111</v>
      </c>
      <c r="U8" s="202" t="s">
        <v>111</v>
      </c>
      <c r="V8" s="202" t="s">
        <v>111</v>
      </c>
      <c r="W8" s="202" t="s">
        <v>111</v>
      </c>
      <c r="X8" s="202" t="s">
        <v>111</v>
      </c>
      <c r="Y8" s="202" t="s">
        <v>111</v>
      </c>
      <c r="Z8" s="202" t="s">
        <v>111</v>
      </c>
      <c r="AA8" s="202" t="s">
        <v>111</v>
      </c>
      <c r="AB8" s="202" t="s">
        <v>111</v>
      </c>
      <c r="AC8" s="202" t="s">
        <v>111</v>
      </c>
      <c r="AD8" s="202" t="s">
        <v>111</v>
      </c>
      <c r="AE8" s="202" t="s">
        <v>111</v>
      </c>
      <c r="AF8" s="202" t="s">
        <v>111</v>
      </c>
      <c r="AG8" s="202" t="s">
        <v>111</v>
      </c>
      <c r="AH8" s="261">
        <v>27.631578947368425</v>
      </c>
      <c r="AI8" s="202">
        <v>29.752650176678447</v>
      </c>
      <c r="AJ8" s="202">
        <v>28.730330982094408</v>
      </c>
      <c r="AK8" s="202">
        <v>29.969920700027348</v>
      </c>
      <c r="AL8" s="202">
        <v>32.854209445585212</v>
      </c>
      <c r="AM8" s="202">
        <v>33.608547838756678</v>
      </c>
      <c r="AN8" s="202">
        <v>33.804563492063494</v>
      </c>
      <c r="AO8" s="202">
        <v>35.480038022813687</v>
      </c>
      <c r="AP8" s="202">
        <v>36.529906080079087</v>
      </c>
      <c r="AQ8" s="202">
        <v>37.148594377510044</v>
      </c>
      <c r="AR8" s="274">
        <v>34.534682794371761</v>
      </c>
      <c r="AS8" s="274">
        <v>35.125605993829886</v>
      </c>
      <c r="AT8" s="274">
        <v>35.523516899078231</v>
      </c>
      <c r="AU8" s="274">
        <v>37.893319872118461</v>
      </c>
      <c r="AV8" s="274">
        <v>38.360150633344745</v>
      </c>
      <c r="AW8" s="274">
        <v>35.168248490077652</v>
      </c>
      <c r="AX8" s="261" t="s">
        <v>111</v>
      </c>
      <c r="AY8" s="202" t="s">
        <v>111</v>
      </c>
      <c r="AZ8" s="202" t="s">
        <v>111</v>
      </c>
      <c r="BA8" s="202" t="s">
        <v>111</v>
      </c>
      <c r="BB8" s="202" t="s">
        <v>111</v>
      </c>
      <c r="BC8" s="202" t="s">
        <v>111</v>
      </c>
      <c r="BD8" s="202" t="s">
        <v>111</v>
      </c>
      <c r="BE8" s="202" t="s">
        <v>111</v>
      </c>
      <c r="BF8" s="202" t="s">
        <v>111</v>
      </c>
      <c r="BG8" s="202">
        <v>36.412749864937872</v>
      </c>
      <c r="BH8" s="202">
        <v>34.2841163310962</v>
      </c>
      <c r="BI8" s="274">
        <v>34.691455696202532</v>
      </c>
      <c r="BJ8" s="274">
        <v>34.072900158478603</v>
      </c>
      <c r="BK8" s="274">
        <v>31.083481349911189</v>
      </c>
      <c r="BL8" s="274">
        <v>33.928571428571431</v>
      </c>
      <c r="BM8" s="274">
        <v>28.6910197869102</v>
      </c>
      <c r="BN8" s="261">
        <v>29.50326141495233</v>
      </c>
      <c r="BO8" s="202">
        <v>28.061716489874637</v>
      </c>
      <c r="BP8" s="202">
        <v>29.160146061554514</v>
      </c>
      <c r="BQ8" s="202">
        <v>29.775588396278053</v>
      </c>
      <c r="BR8" s="202">
        <v>31.74061433447099</v>
      </c>
      <c r="BS8" s="202">
        <v>33.922651933701658</v>
      </c>
      <c r="BT8" s="202">
        <v>33.916623777663411</v>
      </c>
      <c r="BU8" s="202">
        <v>32.857800276115967</v>
      </c>
      <c r="BV8" s="202">
        <v>33.263859941642352</v>
      </c>
      <c r="BW8" s="202">
        <v>29.041626331074539</v>
      </c>
      <c r="BX8" s="274">
        <v>19.331526648599819</v>
      </c>
      <c r="BY8" s="274">
        <v>19.145802650957293</v>
      </c>
      <c r="BZ8" s="274">
        <v>26.819923371647509</v>
      </c>
      <c r="CA8" s="274">
        <v>25.308641975308642</v>
      </c>
      <c r="CB8" s="274">
        <v>23.572744014732965</v>
      </c>
      <c r="CC8" s="274">
        <v>18.416801292407108</v>
      </c>
      <c r="CD8" s="261">
        <v>25.557461406518012</v>
      </c>
      <c r="CE8" s="202">
        <v>21.578099838969404</v>
      </c>
      <c r="CF8" s="202">
        <v>22.561492790500424</v>
      </c>
      <c r="CG8" s="202">
        <v>23.128598848368522</v>
      </c>
      <c r="CH8" s="202">
        <v>25.291828793774318</v>
      </c>
      <c r="CI8" s="202">
        <v>28.341232227488149</v>
      </c>
      <c r="CJ8" s="202">
        <v>28.862478777589136</v>
      </c>
      <c r="CK8" s="202">
        <v>32.25255972696246</v>
      </c>
      <c r="CL8" s="202">
        <v>23.545454545454543</v>
      </c>
      <c r="CM8" s="202">
        <v>19.62796664528544</v>
      </c>
      <c r="CN8" s="274">
        <v>17.89838337182448</v>
      </c>
      <c r="CO8" s="274">
        <v>19.667774086378735</v>
      </c>
      <c r="CP8" s="274">
        <v>18.729535036018337</v>
      </c>
      <c r="CQ8" s="274">
        <v>20.323014804845222</v>
      </c>
      <c r="CR8" s="274">
        <v>24.849296718017413</v>
      </c>
      <c r="CS8" s="274">
        <v>23.583180987202926</v>
      </c>
      <c r="CT8" s="261">
        <v>31.119621082333971</v>
      </c>
      <c r="CU8" s="202">
        <v>31.624020887728459</v>
      </c>
      <c r="CV8" s="202">
        <v>31.531330280352954</v>
      </c>
      <c r="CW8" s="202">
        <v>32.391155687257807</v>
      </c>
      <c r="CX8" s="202">
        <v>34.390877272214063</v>
      </c>
      <c r="CY8" s="202">
        <v>36.001759401803383</v>
      </c>
      <c r="CZ8" s="202">
        <v>37.7444860590928</v>
      </c>
      <c r="DA8" s="202">
        <v>38.839331487747359</v>
      </c>
      <c r="DB8" s="202">
        <v>38.113868011942756</v>
      </c>
      <c r="DC8" s="202">
        <v>37.686074995289246</v>
      </c>
      <c r="DD8" s="202">
        <v>34.268574065528377</v>
      </c>
      <c r="DE8" s="202">
        <v>36.427518001214537</v>
      </c>
      <c r="DF8" s="274">
        <v>37.053531664736795</v>
      </c>
      <c r="DG8" s="274">
        <v>39.096267190569748</v>
      </c>
      <c r="DH8" s="274">
        <v>40.534804753820033</v>
      </c>
      <c r="DI8" s="274">
        <v>37.859242325277599</v>
      </c>
      <c r="DJ8" s="276">
        <v>16.219667943805874</v>
      </c>
      <c r="DK8" s="202">
        <v>19.035202086049544</v>
      </c>
      <c r="DL8" s="202">
        <v>21.897810218978105</v>
      </c>
      <c r="DM8" s="202">
        <v>17.264276228419657</v>
      </c>
      <c r="DN8" s="202">
        <v>21.589688506981741</v>
      </c>
      <c r="DO8" s="202">
        <v>16.798941798941801</v>
      </c>
      <c r="DP8" s="202">
        <v>15.935334872979215</v>
      </c>
      <c r="DQ8" s="202">
        <v>15.384615384615385</v>
      </c>
      <c r="DR8" s="202">
        <v>17.875647668393782</v>
      </c>
      <c r="DS8" s="202" t="s">
        <v>111</v>
      </c>
      <c r="DT8" s="202" t="s">
        <v>111</v>
      </c>
      <c r="DU8" s="202" t="s">
        <v>111</v>
      </c>
      <c r="DV8" s="202" t="s">
        <v>111</v>
      </c>
      <c r="DW8" s="202" t="s">
        <v>111</v>
      </c>
      <c r="DX8" s="202" t="s">
        <v>111</v>
      </c>
      <c r="DY8" s="202" t="s">
        <v>111</v>
      </c>
      <c r="DZ8" s="261" t="s">
        <v>111</v>
      </c>
      <c r="EA8" s="202" t="s">
        <v>111</v>
      </c>
      <c r="EB8" s="202" t="s">
        <v>111</v>
      </c>
      <c r="EC8" s="202" t="s">
        <v>111</v>
      </c>
      <c r="ED8" s="202" t="s">
        <v>111</v>
      </c>
      <c r="EE8" s="202">
        <v>16.472545757071547</v>
      </c>
      <c r="EF8" s="202">
        <v>21.450617283950617</v>
      </c>
      <c r="EG8" s="202">
        <v>14.860681114551083</v>
      </c>
      <c r="EH8" s="202">
        <v>19.377652050919377</v>
      </c>
      <c r="EI8" s="202">
        <v>17.201540436456998</v>
      </c>
      <c r="EJ8" s="202">
        <v>15.995975855130784</v>
      </c>
      <c r="EK8" s="202">
        <v>10.693641618497111</v>
      </c>
      <c r="EL8" s="274">
        <v>12.144702842377262</v>
      </c>
      <c r="EM8" s="274">
        <v>13.378378378378377</v>
      </c>
      <c r="EN8" s="274">
        <v>12.764830508474576</v>
      </c>
      <c r="EO8" s="274">
        <v>12.609170305676857</v>
      </c>
      <c r="EP8" s="261">
        <v>26.5625</v>
      </c>
      <c r="EQ8" s="202">
        <v>28.004073319755602</v>
      </c>
      <c r="ER8" s="202">
        <v>24.316682375117811</v>
      </c>
      <c r="ES8" s="202">
        <v>19.288645690834475</v>
      </c>
      <c r="ET8" s="202">
        <v>20.475192173305381</v>
      </c>
      <c r="EU8" s="202">
        <v>17.334905660377359</v>
      </c>
      <c r="EV8" s="202">
        <v>16.05080831408776</v>
      </c>
      <c r="EW8" s="202">
        <v>14.270724029380903</v>
      </c>
      <c r="EX8" s="202">
        <v>19.767441860465116</v>
      </c>
      <c r="EY8" s="202">
        <v>23.690773067331673</v>
      </c>
      <c r="EZ8" s="202">
        <v>24.154209284028326</v>
      </c>
      <c r="FA8" s="202">
        <v>24.096385542168676</v>
      </c>
      <c r="FB8" s="274">
        <v>27.772600186393291</v>
      </c>
      <c r="FC8" s="274">
        <v>26.452189454870418</v>
      </c>
      <c r="FD8" s="274">
        <v>24.914908100748807</v>
      </c>
      <c r="FE8" s="274">
        <v>25.928853754940711</v>
      </c>
      <c r="FF8" s="261">
        <v>34.602207841644464</v>
      </c>
      <c r="FG8" s="202">
        <v>26.696662917135356</v>
      </c>
      <c r="FH8" s="202">
        <v>29.850260416666668</v>
      </c>
      <c r="FI8" s="202">
        <v>28.553770086526576</v>
      </c>
      <c r="FJ8" s="202">
        <v>26.509695290858726</v>
      </c>
      <c r="FK8" s="202">
        <v>19.110836677987034</v>
      </c>
      <c r="FL8" s="202">
        <v>21.899529042386185</v>
      </c>
      <c r="FM8" s="202">
        <v>19.602616913011872</v>
      </c>
      <c r="FN8" s="202">
        <v>20.294255021018216</v>
      </c>
      <c r="FO8" s="202">
        <v>20.946774589158697</v>
      </c>
      <c r="FP8" s="202">
        <v>21.99795605518651</v>
      </c>
      <c r="FQ8" s="202">
        <v>17.865429234338748</v>
      </c>
      <c r="FR8" s="274">
        <v>20.655656889327091</v>
      </c>
      <c r="FS8" s="274">
        <v>22.033049574361545</v>
      </c>
      <c r="FT8" s="274">
        <v>21.024096385542169</v>
      </c>
      <c r="FU8" s="274">
        <v>20.073066774913741</v>
      </c>
      <c r="FV8" s="261">
        <v>29.632248939179632</v>
      </c>
      <c r="FW8" s="202">
        <v>25.656702898550726</v>
      </c>
      <c r="FX8" s="202">
        <v>27.346115035317858</v>
      </c>
      <c r="FY8" s="202">
        <v>24.509264355164191</v>
      </c>
      <c r="FZ8" s="202">
        <v>24.296718017414602</v>
      </c>
      <c r="GA8" s="202">
        <v>18.221895664952243</v>
      </c>
      <c r="GB8" s="202">
        <v>20.20316027088036</v>
      </c>
      <c r="GC8" s="202">
        <v>17.750517292344075</v>
      </c>
      <c r="GD8" s="202">
        <v>19.8430004361099</v>
      </c>
      <c r="GE8" s="202">
        <v>20.48752176436448</v>
      </c>
      <c r="GF8" s="202">
        <v>21.475966984949022</v>
      </c>
      <c r="GG8" s="202">
        <v>17.227179135209333</v>
      </c>
      <c r="GH8" s="274">
        <v>19.826295297993411</v>
      </c>
      <c r="GI8" s="274">
        <v>20.840285150917641</v>
      </c>
      <c r="GJ8" s="274">
        <v>19.839270720882812</v>
      </c>
      <c r="GK8" s="274">
        <v>19.292123629112663</v>
      </c>
      <c r="GL8" s="276" t="s">
        <v>110</v>
      </c>
      <c r="GM8" s="202" t="s">
        <v>110</v>
      </c>
      <c r="GN8" s="202" t="s">
        <v>110</v>
      </c>
      <c r="GO8" s="202" t="s">
        <v>110</v>
      </c>
      <c r="GP8" s="202" t="s">
        <v>110</v>
      </c>
      <c r="GQ8" s="202" t="s">
        <v>110</v>
      </c>
      <c r="GR8" s="202" t="s">
        <v>110</v>
      </c>
      <c r="GS8" s="202" t="s">
        <v>110</v>
      </c>
      <c r="GT8" s="202" t="s">
        <v>110</v>
      </c>
      <c r="GU8" s="202" t="s">
        <v>110</v>
      </c>
      <c r="GV8" s="202" t="s">
        <v>110</v>
      </c>
      <c r="GW8" s="202" t="s">
        <v>110</v>
      </c>
      <c r="GX8" s="202" t="s">
        <v>110</v>
      </c>
      <c r="GY8" s="202" t="s">
        <v>110</v>
      </c>
      <c r="GZ8" s="202" t="s">
        <v>110</v>
      </c>
      <c r="HA8" s="202" t="s">
        <v>110</v>
      </c>
      <c r="HB8" s="261" t="s">
        <v>110</v>
      </c>
      <c r="HC8" s="202" t="s">
        <v>110</v>
      </c>
      <c r="HD8" s="202" t="s">
        <v>110</v>
      </c>
      <c r="HE8" s="202" t="s">
        <v>110</v>
      </c>
      <c r="HF8" s="202" t="s">
        <v>110</v>
      </c>
      <c r="HG8" s="202" t="s">
        <v>110</v>
      </c>
      <c r="HH8" s="202" t="s">
        <v>110</v>
      </c>
      <c r="HI8" s="202" t="s">
        <v>110</v>
      </c>
      <c r="HJ8" s="202" t="s">
        <v>110</v>
      </c>
      <c r="HK8" s="202" t="s">
        <v>110</v>
      </c>
      <c r="HL8" s="202" t="s">
        <v>110</v>
      </c>
      <c r="HM8" s="202" t="s">
        <v>110</v>
      </c>
      <c r="HN8" s="202" t="s">
        <v>110</v>
      </c>
      <c r="HO8" s="202" t="s">
        <v>110</v>
      </c>
      <c r="HP8" s="202" t="s">
        <v>110</v>
      </c>
      <c r="HQ8" s="202" t="s">
        <v>110</v>
      </c>
      <c r="HR8" s="261" t="s">
        <v>110</v>
      </c>
      <c r="HS8" s="202" t="s">
        <v>110</v>
      </c>
      <c r="HT8" s="202" t="s">
        <v>110</v>
      </c>
      <c r="HU8" s="202" t="s">
        <v>110</v>
      </c>
      <c r="HV8" s="202" t="s">
        <v>110</v>
      </c>
      <c r="HW8" s="202" t="s">
        <v>110</v>
      </c>
      <c r="HX8" s="202" t="s">
        <v>110</v>
      </c>
      <c r="HY8" s="202" t="s">
        <v>110</v>
      </c>
      <c r="HZ8" s="202" t="s">
        <v>110</v>
      </c>
      <c r="IA8" s="202" t="s">
        <v>110</v>
      </c>
      <c r="IB8" s="202" t="s">
        <v>110</v>
      </c>
      <c r="IC8" s="202" t="s">
        <v>110</v>
      </c>
      <c r="ID8" s="202" t="s">
        <v>110</v>
      </c>
      <c r="IE8" s="202" t="s">
        <v>110</v>
      </c>
      <c r="IF8" s="202" t="s">
        <v>110</v>
      </c>
      <c r="IG8" s="202" t="s">
        <v>110</v>
      </c>
      <c r="IH8" s="202"/>
      <c r="II8" s="202"/>
      <c r="IJ8" s="202"/>
      <c r="IK8" s="202"/>
      <c r="IL8" s="202"/>
      <c r="IM8" s="202"/>
      <c r="IN8" s="202"/>
      <c r="IO8" s="202"/>
      <c r="IP8" s="202"/>
      <c r="IQ8" s="202"/>
      <c r="IR8" s="202"/>
      <c r="IS8" s="202"/>
      <c r="IT8" s="202"/>
      <c r="IU8" s="202"/>
      <c r="IV8" s="202"/>
      <c r="IW8" s="202"/>
      <c r="IX8" s="202"/>
      <c r="IY8" s="202"/>
      <c r="IZ8" s="202"/>
      <c r="JA8" s="202"/>
      <c r="JB8" s="202"/>
      <c r="JC8" s="202"/>
      <c r="JD8" s="202"/>
      <c r="JE8" s="279"/>
      <c r="JF8" s="279"/>
      <c r="JG8" s="279"/>
      <c r="JH8" s="279"/>
      <c r="JI8" s="279"/>
      <c r="JJ8" s="279"/>
    </row>
    <row r="9" spans="1:270" s="4" customFormat="1">
      <c r="A9" s="32" t="s">
        <v>17</v>
      </c>
      <c r="B9" s="202">
        <v>72.418478260869563</v>
      </c>
      <c r="C9" s="202">
        <v>69.600754479723363</v>
      </c>
      <c r="D9" s="202">
        <v>71.510451786918409</v>
      </c>
      <c r="E9" s="202">
        <v>72.035510462904256</v>
      </c>
      <c r="F9" s="202">
        <v>72.279635258358667</v>
      </c>
      <c r="G9" s="202">
        <v>74.01698647373388</v>
      </c>
      <c r="H9" s="218">
        <v>69.266290405336079</v>
      </c>
      <c r="I9" s="218">
        <v>69.354005167958661</v>
      </c>
      <c r="J9" s="218">
        <v>75.607416879795394</v>
      </c>
      <c r="K9" s="218">
        <v>77.635497319833235</v>
      </c>
      <c r="L9" s="274">
        <v>72.871767241379317</v>
      </c>
      <c r="M9" s="280">
        <v>57.180500658761524</v>
      </c>
      <c r="N9" s="280">
        <v>56.582748658687578</v>
      </c>
      <c r="O9" s="280">
        <v>71.932114882506525</v>
      </c>
      <c r="P9" s="280">
        <v>91.169049621530689</v>
      </c>
      <c r="Q9" s="280">
        <v>74.654731457800523</v>
      </c>
      <c r="R9" s="261" t="s">
        <v>111</v>
      </c>
      <c r="S9" s="202" t="s">
        <v>111</v>
      </c>
      <c r="T9" s="202" t="s">
        <v>111</v>
      </c>
      <c r="U9" s="202" t="s">
        <v>111</v>
      </c>
      <c r="V9" s="202" t="s">
        <v>111</v>
      </c>
      <c r="W9" s="202" t="s">
        <v>111</v>
      </c>
      <c r="X9" s="202" t="s">
        <v>111</v>
      </c>
      <c r="Y9" s="202" t="s">
        <v>111</v>
      </c>
      <c r="Z9" s="202" t="s">
        <v>111</v>
      </c>
      <c r="AA9" s="202" t="s">
        <v>111</v>
      </c>
      <c r="AB9" s="202" t="s">
        <v>111</v>
      </c>
      <c r="AC9" s="202" t="s">
        <v>111</v>
      </c>
      <c r="AD9" s="202" t="s">
        <v>111</v>
      </c>
      <c r="AE9" s="202" t="s">
        <v>111</v>
      </c>
      <c r="AF9" s="202" t="s">
        <v>111</v>
      </c>
      <c r="AG9" s="202" t="s">
        <v>111</v>
      </c>
      <c r="AH9" s="261" t="s">
        <v>111</v>
      </c>
      <c r="AI9" s="202" t="s">
        <v>111</v>
      </c>
      <c r="AJ9" s="202" t="s">
        <v>111</v>
      </c>
      <c r="AK9" s="202" t="s">
        <v>111</v>
      </c>
      <c r="AL9" s="202" t="s">
        <v>111</v>
      </c>
      <c r="AM9" s="202" t="s">
        <v>111</v>
      </c>
      <c r="AN9" s="218" t="s">
        <v>111</v>
      </c>
      <c r="AO9" s="218" t="s">
        <v>111</v>
      </c>
      <c r="AP9" s="218" t="s">
        <v>111</v>
      </c>
      <c r="AQ9" s="218" t="s">
        <v>111</v>
      </c>
      <c r="AR9" s="218" t="s">
        <v>111</v>
      </c>
      <c r="AS9" s="218" t="s">
        <v>111</v>
      </c>
      <c r="AT9" s="218" t="s">
        <v>111</v>
      </c>
      <c r="AU9" s="274">
        <v>34.576271186440678</v>
      </c>
      <c r="AV9" s="274">
        <v>33.12958435207824</v>
      </c>
      <c r="AW9" s="274">
        <v>37.171464330413016</v>
      </c>
      <c r="AX9" s="261">
        <v>0</v>
      </c>
      <c r="AY9" s="202">
        <v>27.84256559766764</v>
      </c>
      <c r="AZ9" s="202">
        <v>26.772793053545584</v>
      </c>
      <c r="BA9" s="202">
        <v>31.793960923623445</v>
      </c>
      <c r="BB9" s="202">
        <v>29.59558823529412</v>
      </c>
      <c r="BC9" s="202">
        <v>33.281004709576138</v>
      </c>
      <c r="BD9" s="218">
        <v>36.678200692041521</v>
      </c>
      <c r="BE9" s="218">
        <v>35.12658227848101</v>
      </c>
      <c r="BF9" s="218">
        <v>37.865497076023388</v>
      </c>
      <c r="BG9" s="218">
        <v>37</v>
      </c>
      <c r="BH9" s="274">
        <v>35.873850197109071</v>
      </c>
      <c r="BI9" s="280">
        <v>34.170854271356781</v>
      </c>
      <c r="BJ9" s="280">
        <v>39.155749636098982</v>
      </c>
      <c r="BK9" s="202" t="s">
        <v>111</v>
      </c>
      <c r="BL9" s="202" t="s">
        <v>111</v>
      </c>
      <c r="BM9" s="202" t="s">
        <v>111</v>
      </c>
      <c r="BN9" s="261" t="s">
        <v>111</v>
      </c>
      <c r="BO9" s="202" t="s">
        <v>111</v>
      </c>
      <c r="BP9" s="202" t="s">
        <v>111</v>
      </c>
      <c r="BQ9" s="202" t="s">
        <v>111</v>
      </c>
      <c r="BR9" s="202" t="s">
        <v>111</v>
      </c>
      <c r="BS9" s="202" t="s">
        <v>111</v>
      </c>
      <c r="BT9" s="202" t="s">
        <v>111</v>
      </c>
      <c r="BU9" s="202" t="s">
        <v>111</v>
      </c>
      <c r="BV9" s="202" t="s">
        <v>111</v>
      </c>
      <c r="BW9" s="202" t="s">
        <v>111</v>
      </c>
      <c r="BX9" s="202" t="s">
        <v>111</v>
      </c>
      <c r="BY9" s="202" t="s">
        <v>111</v>
      </c>
      <c r="BZ9" s="202" t="s">
        <v>111</v>
      </c>
      <c r="CA9" s="202" t="s">
        <v>111</v>
      </c>
      <c r="CB9" s="202" t="s">
        <v>111</v>
      </c>
      <c r="CC9" s="202" t="s">
        <v>111</v>
      </c>
      <c r="CD9" s="261" t="s">
        <v>111</v>
      </c>
      <c r="CE9" s="202" t="s">
        <v>111</v>
      </c>
      <c r="CF9" s="202" t="s">
        <v>111</v>
      </c>
      <c r="CG9" s="202" t="s">
        <v>111</v>
      </c>
      <c r="CH9" s="202" t="s">
        <v>111</v>
      </c>
      <c r="CI9" s="202" t="s">
        <v>111</v>
      </c>
      <c r="CJ9" s="202" t="s">
        <v>111</v>
      </c>
      <c r="CK9" s="202" t="s">
        <v>111</v>
      </c>
      <c r="CL9" s="202" t="s">
        <v>111</v>
      </c>
      <c r="CM9" s="202" t="s">
        <v>111</v>
      </c>
      <c r="CN9" s="202" t="s">
        <v>111</v>
      </c>
      <c r="CO9" s="218" t="s">
        <v>111</v>
      </c>
      <c r="CP9" s="218" t="s">
        <v>111</v>
      </c>
      <c r="CQ9" s="218" t="s">
        <v>111</v>
      </c>
      <c r="CR9" s="218" t="s">
        <v>111</v>
      </c>
      <c r="CS9" s="218" t="s">
        <v>111</v>
      </c>
      <c r="CT9" s="261">
        <v>60.516605166051662</v>
      </c>
      <c r="CU9" s="202">
        <v>62.1929144039307</v>
      </c>
      <c r="CV9" s="202">
        <v>63.057150669948051</v>
      </c>
      <c r="CW9" s="202">
        <v>65.940274414850691</v>
      </c>
      <c r="CX9" s="202">
        <v>66.223265519040169</v>
      </c>
      <c r="CY9" s="202">
        <v>67.216981132075475</v>
      </c>
      <c r="CZ9" s="218">
        <v>65.058087578194815</v>
      </c>
      <c r="DA9" s="218">
        <v>64.54908929364727</v>
      </c>
      <c r="DB9" s="218">
        <v>68.835257082896121</v>
      </c>
      <c r="DC9" s="218">
        <v>71</v>
      </c>
      <c r="DD9" s="218">
        <v>66.577241225128546</v>
      </c>
      <c r="DE9" s="202">
        <v>63.675700296060121</v>
      </c>
      <c r="DF9" s="280">
        <v>65.709156193895865</v>
      </c>
      <c r="DG9" s="280">
        <v>64.920466595970311</v>
      </c>
      <c r="DH9" s="280">
        <v>80.342075256556441</v>
      </c>
      <c r="DI9" s="280">
        <v>68.294754724994689</v>
      </c>
      <c r="DJ9" s="276" t="s">
        <v>111</v>
      </c>
      <c r="DK9" s="202" t="s">
        <v>111</v>
      </c>
      <c r="DL9" s="202" t="s">
        <v>111</v>
      </c>
      <c r="DM9" s="202" t="s">
        <v>111</v>
      </c>
      <c r="DN9" s="202" t="s">
        <v>111</v>
      </c>
      <c r="DO9" s="202" t="s">
        <v>111</v>
      </c>
      <c r="DP9" s="202" t="s">
        <v>111</v>
      </c>
      <c r="DQ9" s="202" t="s">
        <v>111</v>
      </c>
      <c r="DR9" s="202" t="s">
        <v>111</v>
      </c>
      <c r="DS9" s="202" t="s">
        <v>111</v>
      </c>
      <c r="DT9" s="202" t="s">
        <v>111</v>
      </c>
      <c r="DU9" s="202" t="s">
        <v>111</v>
      </c>
      <c r="DV9" s="202" t="s">
        <v>111</v>
      </c>
      <c r="DW9" s="202" t="s">
        <v>111</v>
      </c>
      <c r="DX9" s="202" t="s">
        <v>111</v>
      </c>
      <c r="DY9" s="202" t="s">
        <v>111</v>
      </c>
      <c r="DZ9" s="261" t="s">
        <v>111</v>
      </c>
      <c r="EA9" s="202" t="s">
        <v>111</v>
      </c>
      <c r="EB9" s="202" t="s">
        <v>111</v>
      </c>
      <c r="EC9" s="202" t="s">
        <v>111</v>
      </c>
      <c r="ED9" s="202" t="s">
        <v>111</v>
      </c>
      <c r="EE9" s="202" t="s">
        <v>111</v>
      </c>
      <c r="EF9" s="202" t="s">
        <v>111</v>
      </c>
      <c r="EG9" s="202" t="s">
        <v>111</v>
      </c>
      <c r="EH9" s="202" t="s">
        <v>111</v>
      </c>
      <c r="EI9" s="202" t="s">
        <v>111</v>
      </c>
      <c r="EJ9" s="202" t="s">
        <v>111</v>
      </c>
      <c r="EK9" s="202">
        <v>7.0118662351672061</v>
      </c>
      <c r="EL9" s="202">
        <v>6.7703568161024696</v>
      </c>
      <c r="EM9" s="274">
        <v>8.8082901554404138</v>
      </c>
      <c r="EN9" s="274">
        <v>6.7628494138863831</v>
      </c>
      <c r="EO9" s="274">
        <v>9.2419522326064385</v>
      </c>
      <c r="EP9" s="261">
        <v>13.617021276595745</v>
      </c>
      <c r="EQ9" s="202">
        <v>10.75</v>
      </c>
      <c r="ER9" s="202">
        <v>12.622720897615707</v>
      </c>
      <c r="ES9" s="202">
        <v>8.5150571131879538</v>
      </c>
      <c r="ET9" s="202">
        <v>14.506172839506174</v>
      </c>
      <c r="EU9" s="202">
        <v>13.768844221105528</v>
      </c>
      <c r="EV9" s="202">
        <v>12.551610239471511</v>
      </c>
      <c r="EW9" s="202">
        <v>10.107095046854083</v>
      </c>
      <c r="EX9" s="202">
        <v>8.8387096774193559</v>
      </c>
      <c r="EY9" s="202">
        <v>9.2986603624901498</v>
      </c>
      <c r="EZ9" s="202">
        <v>6.4139941690962097</v>
      </c>
      <c r="FA9" s="202">
        <v>13.656387665198238</v>
      </c>
      <c r="FB9" s="280">
        <v>17.203456402199528</v>
      </c>
      <c r="FC9" s="280">
        <v>16.881150643451932</v>
      </c>
      <c r="FD9" s="280">
        <v>12.812736921910538</v>
      </c>
      <c r="FE9" s="280">
        <v>18.28793774319066</v>
      </c>
      <c r="FF9" s="261">
        <v>6.8376068376068382</v>
      </c>
      <c r="FG9" s="202">
        <v>7.2992700729926998</v>
      </c>
      <c r="FH9" s="202">
        <v>14.492753623188406</v>
      </c>
      <c r="FI9" s="18">
        <f>((FJ9-FH9)/2)+FH9</f>
        <v>15.790680609062557</v>
      </c>
      <c r="FJ9" s="202">
        <v>17.088607594936708</v>
      </c>
      <c r="FK9" s="202">
        <v>13.793103448275861</v>
      </c>
      <c r="FL9" s="202">
        <v>9.8901098901098905</v>
      </c>
      <c r="FM9" s="202">
        <v>7.5</v>
      </c>
      <c r="FN9" s="202">
        <v>6.1224489795918364</v>
      </c>
      <c r="FO9" s="202">
        <v>8.1168831168831161</v>
      </c>
      <c r="FP9" s="202">
        <v>2.7777777777777777</v>
      </c>
      <c r="FQ9" s="202" t="s">
        <v>111</v>
      </c>
      <c r="FR9" s="280" t="s">
        <v>111</v>
      </c>
      <c r="FS9" s="280" t="s">
        <v>111</v>
      </c>
      <c r="FT9" s="280" t="s">
        <v>111</v>
      </c>
      <c r="FU9" s="280" t="s">
        <v>111</v>
      </c>
      <c r="FV9" s="261">
        <v>12.652068126520682</v>
      </c>
      <c r="FW9" s="202">
        <v>10.245464247598719</v>
      </c>
      <c r="FX9" s="202">
        <v>12.925969447708576</v>
      </c>
      <c r="FY9" s="18">
        <f>((FZ9-FX9)/2)+FX9</f>
        <v>13.896613042438359</v>
      </c>
      <c r="FZ9" s="202">
        <v>14.867256637168142</v>
      </c>
      <c r="GA9" s="202">
        <v>13.77245508982036</v>
      </c>
      <c r="GB9" s="202">
        <v>12.203876525484565</v>
      </c>
      <c r="GC9" s="202">
        <v>9.7462514417531718</v>
      </c>
      <c r="GD9" s="202">
        <v>8.467966573816156</v>
      </c>
      <c r="GE9" s="202">
        <v>9.067850348763475</v>
      </c>
      <c r="GF9" s="202">
        <v>5.7831325301204819</v>
      </c>
      <c r="GG9" s="202">
        <v>10.669253152279341</v>
      </c>
      <c r="GH9" s="280">
        <v>12.383770076077768</v>
      </c>
      <c r="GI9" s="280">
        <v>13.110125050423557</v>
      </c>
      <c r="GJ9" s="280">
        <v>10.049423393739703</v>
      </c>
      <c r="GK9" s="280">
        <v>14.412811387900357</v>
      </c>
      <c r="GL9" s="276" t="s">
        <v>111</v>
      </c>
      <c r="GM9" s="202" t="s">
        <v>111</v>
      </c>
      <c r="GN9" s="202" t="s">
        <v>111</v>
      </c>
      <c r="GO9" s="202" t="s">
        <v>111</v>
      </c>
      <c r="GP9" s="202" t="s">
        <v>111</v>
      </c>
      <c r="GQ9" s="202" t="s">
        <v>111</v>
      </c>
      <c r="GR9" s="202" t="s">
        <v>111</v>
      </c>
      <c r="GS9" s="202" t="s">
        <v>111</v>
      </c>
      <c r="GT9" s="202" t="s">
        <v>111</v>
      </c>
      <c r="GU9" s="202" t="s">
        <v>111</v>
      </c>
      <c r="GV9" s="202" t="s">
        <v>111</v>
      </c>
      <c r="GW9" s="202" t="s">
        <v>111</v>
      </c>
      <c r="GX9" s="202" t="s">
        <v>111</v>
      </c>
      <c r="GY9" s="202" t="s">
        <v>111</v>
      </c>
      <c r="GZ9" s="202" t="s">
        <v>111</v>
      </c>
      <c r="HA9" s="202" t="s">
        <v>111</v>
      </c>
      <c r="HB9" s="261" t="s">
        <v>111</v>
      </c>
      <c r="HC9" s="202" t="s">
        <v>111</v>
      </c>
      <c r="HD9" s="202" t="s">
        <v>111</v>
      </c>
      <c r="HE9" s="202" t="s">
        <v>111</v>
      </c>
      <c r="HF9" s="202" t="s">
        <v>111</v>
      </c>
      <c r="HG9" s="202" t="s">
        <v>111</v>
      </c>
      <c r="HH9" s="202" t="s">
        <v>111</v>
      </c>
      <c r="HI9" s="202" t="s">
        <v>111</v>
      </c>
      <c r="HJ9" s="202" t="s">
        <v>111</v>
      </c>
      <c r="HK9" s="202" t="s">
        <v>111</v>
      </c>
      <c r="HL9" s="202" t="s">
        <v>111</v>
      </c>
      <c r="HM9" s="202" t="s">
        <v>111</v>
      </c>
      <c r="HN9" s="202" t="s">
        <v>111</v>
      </c>
      <c r="HO9" s="202" t="s">
        <v>111</v>
      </c>
      <c r="HP9" s="202" t="s">
        <v>111</v>
      </c>
      <c r="HQ9" s="202" t="s">
        <v>111</v>
      </c>
      <c r="HR9" s="261" t="s">
        <v>111</v>
      </c>
      <c r="HS9" s="202" t="s">
        <v>111</v>
      </c>
      <c r="HT9" s="202" t="s">
        <v>111</v>
      </c>
      <c r="HU9" s="202" t="s">
        <v>111</v>
      </c>
      <c r="HV9" s="202" t="s">
        <v>111</v>
      </c>
      <c r="HW9" s="202" t="s">
        <v>111</v>
      </c>
      <c r="HX9" s="202" t="s">
        <v>111</v>
      </c>
      <c r="HY9" s="202" t="s">
        <v>111</v>
      </c>
      <c r="HZ9" s="202" t="s">
        <v>111</v>
      </c>
      <c r="IA9" s="202" t="s">
        <v>111</v>
      </c>
      <c r="IB9" s="202" t="s">
        <v>111</v>
      </c>
      <c r="IC9" s="202" t="s">
        <v>111</v>
      </c>
      <c r="ID9" s="202" t="s">
        <v>111</v>
      </c>
      <c r="IE9" s="202" t="s">
        <v>111</v>
      </c>
      <c r="IF9" s="202" t="s">
        <v>111</v>
      </c>
      <c r="IG9" s="202" t="s">
        <v>111</v>
      </c>
      <c r="IH9" s="202"/>
      <c r="II9" s="202"/>
      <c r="IJ9" s="202"/>
      <c r="IK9" s="202"/>
      <c r="IL9" s="202"/>
      <c r="IM9" s="202"/>
      <c r="IN9" s="202"/>
      <c r="IO9" s="202"/>
      <c r="IP9" s="202"/>
      <c r="IQ9" s="202"/>
      <c r="IR9" s="202"/>
      <c r="IS9" s="202"/>
      <c r="IT9" s="202"/>
      <c r="IU9" s="202"/>
      <c r="IV9" s="202"/>
      <c r="IW9" s="202"/>
      <c r="IX9" s="202"/>
      <c r="IY9" s="202"/>
      <c r="IZ9" s="202"/>
      <c r="JA9" s="202"/>
      <c r="JB9" s="202"/>
      <c r="JC9" s="202"/>
      <c r="JD9" s="202"/>
      <c r="JE9" s="279"/>
      <c r="JF9" s="279"/>
      <c r="JG9" s="279"/>
      <c r="JH9" s="279"/>
      <c r="JI9" s="279"/>
      <c r="JJ9" s="279"/>
    </row>
    <row r="10" spans="1:270" s="4" customFormat="1">
      <c r="A10" s="32" t="s">
        <v>18</v>
      </c>
      <c r="B10" s="202">
        <v>62.286302780638515</v>
      </c>
      <c r="C10" s="202">
        <v>63.186232093067972</v>
      </c>
      <c r="D10" s="202">
        <v>61.936389148737135</v>
      </c>
      <c r="E10" s="202">
        <v>63.036998071190595</v>
      </c>
      <c r="F10" s="202">
        <v>65.83376713517265</v>
      </c>
      <c r="G10" s="202">
        <v>67.152537031200751</v>
      </c>
      <c r="H10" s="218">
        <v>67.384568880828226</v>
      </c>
      <c r="I10" s="218">
        <v>67.83740292450851</v>
      </c>
      <c r="J10" s="218">
        <v>68.909850595087363</v>
      </c>
      <c r="K10" s="218">
        <v>64.159578601960192</v>
      </c>
      <c r="L10" s="274">
        <v>64.761451139160116</v>
      </c>
      <c r="M10" s="274">
        <v>65.199449793672628</v>
      </c>
      <c r="N10" s="274">
        <v>66.880055199908</v>
      </c>
      <c r="O10" s="274">
        <v>65.493288954813494</v>
      </c>
      <c r="P10" s="274">
        <v>68.019456947872797</v>
      </c>
      <c r="Q10" s="274">
        <v>71.088189395957826</v>
      </c>
      <c r="R10" s="261">
        <v>47.040878584502742</v>
      </c>
      <c r="S10" s="202">
        <v>45.764436530145005</v>
      </c>
      <c r="T10" s="202">
        <v>44.190358467243513</v>
      </c>
      <c r="U10" s="202">
        <v>45.703586913677576</v>
      </c>
      <c r="V10" s="202">
        <v>45.798009583486916</v>
      </c>
      <c r="W10" s="202">
        <v>47.875354107648725</v>
      </c>
      <c r="X10" s="218">
        <v>49.331331877729255</v>
      </c>
      <c r="Y10" s="218">
        <v>50.673029858051891</v>
      </c>
      <c r="Z10" s="218">
        <v>50.725608394730969</v>
      </c>
      <c r="AA10" s="218">
        <v>37.315709201830202</v>
      </c>
      <c r="AB10" s="274">
        <v>38.776517020226933</v>
      </c>
      <c r="AC10" s="274">
        <v>38.420019627085381</v>
      </c>
      <c r="AD10" s="274">
        <v>42.230026338893765</v>
      </c>
      <c r="AE10" s="274">
        <v>42.54807692307692</v>
      </c>
      <c r="AF10" s="274">
        <v>41.085271317829459</v>
      </c>
      <c r="AG10" s="274">
        <v>41.045649629340616</v>
      </c>
      <c r="AH10" s="261">
        <v>44.05563032750112</v>
      </c>
      <c r="AI10" s="202">
        <v>41.244979919678713</v>
      </c>
      <c r="AJ10" s="202">
        <v>40.283687943262414</v>
      </c>
      <c r="AK10" s="202">
        <v>42.425307557117755</v>
      </c>
      <c r="AL10" s="202">
        <v>43.186847929181155</v>
      </c>
      <c r="AM10" s="202">
        <v>44.825677919203102</v>
      </c>
      <c r="AN10" s="218">
        <v>45.66296383833609</v>
      </c>
      <c r="AO10" s="218">
        <v>45.716259788116076</v>
      </c>
      <c r="AP10" s="218">
        <v>43.340094658553078</v>
      </c>
      <c r="AQ10" s="218">
        <v>42.393162393162392</v>
      </c>
      <c r="AR10" s="274">
        <v>42.658521171266059</v>
      </c>
      <c r="AS10" s="274">
        <v>43.655118723238608</v>
      </c>
      <c r="AT10" s="274">
        <v>44.431532055006777</v>
      </c>
      <c r="AU10" s="274">
        <v>46.035751840168246</v>
      </c>
      <c r="AV10" s="274">
        <v>44.674618120945802</v>
      </c>
      <c r="AW10" s="274">
        <v>45.035313668466969</v>
      </c>
      <c r="AX10" s="261" t="s">
        <v>111</v>
      </c>
      <c r="AY10" s="202" t="s">
        <v>111</v>
      </c>
      <c r="AZ10" s="202" t="s">
        <v>111</v>
      </c>
      <c r="BA10" s="202" t="s">
        <v>111</v>
      </c>
      <c r="BB10" s="202" t="s">
        <v>111</v>
      </c>
      <c r="BC10" s="202" t="s">
        <v>111</v>
      </c>
      <c r="BD10" s="202" t="s">
        <v>111</v>
      </c>
      <c r="BE10" s="202" t="s">
        <v>111</v>
      </c>
      <c r="BF10" s="202" t="s">
        <v>111</v>
      </c>
      <c r="BG10" s="202">
        <v>34.151329243353786</v>
      </c>
      <c r="BH10" s="274">
        <v>40.158520475561424</v>
      </c>
      <c r="BI10" s="274">
        <v>45.498783454987837</v>
      </c>
      <c r="BJ10" s="274">
        <v>46.534653465346537</v>
      </c>
      <c r="BK10" s="274">
        <v>45.986622073578602</v>
      </c>
      <c r="BL10" s="274">
        <v>46.021947873799725</v>
      </c>
      <c r="BM10" s="274">
        <v>44.161232957913455</v>
      </c>
      <c r="BN10" s="261" t="s">
        <v>111</v>
      </c>
      <c r="BO10" s="202" t="s">
        <v>111</v>
      </c>
      <c r="BP10" s="202" t="s">
        <v>111</v>
      </c>
      <c r="BQ10" s="202" t="s">
        <v>111</v>
      </c>
      <c r="BR10" s="202" t="s">
        <v>111</v>
      </c>
      <c r="BS10" s="202">
        <v>36.434108527131784</v>
      </c>
      <c r="BT10" s="218">
        <v>37.373737373737377</v>
      </c>
      <c r="BU10" s="218">
        <v>37.404580152671755</v>
      </c>
      <c r="BV10" s="218">
        <v>34.860050890585242</v>
      </c>
      <c r="BW10" s="202" t="s">
        <v>111</v>
      </c>
      <c r="BX10" s="202" t="s">
        <v>111</v>
      </c>
      <c r="BY10" s="202" t="s">
        <v>111</v>
      </c>
      <c r="BZ10" s="202" t="s">
        <v>111</v>
      </c>
      <c r="CA10" s="202" t="s">
        <v>111</v>
      </c>
      <c r="CB10" s="202" t="s">
        <v>111</v>
      </c>
      <c r="CC10" s="202" t="s">
        <v>111</v>
      </c>
      <c r="CD10" s="261" t="s">
        <v>111</v>
      </c>
      <c r="CE10" s="202" t="s">
        <v>111</v>
      </c>
      <c r="CF10" s="202" t="s">
        <v>111</v>
      </c>
      <c r="CG10" s="202" t="s">
        <v>111</v>
      </c>
      <c r="CH10" s="202" t="s">
        <v>111</v>
      </c>
      <c r="CI10" s="202" t="s">
        <v>111</v>
      </c>
      <c r="CJ10" s="202" t="s">
        <v>111</v>
      </c>
      <c r="CK10" s="202" t="s">
        <v>111</v>
      </c>
      <c r="CL10" s="202" t="s">
        <v>111</v>
      </c>
      <c r="CM10" s="202">
        <v>56.666666666666664</v>
      </c>
      <c r="CN10" s="274">
        <v>63.125</v>
      </c>
      <c r="CO10" s="274">
        <v>59.872611464968152</v>
      </c>
      <c r="CP10" s="274">
        <v>68.253968253968253</v>
      </c>
      <c r="CQ10" s="274">
        <v>67.889908256880744</v>
      </c>
      <c r="CR10" s="274">
        <v>69.142857142857139</v>
      </c>
      <c r="CS10" s="274">
        <v>65.841584158415841</v>
      </c>
      <c r="CT10" s="261">
        <v>56.33173424459487</v>
      </c>
      <c r="CU10" s="202">
        <v>55.867316609202234</v>
      </c>
      <c r="CV10" s="202">
        <v>53.920714441298188</v>
      </c>
      <c r="CW10" s="202">
        <v>55.451487710219929</v>
      </c>
      <c r="CX10" s="202">
        <v>56.868008948545857</v>
      </c>
      <c r="CY10" s="202">
        <v>58.223390978784096</v>
      </c>
      <c r="CZ10" s="218">
        <v>58.175270108043222</v>
      </c>
      <c r="DA10" s="218">
        <v>58.812663932912187</v>
      </c>
      <c r="DB10" s="218">
        <v>59.116414277988106</v>
      </c>
      <c r="DC10" s="218">
        <v>58.560777744933823</v>
      </c>
      <c r="DD10" s="218">
        <v>59.394860878820133</v>
      </c>
      <c r="DE10" s="218">
        <v>59.888717336207655</v>
      </c>
      <c r="DF10" s="274">
        <v>61.3845087506498</v>
      </c>
      <c r="DG10" s="274">
        <v>60.950125383115072</v>
      </c>
      <c r="DH10" s="274">
        <v>62.418056592813876</v>
      </c>
      <c r="DI10" s="274">
        <v>64.084526857818176</v>
      </c>
      <c r="DJ10" s="276" t="s">
        <v>111</v>
      </c>
      <c r="DK10" s="202" t="s">
        <v>111</v>
      </c>
      <c r="DL10" s="202" t="s">
        <v>111</v>
      </c>
      <c r="DM10" s="202" t="s">
        <v>111</v>
      </c>
      <c r="DN10" s="202" t="s">
        <v>111</v>
      </c>
      <c r="DO10" s="202">
        <v>26.684681641614596</v>
      </c>
      <c r="DP10" s="218">
        <v>28.557073954983924</v>
      </c>
      <c r="DQ10" s="202">
        <v>27.73447322102087</v>
      </c>
      <c r="DR10" s="202">
        <v>26.520975181199208</v>
      </c>
      <c r="DS10" s="202">
        <v>27.840743969776227</v>
      </c>
      <c r="DT10" s="202">
        <v>26.872758988274057</v>
      </c>
      <c r="DU10" s="202">
        <v>31.901024344818413</v>
      </c>
      <c r="DV10" s="274">
        <v>33.137956564659426</v>
      </c>
      <c r="DW10" s="274">
        <v>34.37797373596397</v>
      </c>
      <c r="DX10" s="274">
        <v>33.414159352481136</v>
      </c>
      <c r="DY10" s="274">
        <v>32.490999723068406</v>
      </c>
      <c r="DZ10" s="261">
        <v>26.54142865555621</v>
      </c>
      <c r="EA10" s="202">
        <v>28.065294982154104</v>
      </c>
      <c r="EB10" s="202">
        <v>29.923119872868615</v>
      </c>
      <c r="EC10" s="202">
        <v>27.785727061348599</v>
      </c>
      <c r="ED10" s="202">
        <v>26.94022457067371</v>
      </c>
      <c r="EE10" s="202">
        <v>33.381581328026058</v>
      </c>
      <c r="EF10" s="202">
        <v>31.370305894056205</v>
      </c>
      <c r="EG10" s="202">
        <v>32.047315741583262</v>
      </c>
      <c r="EH10" s="202">
        <v>29.945216643274325</v>
      </c>
      <c r="EI10" s="202">
        <v>31.281728550451014</v>
      </c>
      <c r="EJ10" s="202">
        <v>32.210697579825101</v>
      </c>
      <c r="EK10" s="202">
        <v>35.729009207090833</v>
      </c>
      <c r="EL10" s="274">
        <v>36.862554638173876</v>
      </c>
      <c r="EM10" s="274">
        <v>37.887808305291571</v>
      </c>
      <c r="EN10" s="274">
        <v>38.451121031248434</v>
      </c>
      <c r="EO10" s="274">
        <v>37.778674467870474</v>
      </c>
      <c r="EP10" s="261">
        <v>32.297000731528897</v>
      </c>
      <c r="EQ10" s="202">
        <v>34.222737819025525</v>
      </c>
      <c r="ER10" s="202">
        <v>32.578090629124503</v>
      </c>
      <c r="ES10" s="202">
        <v>36.194503171247355</v>
      </c>
      <c r="ET10" s="202">
        <v>34.327787339835531</v>
      </c>
      <c r="EU10" s="202">
        <v>35.805991440798856</v>
      </c>
      <c r="EV10" s="202">
        <v>35.591728992520899</v>
      </c>
      <c r="EW10" s="202">
        <v>33.580246913580247</v>
      </c>
      <c r="EX10" s="202">
        <v>33.9034819792303</v>
      </c>
      <c r="EY10" s="202">
        <v>34.409391049156277</v>
      </c>
      <c r="EZ10" s="202">
        <v>34.616718695802987</v>
      </c>
      <c r="FA10" s="202">
        <v>37.986270022883296</v>
      </c>
      <c r="FB10" s="274">
        <v>36.69796557120501</v>
      </c>
      <c r="FC10" s="274">
        <v>39.072039072039075</v>
      </c>
      <c r="FD10" s="274">
        <v>32.803970223325067</v>
      </c>
      <c r="FE10" s="274">
        <v>41.047812817904372</v>
      </c>
      <c r="FF10" s="261">
        <v>26.628895184135974</v>
      </c>
      <c r="FG10" s="202">
        <v>37.279151943462892</v>
      </c>
      <c r="FH10" s="202">
        <v>38.037865748709123</v>
      </c>
      <c r="FI10" s="202">
        <v>39.755351681957187</v>
      </c>
      <c r="FJ10" s="202">
        <v>49.237804878048777</v>
      </c>
      <c r="FK10" s="202">
        <v>50</v>
      </c>
      <c r="FL10" s="202">
        <v>41.580756013745706</v>
      </c>
      <c r="FM10" s="202">
        <v>40.221402214022142</v>
      </c>
      <c r="FN10" s="202">
        <v>35.714285714285715</v>
      </c>
      <c r="FO10" s="202">
        <v>36.25</v>
      </c>
      <c r="FP10" s="202">
        <v>40.08097165991903</v>
      </c>
      <c r="FQ10" s="202">
        <v>40</v>
      </c>
      <c r="FR10" s="274">
        <v>36.082474226804123</v>
      </c>
      <c r="FS10" s="274">
        <v>36.936936936936938</v>
      </c>
      <c r="FT10" s="274">
        <v>38.910505836575879</v>
      </c>
      <c r="FU10" s="274">
        <v>39.755351681957187</v>
      </c>
      <c r="FV10" s="261">
        <v>27.327087901136139</v>
      </c>
      <c r="FW10" s="202">
        <v>29.211826931414205</v>
      </c>
      <c r="FX10" s="202">
        <v>30.513903555086237</v>
      </c>
      <c r="FY10" s="202">
        <v>29.501225313536111</v>
      </c>
      <c r="FZ10" s="202">
        <v>28.709023879903018</v>
      </c>
      <c r="GA10" s="202">
        <v>32.489826119126896</v>
      </c>
      <c r="GB10" s="202">
        <v>31.643157965104617</v>
      </c>
      <c r="GC10" s="202">
        <v>31.318522792844778</v>
      </c>
      <c r="GD10" s="202">
        <v>29.662229068104303</v>
      </c>
      <c r="GE10" s="202">
        <v>30.438274744986749</v>
      </c>
      <c r="GF10" s="202">
        <v>31.037337749051868</v>
      </c>
      <c r="GG10" s="202">
        <v>34.422270242786325</v>
      </c>
      <c r="GH10" s="274">
        <v>35.468317985512876</v>
      </c>
      <c r="GI10" s="274">
        <v>36.7307903704518</v>
      </c>
      <c r="GJ10" s="274">
        <v>35.368032627694696</v>
      </c>
      <c r="GK10" s="274">
        <v>34.922657674436842</v>
      </c>
      <c r="GL10" s="276" t="s">
        <v>110</v>
      </c>
      <c r="GM10" s="202" t="s">
        <v>110</v>
      </c>
      <c r="GN10" s="202" t="s">
        <v>110</v>
      </c>
      <c r="GO10" s="202" t="s">
        <v>110</v>
      </c>
      <c r="GP10" s="202" t="s">
        <v>110</v>
      </c>
      <c r="GQ10" s="202" t="s">
        <v>110</v>
      </c>
      <c r="GR10" s="202" t="s">
        <v>110</v>
      </c>
      <c r="GS10" s="202" t="s">
        <v>110</v>
      </c>
      <c r="GT10" s="202" t="s">
        <v>110</v>
      </c>
      <c r="GU10" s="202" t="s">
        <v>110</v>
      </c>
      <c r="GV10" s="202" t="s">
        <v>110</v>
      </c>
      <c r="GW10" s="202" t="s">
        <v>110</v>
      </c>
      <c r="GX10" s="202" t="s">
        <v>110</v>
      </c>
      <c r="GY10" s="202" t="s">
        <v>110</v>
      </c>
      <c r="GZ10" s="202" t="s">
        <v>110</v>
      </c>
      <c r="HA10" s="202" t="s">
        <v>110</v>
      </c>
      <c r="HB10" s="261" t="s">
        <v>110</v>
      </c>
      <c r="HC10" s="202" t="s">
        <v>110</v>
      </c>
      <c r="HD10" s="202" t="s">
        <v>110</v>
      </c>
      <c r="HE10" s="202" t="s">
        <v>110</v>
      </c>
      <c r="HF10" s="202" t="s">
        <v>110</v>
      </c>
      <c r="HG10" s="202" t="s">
        <v>110</v>
      </c>
      <c r="HH10" s="202" t="s">
        <v>110</v>
      </c>
      <c r="HI10" s="202" t="s">
        <v>110</v>
      </c>
      <c r="HJ10" s="202" t="s">
        <v>110</v>
      </c>
      <c r="HK10" s="202" t="s">
        <v>110</v>
      </c>
      <c r="HL10" s="202" t="s">
        <v>110</v>
      </c>
      <c r="HM10" s="202" t="s">
        <v>110</v>
      </c>
      <c r="HN10" s="202" t="s">
        <v>110</v>
      </c>
      <c r="HO10" s="202" t="s">
        <v>110</v>
      </c>
      <c r="HP10" s="202" t="s">
        <v>110</v>
      </c>
      <c r="HQ10" s="202" t="s">
        <v>110</v>
      </c>
      <c r="HR10" s="261" t="s">
        <v>110</v>
      </c>
      <c r="HS10" s="202" t="s">
        <v>110</v>
      </c>
      <c r="HT10" s="202" t="s">
        <v>110</v>
      </c>
      <c r="HU10" s="202" t="s">
        <v>110</v>
      </c>
      <c r="HV10" s="202" t="s">
        <v>110</v>
      </c>
      <c r="HW10" s="202" t="s">
        <v>110</v>
      </c>
      <c r="HX10" s="202" t="s">
        <v>110</v>
      </c>
      <c r="HY10" s="202" t="s">
        <v>110</v>
      </c>
      <c r="HZ10" s="202" t="s">
        <v>110</v>
      </c>
      <c r="IA10" s="202" t="s">
        <v>110</v>
      </c>
      <c r="IB10" s="202" t="s">
        <v>110</v>
      </c>
      <c r="IC10" s="202" t="s">
        <v>110</v>
      </c>
      <c r="ID10" s="202" t="s">
        <v>110</v>
      </c>
      <c r="IE10" s="202" t="s">
        <v>110</v>
      </c>
      <c r="IF10" s="202" t="s">
        <v>110</v>
      </c>
      <c r="IG10" s="202" t="s">
        <v>110</v>
      </c>
      <c r="IH10" s="202"/>
      <c r="II10" s="202"/>
      <c r="IJ10" s="202"/>
      <c r="IK10" s="202"/>
      <c r="IL10" s="202"/>
      <c r="IM10" s="202"/>
      <c r="IN10" s="202"/>
      <c r="IO10" s="202"/>
      <c r="IP10" s="202"/>
      <c r="IQ10" s="202"/>
      <c r="IR10" s="202"/>
      <c r="IS10" s="202"/>
      <c r="IT10" s="202"/>
      <c r="IU10" s="202"/>
      <c r="IV10" s="202"/>
      <c r="IW10" s="202"/>
      <c r="IX10" s="202"/>
      <c r="IY10" s="202"/>
      <c r="IZ10" s="202"/>
      <c r="JA10" s="202"/>
      <c r="JB10" s="202"/>
      <c r="JC10" s="202"/>
      <c r="JD10" s="202"/>
      <c r="JE10" s="279"/>
      <c r="JF10" s="279"/>
      <c r="JG10" s="279"/>
      <c r="JH10" s="279"/>
      <c r="JI10" s="279"/>
      <c r="JJ10" s="279"/>
    </row>
    <row r="11" spans="1:270" s="4" customFormat="1">
      <c r="A11" s="32"/>
      <c r="B11" s="202"/>
      <c r="C11" s="202"/>
      <c r="D11" s="202"/>
      <c r="E11" s="202"/>
      <c r="F11" s="202"/>
      <c r="G11" s="202"/>
      <c r="H11" s="218"/>
      <c r="I11" s="218"/>
      <c r="J11" s="218"/>
      <c r="K11" s="218"/>
      <c r="L11" s="274"/>
      <c r="M11" s="274"/>
      <c r="N11" s="274"/>
      <c r="O11" s="274"/>
      <c r="P11" s="274"/>
      <c r="Q11" s="274"/>
      <c r="R11" s="261"/>
      <c r="S11" s="202"/>
      <c r="T11" s="202"/>
      <c r="U11" s="202"/>
      <c r="V11" s="202"/>
      <c r="W11" s="202"/>
      <c r="X11" s="218"/>
      <c r="Y11" s="218"/>
      <c r="Z11" s="218"/>
      <c r="AA11" s="218"/>
      <c r="AB11" s="274"/>
      <c r="AC11" s="274"/>
      <c r="AD11" s="274"/>
      <c r="AE11" s="274"/>
      <c r="AF11" s="274"/>
      <c r="AG11" s="274"/>
      <c r="AH11" s="261"/>
      <c r="AI11" s="202"/>
      <c r="AJ11" s="202"/>
      <c r="AK11" s="202"/>
      <c r="AL11" s="202"/>
      <c r="AM11" s="202"/>
      <c r="AN11" s="218"/>
      <c r="AO11" s="218"/>
      <c r="AP11" s="218"/>
      <c r="AQ11" s="218"/>
      <c r="AR11" s="274"/>
      <c r="AS11" s="274"/>
      <c r="AT11" s="274"/>
      <c r="AU11" s="274"/>
      <c r="AV11" s="274"/>
      <c r="AW11" s="274"/>
      <c r="AX11" s="261"/>
      <c r="AY11" s="202"/>
      <c r="AZ11" s="202"/>
      <c r="BA11" s="202"/>
      <c r="BB11" s="202"/>
      <c r="BC11" s="202"/>
      <c r="BD11" s="202"/>
      <c r="BE11" s="202"/>
      <c r="BF11" s="202"/>
      <c r="BG11" s="202"/>
      <c r="BH11" s="274"/>
      <c r="BI11" s="274"/>
      <c r="BJ11" s="274"/>
      <c r="BK11" s="274"/>
      <c r="BL11" s="274"/>
      <c r="BM11" s="274"/>
      <c r="BN11" s="261"/>
      <c r="BO11" s="202"/>
      <c r="BP11" s="202"/>
      <c r="BQ11" s="202"/>
      <c r="BR11" s="202"/>
      <c r="BS11" s="202"/>
      <c r="BT11" s="218"/>
      <c r="BU11" s="218"/>
      <c r="BV11" s="218"/>
      <c r="BW11" s="202"/>
      <c r="BX11" s="202"/>
      <c r="BY11" s="202"/>
      <c r="BZ11" s="274"/>
      <c r="CA11" s="274"/>
      <c r="CB11" s="274"/>
      <c r="CC11" s="274"/>
      <c r="CD11" s="261"/>
      <c r="CE11" s="202"/>
      <c r="CF11" s="202"/>
      <c r="CG11" s="202"/>
      <c r="CH11" s="202"/>
      <c r="CI11" s="202"/>
      <c r="CJ11" s="202"/>
      <c r="CK11" s="202"/>
      <c r="CL11" s="202"/>
      <c r="CM11" s="202"/>
      <c r="CN11" s="274"/>
      <c r="CO11" s="274"/>
      <c r="CP11" s="274"/>
      <c r="CQ11" s="274"/>
      <c r="CR11" s="274"/>
      <c r="CS11" s="274"/>
      <c r="CT11" s="261"/>
      <c r="CU11" s="202"/>
      <c r="CV11" s="202"/>
      <c r="CW11" s="202"/>
      <c r="CX11" s="202"/>
      <c r="CY11" s="202"/>
      <c r="CZ11" s="218"/>
      <c r="DA11" s="218"/>
      <c r="DB11" s="218"/>
      <c r="DC11" s="218"/>
      <c r="DD11" s="218"/>
      <c r="DE11" s="218"/>
      <c r="DF11" s="274"/>
      <c r="DG11" s="274"/>
      <c r="DH11" s="274"/>
      <c r="DI11" s="274"/>
      <c r="DJ11" s="276"/>
      <c r="DK11" s="202"/>
      <c r="DL11" s="202"/>
      <c r="DM11" s="202"/>
      <c r="DN11" s="202"/>
      <c r="DO11" s="202"/>
      <c r="DP11" s="218"/>
      <c r="DQ11" s="202"/>
      <c r="DR11" s="202"/>
      <c r="DS11" s="202"/>
      <c r="DT11" s="202"/>
      <c r="DU11" s="202"/>
      <c r="DV11" s="274"/>
      <c r="DW11" s="274"/>
      <c r="DX11" s="274"/>
      <c r="DY11" s="274"/>
      <c r="DZ11" s="261"/>
      <c r="EA11" s="202"/>
      <c r="EB11" s="202"/>
      <c r="EC11" s="202"/>
      <c r="ED11" s="202"/>
      <c r="EE11" s="202"/>
      <c r="EF11" s="202"/>
      <c r="EG11" s="202"/>
      <c r="EH11" s="202"/>
      <c r="EI11" s="202"/>
      <c r="EJ11" s="202"/>
      <c r="EK11" s="202"/>
      <c r="EL11" s="274"/>
      <c r="EM11" s="274"/>
      <c r="EN11" s="274"/>
      <c r="EO11" s="274"/>
      <c r="EP11" s="261"/>
      <c r="EQ11" s="202"/>
      <c r="ER11" s="202"/>
      <c r="ES11" s="202"/>
      <c r="ET11" s="202"/>
      <c r="EU11" s="202"/>
      <c r="EV11" s="202"/>
      <c r="EW11" s="202"/>
      <c r="EX11" s="202"/>
      <c r="EY11" s="202"/>
      <c r="EZ11" s="202"/>
      <c r="FA11" s="202"/>
      <c r="FB11" s="274"/>
      <c r="FC11" s="274"/>
      <c r="FD11" s="274"/>
      <c r="FE11" s="274"/>
      <c r="FF11" s="261"/>
      <c r="FG11" s="202"/>
      <c r="FH11" s="202"/>
      <c r="FI11" s="202"/>
      <c r="FJ11" s="202"/>
      <c r="FK11" s="202"/>
      <c r="FL11" s="202"/>
      <c r="FM11" s="202"/>
      <c r="FN11" s="202"/>
      <c r="FO11" s="202"/>
      <c r="FP11" s="202"/>
      <c r="FQ11" s="202"/>
      <c r="FR11" s="274"/>
      <c r="FS11" s="274"/>
      <c r="FT11" s="274"/>
      <c r="FU11" s="274"/>
      <c r="FV11" s="261"/>
      <c r="FW11" s="202"/>
      <c r="FX11" s="202"/>
      <c r="FY11" s="202"/>
      <c r="FZ11" s="202"/>
      <c r="GA11" s="202"/>
      <c r="GB11" s="202"/>
      <c r="GC11" s="202"/>
      <c r="GD11" s="202"/>
      <c r="GE11" s="202"/>
      <c r="GF11" s="202"/>
      <c r="GG11" s="202"/>
      <c r="GH11" s="274"/>
      <c r="GI11" s="274"/>
      <c r="GJ11" s="274"/>
      <c r="GK11" s="274"/>
      <c r="GL11" s="276"/>
      <c r="GM11" s="202"/>
      <c r="GN11" s="202"/>
      <c r="GO11" s="202"/>
      <c r="GP11" s="202"/>
      <c r="GQ11" s="202"/>
      <c r="GR11" s="202"/>
      <c r="GS11" s="202"/>
      <c r="GT11" s="202"/>
      <c r="GU11" s="202"/>
      <c r="GV11" s="202"/>
      <c r="GW11" s="202"/>
      <c r="GX11" s="274"/>
      <c r="GY11" s="274"/>
      <c r="GZ11" s="274"/>
      <c r="HA11" s="274"/>
      <c r="HB11" s="261"/>
      <c r="HC11" s="202"/>
      <c r="HD11" s="202"/>
      <c r="HE11" s="202"/>
      <c r="HF11" s="202"/>
      <c r="HG11" s="202"/>
      <c r="HH11" s="202"/>
      <c r="HI11" s="202"/>
      <c r="HJ11" s="202"/>
      <c r="HK11" s="202"/>
      <c r="HL11" s="202"/>
      <c r="HM11" s="202"/>
      <c r="HN11" s="274"/>
      <c r="HO11" s="274"/>
      <c r="HP11" s="274"/>
      <c r="HQ11" s="274"/>
      <c r="HR11" s="261"/>
      <c r="HS11" s="202"/>
      <c r="HT11" s="202"/>
      <c r="HU11" s="202"/>
      <c r="HV11" s="202"/>
      <c r="HW11" s="202"/>
      <c r="HX11" s="202"/>
      <c r="HY11" s="202"/>
      <c r="HZ11" s="202"/>
      <c r="IA11" s="202"/>
      <c r="IB11" s="202"/>
      <c r="IC11" s="202"/>
      <c r="ID11" s="274"/>
      <c r="IE11" s="274"/>
      <c r="IF11" s="274"/>
      <c r="IG11" s="274"/>
      <c r="IH11" s="202"/>
      <c r="II11" s="202"/>
      <c r="IJ11" s="202"/>
      <c r="IK11" s="202"/>
      <c r="IL11" s="202"/>
      <c r="IM11" s="202"/>
      <c r="IN11" s="202"/>
      <c r="IO11" s="202"/>
      <c r="IP11" s="202"/>
      <c r="IQ11" s="202"/>
      <c r="IR11" s="202"/>
      <c r="IS11" s="202"/>
      <c r="IT11" s="202"/>
      <c r="IU11" s="202"/>
      <c r="IV11" s="202"/>
      <c r="IW11" s="202"/>
      <c r="IX11" s="202"/>
      <c r="IY11" s="202"/>
      <c r="IZ11" s="202"/>
      <c r="JA11" s="202"/>
      <c r="JB11" s="202"/>
      <c r="JC11" s="202"/>
      <c r="JD11" s="202"/>
      <c r="JE11" s="279"/>
      <c r="JF11" s="279"/>
      <c r="JG11" s="279"/>
      <c r="JH11" s="279"/>
      <c r="JI11" s="279"/>
      <c r="JJ11" s="279"/>
    </row>
    <row r="12" spans="1:270" s="4" customFormat="1">
      <c r="A12" s="32" t="s">
        <v>19</v>
      </c>
      <c r="B12" s="202">
        <v>56.346525096525099</v>
      </c>
      <c r="C12" s="202">
        <v>54.569672131147541</v>
      </c>
      <c r="D12" s="202">
        <v>57.899716177861869</v>
      </c>
      <c r="E12" s="202">
        <v>59.302766199317922</v>
      </c>
      <c r="F12" s="202">
        <v>59.938720796629639</v>
      </c>
      <c r="G12" s="202">
        <v>59.306598498162643</v>
      </c>
      <c r="H12" s="218">
        <v>64.334354783792989</v>
      </c>
      <c r="I12" s="218">
        <v>63.689604685212295</v>
      </c>
      <c r="J12" s="218">
        <v>64.087428206764514</v>
      </c>
      <c r="K12" s="218">
        <v>67.338893100833957</v>
      </c>
      <c r="L12" s="274">
        <v>65.467732386027237</v>
      </c>
      <c r="M12" s="274">
        <v>70.91807909604519</v>
      </c>
      <c r="N12" s="274">
        <v>69.167158889545192</v>
      </c>
      <c r="O12" s="274">
        <v>69.919977136324661</v>
      </c>
      <c r="P12" s="274">
        <v>71.73852957435048</v>
      </c>
      <c r="Q12" s="274">
        <v>71.504031137058661</v>
      </c>
      <c r="R12" s="261">
        <v>68.775872264931991</v>
      </c>
      <c r="S12" s="202">
        <v>69.179826795720828</v>
      </c>
      <c r="T12" s="202">
        <v>69.143850499782701</v>
      </c>
      <c r="U12" s="202">
        <v>67.62380357885975</v>
      </c>
      <c r="V12" s="202">
        <v>67.135489920300046</v>
      </c>
      <c r="W12" s="202">
        <v>69.484936831875615</v>
      </c>
      <c r="X12" s="218">
        <v>71.868747498999596</v>
      </c>
      <c r="Y12" s="218">
        <v>75.826534993559463</v>
      </c>
      <c r="Z12" s="218">
        <v>76.995095853767282</v>
      </c>
      <c r="AA12" s="218">
        <v>77.533632286995513</v>
      </c>
      <c r="AB12" s="274">
        <v>77.047744196233026</v>
      </c>
      <c r="AC12" s="274">
        <v>79.039497307001795</v>
      </c>
      <c r="AD12" s="274">
        <v>79.518072289156621</v>
      </c>
      <c r="AE12" s="274">
        <v>77.660008153281694</v>
      </c>
      <c r="AF12" s="274">
        <v>78.667136812411854</v>
      </c>
      <c r="AG12" s="274">
        <v>81.755986316989734</v>
      </c>
      <c r="AH12" s="261">
        <v>33.809882116879855</v>
      </c>
      <c r="AI12" s="202">
        <v>36.913229018492174</v>
      </c>
      <c r="AJ12" s="202">
        <v>31.899388810531264</v>
      </c>
      <c r="AK12" s="202">
        <v>35.37489102005231</v>
      </c>
      <c r="AL12" s="202">
        <v>33.455414012738856</v>
      </c>
      <c r="AM12" s="202">
        <v>34.748748377526425</v>
      </c>
      <c r="AN12" s="218">
        <v>35.655737704918032</v>
      </c>
      <c r="AO12" s="218">
        <v>38.522689632328586</v>
      </c>
      <c r="AP12" s="218">
        <v>40.300570046640175</v>
      </c>
      <c r="AQ12" s="218">
        <v>22.557446062094368</v>
      </c>
      <c r="AR12" s="274">
        <v>40.072513812154696</v>
      </c>
      <c r="AS12" s="274">
        <v>43.059353385877429</v>
      </c>
      <c r="AT12" s="274">
        <v>41.094167583713251</v>
      </c>
      <c r="AU12" s="274">
        <v>43.780637254901961</v>
      </c>
      <c r="AV12" s="274">
        <v>43.188504186467526</v>
      </c>
      <c r="AW12" s="274">
        <v>45.081788440567067</v>
      </c>
      <c r="AX12" s="261">
        <v>26.78085916258836</v>
      </c>
      <c r="AY12" s="202">
        <v>25.075318655851682</v>
      </c>
      <c r="AZ12" s="202">
        <v>28.21983273596177</v>
      </c>
      <c r="BA12" s="202">
        <v>29.336332958380201</v>
      </c>
      <c r="BB12" s="202">
        <v>25.407990996060775</v>
      </c>
      <c r="BC12" s="202">
        <v>28.644022465899972</v>
      </c>
      <c r="BD12" s="218">
        <v>30.443666082895504</v>
      </c>
      <c r="BE12" s="218">
        <v>34.35504469987228</v>
      </c>
      <c r="BF12" s="218">
        <v>33.10878243512974</v>
      </c>
      <c r="BG12" s="218">
        <v>35.352506999236446</v>
      </c>
      <c r="BH12" s="274">
        <v>36.018460247535138</v>
      </c>
      <c r="BI12" s="274">
        <v>38.418395961862032</v>
      </c>
      <c r="BJ12" s="274">
        <v>41.365298659081674</v>
      </c>
      <c r="BK12" s="274">
        <v>39.182623606744784</v>
      </c>
      <c r="BL12" s="274">
        <v>40.64039408866995</v>
      </c>
      <c r="BM12" s="274">
        <v>42.888100866824267</v>
      </c>
      <c r="BN12" s="261">
        <v>21.753570242444368</v>
      </c>
      <c r="BO12" s="202">
        <v>23.438485804416402</v>
      </c>
      <c r="BP12" s="202">
        <v>24.546899841017488</v>
      </c>
      <c r="BQ12" s="202">
        <v>23.421354764638348</v>
      </c>
      <c r="BR12" s="202">
        <v>26.96798493408663</v>
      </c>
      <c r="BS12" s="202">
        <v>29.190207156308851</v>
      </c>
      <c r="BT12" s="218">
        <v>32.148972602739725</v>
      </c>
      <c r="BU12" s="218">
        <v>30.455740578439965</v>
      </c>
      <c r="BV12" s="218">
        <v>35.833333333333336</v>
      </c>
      <c r="BW12" s="218">
        <v>35.448666127728373</v>
      </c>
      <c r="BX12" s="274">
        <v>34.157832744405184</v>
      </c>
      <c r="BY12" s="274">
        <v>31.422092646582445</v>
      </c>
      <c r="BZ12" s="274">
        <v>32.74415817855003</v>
      </c>
      <c r="CA12" s="274">
        <v>29.61689587426326</v>
      </c>
      <c r="CB12" s="274">
        <v>29.870751555768312</v>
      </c>
      <c r="CC12" s="274">
        <v>30.555555555555557</v>
      </c>
      <c r="CD12" s="261">
        <v>10.606060606060606</v>
      </c>
      <c r="CE12" s="202">
        <v>15.09433962264151</v>
      </c>
      <c r="CF12" s="202">
        <v>10.126582278481013</v>
      </c>
      <c r="CG12" s="202">
        <v>14.367816091954023</v>
      </c>
      <c r="CH12" s="202">
        <v>22.352941176470591</v>
      </c>
      <c r="CI12" s="202">
        <v>15.2</v>
      </c>
      <c r="CJ12" s="218">
        <v>13.333333333333334</v>
      </c>
      <c r="CK12" s="218">
        <v>25.903614457831324</v>
      </c>
      <c r="CL12" s="218">
        <v>21.818181818181817</v>
      </c>
      <c r="CM12" s="218">
        <v>22.185430463576157</v>
      </c>
      <c r="CN12" s="274">
        <v>20.972644376899694</v>
      </c>
      <c r="CO12" s="274">
        <v>12.676056338028168</v>
      </c>
      <c r="CP12" s="274">
        <v>16.176470588235293</v>
      </c>
      <c r="CQ12" s="274">
        <v>22.666666666666664</v>
      </c>
      <c r="CR12" s="274">
        <v>16.111111111111111</v>
      </c>
      <c r="CS12" s="274">
        <v>26.095617529880478</v>
      </c>
      <c r="CT12" s="261">
        <v>39.168727755323637</v>
      </c>
      <c r="CU12" s="202">
        <v>39.846228291843651</v>
      </c>
      <c r="CV12" s="202">
        <v>41.399553223544075</v>
      </c>
      <c r="CW12" s="202">
        <v>41.836834871392107</v>
      </c>
      <c r="CX12" s="202">
        <v>41.570900369741182</v>
      </c>
      <c r="CY12" s="202">
        <v>43.902318453705078</v>
      </c>
      <c r="CZ12" s="218">
        <v>47.028180194483035</v>
      </c>
      <c r="DA12" s="218">
        <v>48.3306988551995</v>
      </c>
      <c r="DB12" s="218">
        <v>49.351211072664356</v>
      </c>
      <c r="DC12" s="218">
        <v>46.10710753143988</v>
      </c>
      <c r="DD12" s="218">
        <v>49.652932277298213</v>
      </c>
      <c r="DE12" s="218">
        <v>51.984853528628491</v>
      </c>
      <c r="DF12" s="274">
        <v>51.943080635766002</v>
      </c>
      <c r="DG12" s="274">
        <v>51.889349489795919</v>
      </c>
      <c r="DH12" s="274">
        <v>53.055902029708577</v>
      </c>
      <c r="DI12" s="274">
        <v>53.886204442446719</v>
      </c>
      <c r="DJ12" s="276" t="s">
        <v>110</v>
      </c>
      <c r="DK12" s="202" t="s">
        <v>110</v>
      </c>
      <c r="DL12" s="202" t="s">
        <v>110</v>
      </c>
      <c r="DM12" s="202" t="s">
        <v>110</v>
      </c>
      <c r="DN12" s="202" t="s">
        <v>110</v>
      </c>
      <c r="DO12" s="202" t="s">
        <v>110</v>
      </c>
      <c r="DP12" s="202" t="s">
        <v>110</v>
      </c>
      <c r="DQ12" s="202" t="s">
        <v>110</v>
      </c>
      <c r="DR12" s="202" t="s">
        <v>110</v>
      </c>
      <c r="DS12" s="202" t="s">
        <v>110</v>
      </c>
      <c r="DT12" s="202" t="s">
        <v>110</v>
      </c>
      <c r="DU12" s="202">
        <v>11.489206000731796</v>
      </c>
      <c r="DV12" s="274">
        <v>11.844792375765827</v>
      </c>
      <c r="DW12" s="274">
        <v>10.450015101177893</v>
      </c>
      <c r="DX12" s="274">
        <v>10.607049608355092</v>
      </c>
      <c r="DY12" s="274">
        <v>9.0009000900090008</v>
      </c>
      <c r="DZ12" s="261">
        <v>6.369426751592357</v>
      </c>
      <c r="EA12" s="202">
        <v>5.2572074618428495</v>
      </c>
      <c r="EB12" s="202">
        <v>5.8577405857740583</v>
      </c>
      <c r="EC12" s="202">
        <v>6.8198665678280204</v>
      </c>
      <c r="ED12" s="202">
        <v>8.7516960651289022</v>
      </c>
      <c r="EE12" s="202">
        <v>8.344459279038718</v>
      </c>
      <c r="EF12" s="202">
        <v>10.329670329670328</v>
      </c>
      <c r="EG12" s="202">
        <v>10.268840899074483</v>
      </c>
      <c r="EH12" s="202">
        <v>9.7312326227988883</v>
      </c>
      <c r="EI12" s="202">
        <v>9.5130237825594559</v>
      </c>
      <c r="EJ12" s="202">
        <v>9.2266462480857587</v>
      </c>
      <c r="EK12" s="202">
        <v>8.6635586635586641</v>
      </c>
      <c r="EL12" s="274">
        <v>9.5349745994529105</v>
      </c>
      <c r="EM12" s="274">
        <v>7.669421487603306</v>
      </c>
      <c r="EN12" s="274">
        <v>8.2910826125857451</v>
      </c>
      <c r="EO12" s="274">
        <v>8.7565104166666679</v>
      </c>
      <c r="EP12" s="261">
        <v>17.210820895522389</v>
      </c>
      <c r="EQ12" s="202">
        <v>17.763751127141568</v>
      </c>
      <c r="ER12" s="202">
        <v>17.43889091572419</v>
      </c>
      <c r="ES12" s="202">
        <v>19.522691705790297</v>
      </c>
      <c r="ET12" s="202">
        <v>18.307162006893911</v>
      </c>
      <c r="EU12" s="202">
        <v>17.860991379310345</v>
      </c>
      <c r="EV12" s="202">
        <v>16.740292955126716</v>
      </c>
      <c r="EW12" s="202">
        <v>17.335473515248793</v>
      </c>
      <c r="EX12" s="202">
        <v>13.42862895107711</v>
      </c>
      <c r="EY12" s="202">
        <v>13.61510479819851</v>
      </c>
      <c r="EZ12" s="202">
        <v>12.577288493439903</v>
      </c>
      <c r="FA12" s="202">
        <v>11.391920352287958</v>
      </c>
      <c r="FB12" s="274">
        <v>10.265183917878529</v>
      </c>
      <c r="FC12" s="274">
        <v>10.275927687916269</v>
      </c>
      <c r="FD12" s="274">
        <v>9.5908915476649934</v>
      </c>
      <c r="FE12" s="274">
        <v>8.7944848146077881</v>
      </c>
      <c r="FF12" s="261">
        <v>12.990936555891238</v>
      </c>
      <c r="FG12" s="202">
        <v>15.071677644323906</v>
      </c>
      <c r="FH12" s="202">
        <v>14.291514413317094</v>
      </c>
      <c r="FI12" s="202">
        <v>14.695009242144177</v>
      </c>
      <c r="FJ12" s="202">
        <v>13.938144329896907</v>
      </c>
      <c r="FK12" s="202">
        <v>12.410656270305392</v>
      </c>
      <c r="FL12" s="202">
        <v>15.384615384615385</v>
      </c>
      <c r="FM12" s="202">
        <v>14.9375</v>
      </c>
      <c r="FN12" s="202">
        <v>15.267605633802816</v>
      </c>
      <c r="FO12" s="202">
        <v>14</v>
      </c>
      <c r="FP12" s="202">
        <v>10.955056179775282</v>
      </c>
      <c r="FQ12" s="202">
        <v>13.157894736842104</v>
      </c>
      <c r="FR12" s="274">
        <v>13.941698352344739</v>
      </c>
      <c r="FS12" s="274">
        <v>14.303178484107578</v>
      </c>
      <c r="FT12" s="280" t="s">
        <v>111</v>
      </c>
      <c r="FU12" s="280" t="s">
        <v>111</v>
      </c>
      <c r="FV12" s="261">
        <v>13.573241750037329</v>
      </c>
      <c r="FW12" s="202">
        <v>13.402061855670103</v>
      </c>
      <c r="FX12" s="202">
        <v>13.769207592648389</v>
      </c>
      <c r="FY12" s="202">
        <v>14.977755808205634</v>
      </c>
      <c r="FZ12" s="202">
        <v>13.908261802575106</v>
      </c>
      <c r="GA12" s="202">
        <v>14.505852718921322</v>
      </c>
      <c r="GB12" s="202">
        <v>14.945970576747818</v>
      </c>
      <c r="GC12" s="202">
        <v>14.921020656136088</v>
      </c>
      <c r="GD12" s="202">
        <v>12.898876404494382</v>
      </c>
      <c r="GE12" s="202">
        <v>13</v>
      </c>
      <c r="GF12" s="202">
        <v>11.540264366738541</v>
      </c>
      <c r="GG12" s="202">
        <v>10.89709291956483</v>
      </c>
      <c r="GH12" s="274">
        <v>10.732833237160992</v>
      </c>
      <c r="GI12" s="274">
        <v>9.9777117384843983</v>
      </c>
      <c r="GJ12" s="274">
        <v>9.4835761703595125</v>
      </c>
      <c r="GK12" s="274">
        <v>8.8430173292558614</v>
      </c>
      <c r="GL12" s="276" t="s">
        <v>110</v>
      </c>
      <c r="GM12" s="202" t="s">
        <v>110</v>
      </c>
      <c r="GN12" s="202" t="s">
        <v>110</v>
      </c>
      <c r="GO12" s="202" t="s">
        <v>110</v>
      </c>
      <c r="GP12" s="202">
        <v>38.89457523029683</v>
      </c>
      <c r="GQ12" s="202">
        <v>37.59804960780157</v>
      </c>
      <c r="GR12" s="202">
        <v>28.532684934069017</v>
      </c>
      <c r="GS12" s="202">
        <v>34.397918145256682</v>
      </c>
      <c r="GT12" s="202">
        <v>34.583525080533825</v>
      </c>
      <c r="GU12" s="202">
        <v>32.547914317925589</v>
      </c>
      <c r="GV12" s="202">
        <v>31.432236995567997</v>
      </c>
      <c r="GW12" s="202">
        <v>33.96205603353188</v>
      </c>
      <c r="GX12" s="274">
        <v>33.946421431427432</v>
      </c>
      <c r="GY12" s="274">
        <v>30.409731113956468</v>
      </c>
      <c r="GZ12" s="274">
        <v>29.543183440399712</v>
      </c>
      <c r="HA12" s="274">
        <v>23.702422145328718</v>
      </c>
      <c r="HB12" s="261" t="s">
        <v>110</v>
      </c>
      <c r="HC12" s="202" t="s">
        <v>110</v>
      </c>
      <c r="HD12" s="202" t="s">
        <v>110</v>
      </c>
      <c r="HE12" s="202" t="s">
        <v>110</v>
      </c>
      <c r="HF12" s="202">
        <v>47.761194029850742</v>
      </c>
      <c r="HG12" s="21">
        <f>((HH12-HF12)/2)+HF12</f>
        <v>49.461992363762583</v>
      </c>
      <c r="HH12" s="202">
        <v>51.162790697674424</v>
      </c>
      <c r="HI12" s="202">
        <v>46.428571428571431</v>
      </c>
      <c r="HJ12" s="202">
        <v>52.173913043478258</v>
      </c>
      <c r="HK12" s="202">
        <v>45.885286783042396</v>
      </c>
      <c r="HL12" s="202">
        <v>60.70287539936102</v>
      </c>
      <c r="HM12" s="202">
        <v>57.999999999999993</v>
      </c>
      <c r="HN12" s="274">
        <v>57.647058823529406</v>
      </c>
      <c r="HO12" s="202" t="s">
        <v>111</v>
      </c>
      <c r="HP12" s="274" t="s">
        <v>111</v>
      </c>
      <c r="HQ12" s="274" t="s">
        <v>111</v>
      </c>
      <c r="HR12" s="261" t="s">
        <v>110</v>
      </c>
      <c r="HS12" s="202" t="s">
        <v>110</v>
      </c>
      <c r="HT12" s="202" t="s">
        <v>110</v>
      </c>
      <c r="HU12" s="202" t="s">
        <v>110</v>
      </c>
      <c r="HV12" s="202">
        <v>39.343554307924855</v>
      </c>
      <c r="HW12" s="202">
        <v>37.559158191521497</v>
      </c>
      <c r="HX12" s="202">
        <v>29.627993284439341</v>
      </c>
      <c r="HY12" s="202">
        <v>35.256625293525659</v>
      </c>
      <c r="HZ12" s="202">
        <v>34.93301120140567</v>
      </c>
      <c r="IA12" s="202">
        <v>33.124797756444828</v>
      </c>
      <c r="IB12" s="202">
        <v>32.463148419039044</v>
      </c>
      <c r="IC12" s="202">
        <v>33.96205603353188</v>
      </c>
      <c r="ID12" s="274">
        <v>33.946421431427432</v>
      </c>
      <c r="IE12" s="274">
        <v>30.409731113956468</v>
      </c>
      <c r="IF12" s="274">
        <v>29.543183440399712</v>
      </c>
      <c r="IG12" s="274">
        <v>23.702422145328718</v>
      </c>
      <c r="IH12" s="202"/>
      <c r="II12" s="202"/>
      <c r="IJ12" s="202"/>
      <c r="IK12" s="202"/>
      <c r="IL12" s="202"/>
      <c r="IM12" s="202"/>
      <c r="IN12" s="202"/>
      <c r="IO12" s="202"/>
      <c r="IP12" s="202"/>
      <c r="IQ12" s="202"/>
      <c r="IR12" s="202"/>
      <c r="IS12" s="202"/>
      <c r="IT12" s="202"/>
      <c r="IU12" s="202"/>
      <c r="IV12" s="202"/>
      <c r="IW12" s="202"/>
      <c r="IX12" s="202"/>
      <c r="IY12" s="202"/>
      <c r="IZ12" s="202"/>
      <c r="JA12" s="202"/>
      <c r="JB12" s="202"/>
      <c r="JC12" s="202"/>
      <c r="JD12" s="202"/>
      <c r="JE12" s="279"/>
      <c r="JF12" s="279"/>
      <c r="JG12" s="279"/>
      <c r="JH12" s="279"/>
      <c r="JI12" s="279"/>
      <c r="JJ12" s="279"/>
    </row>
    <row r="13" spans="1:270" s="4" customFormat="1">
      <c r="A13" s="32" t="s">
        <v>20</v>
      </c>
      <c r="B13" s="202">
        <v>50.819672131147541</v>
      </c>
      <c r="C13" s="202">
        <v>53.04054054054054</v>
      </c>
      <c r="D13" s="202">
        <v>55.909439754412894</v>
      </c>
      <c r="E13" s="202">
        <v>57.550077041602464</v>
      </c>
      <c r="F13" s="202">
        <v>60.495238095238093</v>
      </c>
      <c r="G13" s="202">
        <v>63.990825688073393</v>
      </c>
      <c r="H13" s="218">
        <v>62.16121084125308</v>
      </c>
      <c r="I13" s="218">
        <v>61.924528301886795</v>
      </c>
      <c r="J13" s="218">
        <v>61.017531797868685</v>
      </c>
      <c r="K13" s="218">
        <v>54.627844195912068</v>
      </c>
      <c r="L13" s="274">
        <v>56.080283353010628</v>
      </c>
      <c r="M13" s="274">
        <v>57.527826596367895</v>
      </c>
      <c r="N13" s="274">
        <v>55.458231954582317</v>
      </c>
      <c r="O13" s="274">
        <v>57.599467288163808</v>
      </c>
      <c r="P13" s="274">
        <v>56.130147752279157</v>
      </c>
      <c r="Q13" s="274">
        <v>57.954361547175914</v>
      </c>
      <c r="R13" s="261">
        <v>29.655575014594277</v>
      </c>
      <c r="S13" s="202">
        <v>31.804991294254208</v>
      </c>
      <c r="T13" s="202">
        <v>31.443009545199324</v>
      </c>
      <c r="U13" s="202">
        <v>33.426966292134829</v>
      </c>
      <c r="V13" s="202">
        <v>30.033557046979865</v>
      </c>
      <c r="W13" s="202">
        <v>34.853249475890983</v>
      </c>
      <c r="X13" s="218">
        <v>33.147491130258487</v>
      </c>
      <c r="Y13" s="218">
        <v>36.440301819795827</v>
      </c>
      <c r="Z13" s="218">
        <v>40.898774398547431</v>
      </c>
      <c r="AA13" s="218">
        <v>44.211994421199442</v>
      </c>
      <c r="AB13" s="218" t="s">
        <v>111</v>
      </c>
      <c r="AC13" s="218" t="s">
        <v>111</v>
      </c>
      <c r="AD13" s="218" t="s">
        <v>111</v>
      </c>
      <c r="AE13" s="218" t="s">
        <v>111</v>
      </c>
      <c r="AF13" s="218" t="s">
        <v>111</v>
      </c>
      <c r="AG13" s="218" t="s">
        <v>111</v>
      </c>
      <c r="AH13" s="261">
        <v>45.754591429331917</v>
      </c>
      <c r="AI13" s="202">
        <v>36.383347788378146</v>
      </c>
      <c r="AJ13" s="202">
        <v>43.515912535180775</v>
      </c>
      <c r="AK13" s="202">
        <v>43.020249892287808</v>
      </c>
      <c r="AL13" s="202">
        <v>41.26519585772175</v>
      </c>
      <c r="AM13" s="202">
        <v>43.227176220806797</v>
      </c>
      <c r="AN13" s="218">
        <v>42.237586423632933</v>
      </c>
      <c r="AO13" s="218">
        <v>44.254691123761333</v>
      </c>
      <c r="AP13" s="218">
        <v>44.862208929715877</v>
      </c>
      <c r="AQ13" s="218">
        <v>47.032057911065152</v>
      </c>
      <c r="AR13" s="274">
        <v>45.723805997778598</v>
      </c>
      <c r="AS13" s="274">
        <v>47.248979591836736</v>
      </c>
      <c r="AT13" s="274">
        <v>47.230421948254907</v>
      </c>
      <c r="AU13" s="274">
        <v>47.739875651151067</v>
      </c>
      <c r="AV13" s="274">
        <v>47.451813132963082</v>
      </c>
      <c r="AW13" s="274">
        <v>48.829323429678666</v>
      </c>
      <c r="AX13" s="261">
        <v>36.913183279742768</v>
      </c>
      <c r="AY13" s="202">
        <v>38.361814967589865</v>
      </c>
      <c r="AZ13" s="202">
        <v>38.365650969529085</v>
      </c>
      <c r="BA13" s="202">
        <v>44.972451790633613</v>
      </c>
      <c r="BB13" s="202">
        <v>41.036851967520299</v>
      </c>
      <c r="BC13" s="202">
        <v>38.570649208947081</v>
      </c>
      <c r="BD13" s="218">
        <v>39.807789580171978</v>
      </c>
      <c r="BE13" s="218">
        <v>42.042042042042041</v>
      </c>
      <c r="BF13" s="218">
        <v>41.645244215938305</v>
      </c>
      <c r="BG13" s="218">
        <v>40.682967959527829</v>
      </c>
      <c r="BH13" s="274">
        <v>39.663357790246003</v>
      </c>
      <c r="BI13" s="274">
        <v>36.706473915776236</v>
      </c>
      <c r="BJ13" s="274">
        <v>40.190088255261372</v>
      </c>
      <c r="BK13" s="274">
        <v>39.974937343358398</v>
      </c>
      <c r="BL13" s="274">
        <v>37.290033594624859</v>
      </c>
      <c r="BM13" s="274">
        <v>37.040979244278873</v>
      </c>
      <c r="BN13" s="261">
        <v>0</v>
      </c>
      <c r="BO13" s="202">
        <v>30.37974683544304</v>
      </c>
      <c r="BP13" s="202">
        <v>31.372549019607842</v>
      </c>
      <c r="BQ13" s="202">
        <v>34.117647058823529</v>
      </c>
      <c r="BR13" s="202">
        <v>28.078817733990146</v>
      </c>
      <c r="BS13" s="202">
        <v>38.974358974358978</v>
      </c>
      <c r="BT13" s="218">
        <v>30.396475770925107</v>
      </c>
      <c r="BU13" s="218">
        <v>30.246913580246915</v>
      </c>
      <c r="BV13" s="218">
        <v>31.045751633986928</v>
      </c>
      <c r="BW13" s="218">
        <v>23.214285714285715</v>
      </c>
      <c r="BX13" s="274">
        <v>23.788546255506606</v>
      </c>
      <c r="BY13" s="218" t="s">
        <v>111</v>
      </c>
      <c r="BZ13" s="218" t="s">
        <v>111</v>
      </c>
      <c r="CA13" s="218" t="s">
        <v>111</v>
      </c>
      <c r="CB13" s="218" t="s">
        <v>111</v>
      </c>
      <c r="CC13" s="218" t="s">
        <v>111</v>
      </c>
      <c r="CD13" s="261" t="s">
        <v>111</v>
      </c>
      <c r="CE13" s="202" t="s">
        <v>111</v>
      </c>
      <c r="CF13" s="202" t="s">
        <v>111</v>
      </c>
      <c r="CG13" s="202" t="s">
        <v>111</v>
      </c>
      <c r="CH13" s="202" t="s">
        <v>111</v>
      </c>
      <c r="CI13" s="202" t="s">
        <v>111</v>
      </c>
      <c r="CJ13" s="218" t="s">
        <v>111</v>
      </c>
      <c r="CK13" s="218" t="s">
        <v>111</v>
      </c>
      <c r="CL13" s="218" t="s">
        <v>111</v>
      </c>
      <c r="CM13" s="218" t="s">
        <v>111</v>
      </c>
      <c r="CN13" s="218" t="s">
        <v>111</v>
      </c>
      <c r="CO13" s="218" t="s">
        <v>111</v>
      </c>
      <c r="CP13" s="218" t="s">
        <v>111</v>
      </c>
      <c r="CQ13" s="218" t="s">
        <v>111</v>
      </c>
      <c r="CR13" s="218" t="s">
        <v>111</v>
      </c>
      <c r="CS13" s="218" t="s">
        <v>111</v>
      </c>
      <c r="CT13" s="261">
        <v>41.315074010673648</v>
      </c>
      <c r="CU13" s="202">
        <v>39.966832504145941</v>
      </c>
      <c r="CV13" s="202">
        <v>43.598648394969025</v>
      </c>
      <c r="CW13" s="202">
        <v>45.084586466165419</v>
      </c>
      <c r="CX13" s="202">
        <v>43.831503893423395</v>
      </c>
      <c r="CY13" s="202">
        <v>45.80003551767004</v>
      </c>
      <c r="CZ13" s="218">
        <v>44.881689424137058</v>
      </c>
      <c r="DA13" s="218">
        <v>45.947526737967912</v>
      </c>
      <c r="DB13" s="218">
        <v>47.168714712720025</v>
      </c>
      <c r="DC13" s="218">
        <v>48.314871553146361</v>
      </c>
      <c r="DD13" s="218">
        <v>48.303653669020569</v>
      </c>
      <c r="DE13" s="218">
        <v>50.042844901456732</v>
      </c>
      <c r="DF13" s="274">
        <v>50.242591624990673</v>
      </c>
      <c r="DG13" s="274">
        <v>51.195219123505979</v>
      </c>
      <c r="DH13" s="274">
        <v>50.049053959355291</v>
      </c>
      <c r="DI13" s="274">
        <v>51.231492526840213</v>
      </c>
      <c r="DJ13" s="276" t="s">
        <v>111</v>
      </c>
      <c r="DK13" s="202" t="s">
        <v>111</v>
      </c>
      <c r="DL13" s="202" t="s">
        <v>111</v>
      </c>
      <c r="DM13" s="202" t="s">
        <v>111</v>
      </c>
      <c r="DN13" s="202" t="s">
        <v>111</v>
      </c>
      <c r="DO13" s="218" t="s">
        <v>111</v>
      </c>
      <c r="DP13" s="202" t="s">
        <v>111</v>
      </c>
      <c r="DQ13" s="202" t="s">
        <v>111</v>
      </c>
      <c r="DR13" s="202" t="s">
        <v>111</v>
      </c>
      <c r="DS13" s="202" t="s">
        <v>111</v>
      </c>
      <c r="DT13" s="202" t="s">
        <v>111</v>
      </c>
      <c r="DU13" s="202" t="s">
        <v>111</v>
      </c>
      <c r="DV13" s="202" t="s">
        <v>111</v>
      </c>
      <c r="DW13" s="202" t="s">
        <v>111</v>
      </c>
      <c r="DX13" s="202" t="s">
        <v>111</v>
      </c>
      <c r="DY13" s="202" t="s">
        <v>111</v>
      </c>
      <c r="DZ13" s="261">
        <v>3.7336024217961659</v>
      </c>
      <c r="EA13" s="202">
        <v>3.3280507131537238</v>
      </c>
      <c r="EB13" s="202">
        <v>3.2676348547717846</v>
      </c>
      <c r="EC13" s="202">
        <v>3.7623762376237622</v>
      </c>
      <c r="ED13" s="202">
        <v>3.2452480296708393</v>
      </c>
      <c r="EE13" s="218">
        <v>9.300911854103342</v>
      </c>
      <c r="EF13" s="202">
        <v>9.7696584590945204</v>
      </c>
      <c r="EG13" s="202">
        <v>10.398230088495575</v>
      </c>
      <c r="EH13" s="202">
        <v>10.118833273316529</v>
      </c>
      <c r="EI13" s="202">
        <v>8.991399530883502</v>
      </c>
      <c r="EJ13" s="202">
        <v>11.189358372456965</v>
      </c>
      <c r="EK13" s="202">
        <v>13.748320644872368</v>
      </c>
      <c r="EL13" s="274">
        <v>11.536842105263158</v>
      </c>
      <c r="EM13" s="274">
        <v>14.34583014537108</v>
      </c>
      <c r="EN13" s="274">
        <v>15.575465196416264</v>
      </c>
      <c r="EO13" s="274">
        <v>13.415101571483326</v>
      </c>
      <c r="EP13" s="261">
        <v>11.970949161031806</v>
      </c>
      <c r="EQ13" s="202">
        <v>12.062062062062061</v>
      </c>
      <c r="ER13" s="202">
        <v>13.367672308069659</v>
      </c>
      <c r="ES13" s="202">
        <v>12.787286063569683</v>
      </c>
      <c r="ET13" s="202">
        <v>13.353957205465324</v>
      </c>
      <c r="EU13" s="218">
        <v>24.061052992625623</v>
      </c>
      <c r="EV13" s="202">
        <v>23.025785656728445</v>
      </c>
      <c r="EW13" s="202">
        <v>21.101752788527204</v>
      </c>
      <c r="EX13" s="202">
        <v>20.565029269534232</v>
      </c>
      <c r="EY13" s="202">
        <v>22</v>
      </c>
      <c r="EZ13" s="202">
        <v>24.863742538281858</v>
      </c>
      <c r="FA13" s="202">
        <v>28.055037313432834</v>
      </c>
      <c r="FB13" s="274">
        <v>25.181653042688467</v>
      </c>
      <c r="FC13" s="274">
        <v>25.253138922640744</v>
      </c>
      <c r="FD13" s="274">
        <v>24.647068593256936</v>
      </c>
      <c r="FE13" s="274">
        <v>23.522557016813717</v>
      </c>
      <c r="FF13" s="261">
        <v>17.047184170471841</v>
      </c>
      <c r="FG13" s="202">
        <v>14.109347442680775</v>
      </c>
      <c r="FH13" s="202">
        <v>16.402116402116402</v>
      </c>
      <c r="FI13" s="202">
        <v>15.009041591320072</v>
      </c>
      <c r="FJ13" s="202">
        <v>16.906474820143885</v>
      </c>
      <c r="FK13" s="218">
        <v>23.950617283950617</v>
      </c>
      <c r="FL13" s="202">
        <v>25.222929936305732</v>
      </c>
      <c r="FM13" s="202">
        <v>25.176803394625175</v>
      </c>
      <c r="FN13" s="202">
        <v>19.011406844106464</v>
      </c>
      <c r="FO13" s="202">
        <v>16</v>
      </c>
      <c r="FP13" s="202">
        <v>17.292225201072387</v>
      </c>
      <c r="FQ13" s="202">
        <v>21.387283236994222</v>
      </c>
      <c r="FR13" s="274">
        <v>19.89051094890511</v>
      </c>
      <c r="FS13" s="274">
        <v>22.222222222222221</v>
      </c>
      <c r="FT13" s="274">
        <v>15.384615384615385</v>
      </c>
      <c r="FU13" s="274">
        <v>14.184397163120568</v>
      </c>
      <c r="FV13" s="261">
        <v>10.012062726176115</v>
      </c>
      <c r="FW13" s="202">
        <v>9.6809169764560092</v>
      </c>
      <c r="FX13" s="202">
        <v>10.66646378575776</v>
      </c>
      <c r="FY13" s="202">
        <v>10.235629596277953</v>
      </c>
      <c r="FZ13" s="202">
        <v>10.345873786407767</v>
      </c>
      <c r="GA13" s="218">
        <v>19.162219313261506</v>
      </c>
      <c r="GB13" s="218">
        <v>19.196806580379825</v>
      </c>
      <c r="GC13" s="218">
        <v>17.754736303123401</v>
      </c>
      <c r="GD13" s="218">
        <v>16.440818584070797</v>
      </c>
      <c r="GE13" s="218">
        <v>16.155387698473874</v>
      </c>
      <c r="GF13" s="218">
        <v>19.189378057302587</v>
      </c>
      <c r="GG13" s="218">
        <v>23.025568181818183</v>
      </c>
      <c r="GH13" s="274">
        <v>20.363040807970521</v>
      </c>
      <c r="GI13" s="274">
        <v>21.495085359544749</v>
      </c>
      <c r="GJ13" s="274">
        <v>21.615044247787608</v>
      </c>
      <c r="GK13" s="274">
        <v>20.360854173803812</v>
      </c>
      <c r="GL13" s="276" t="s">
        <v>110</v>
      </c>
      <c r="GM13" s="202" t="s">
        <v>110</v>
      </c>
      <c r="GN13" s="202" t="s">
        <v>110</v>
      </c>
      <c r="GO13" s="202" t="s">
        <v>110</v>
      </c>
      <c r="GP13" s="202" t="s">
        <v>110</v>
      </c>
      <c r="GQ13" s="218">
        <v>41.17647058823529</v>
      </c>
      <c r="GR13" s="202">
        <v>27.89115646258503</v>
      </c>
      <c r="GS13" s="202">
        <v>37.106918238993707</v>
      </c>
      <c r="GT13" s="202">
        <v>25.190839694656486</v>
      </c>
      <c r="GU13" s="202">
        <v>40.74074074074074</v>
      </c>
      <c r="GV13" s="202">
        <v>34.313725490196077</v>
      </c>
      <c r="GW13" s="202">
        <v>32.352941176470587</v>
      </c>
      <c r="GX13" s="274">
        <v>31.595092024539877</v>
      </c>
      <c r="GY13" s="274">
        <v>28.617363344051448</v>
      </c>
      <c r="GZ13" s="274">
        <v>27.29007633587786</v>
      </c>
      <c r="HA13" s="274">
        <v>17.973856209150327</v>
      </c>
      <c r="HB13" s="261" t="s">
        <v>110</v>
      </c>
      <c r="HC13" s="202" t="s">
        <v>110</v>
      </c>
      <c r="HD13" s="202" t="s">
        <v>110</v>
      </c>
      <c r="HE13" s="202" t="s">
        <v>110</v>
      </c>
      <c r="HF13" s="202" t="s">
        <v>110</v>
      </c>
      <c r="HG13" s="218">
        <v>41.509433962264154</v>
      </c>
      <c r="HH13" s="202">
        <v>61.240310077519375</v>
      </c>
      <c r="HI13" s="202">
        <v>67.857142857142861</v>
      </c>
      <c r="HJ13" s="202">
        <v>52.173913043478258</v>
      </c>
      <c r="HK13" s="202" t="s">
        <v>111</v>
      </c>
      <c r="HL13" s="202" t="s">
        <v>111</v>
      </c>
      <c r="HM13" s="202" t="s">
        <v>111</v>
      </c>
      <c r="HN13" s="202" t="s">
        <v>111</v>
      </c>
      <c r="HO13" s="202" t="s">
        <v>111</v>
      </c>
      <c r="HP13" s="274" t="s">
        <v>111</v>
      </c>
      <c r="HQ13" s="274" t="s">
        <v>111</v>
      </c>
      <c r="HR13" s="261" t="s">
        <v>110</v>
      </c>
      <c r="HS13" s="202" t="s">
        <v>110</v>
      </c>
      <c r="HT13" s="202" t="s">
        <v>110</v>
      </c>
      <c r="HU13" s="202" t="s">
        <v>110</v>
      </c>
      <c r="HV13" s="202" t="s">
        <v>110</v>
      </c>
      <c r="HW13" s="218">
        <v>25.096525096525095</v>
      </c>
      <c r="HX13" s="202">
        <v>38.768115942028984</v>
      </c>
      <c r="HY13" s="202">
        <v>41.471571906354512</v>
      </c>
      <c r="HZ13" s="202">
        <v>36.322869955156953</v>
      </c>
      <c r="IA13" s="202">
        <v>40.74074074074074</v>
      </c>
      <c r="IB13" s="202">
        <v>34.313725490196077</v>
      </c>
      <c r="IC13" s="202">
        <v>32.352941176470587</v>
      </c>
      <c r="ID13" s="274">
        <v>31.595092024539877</v>
      </c>
      <c r="IE13" s="274">
        <v>28.617363344051448</v>
      </c>
      <c r="IF13" s="274">
        <v>27.29007633587786</v>
      </c>
      <c r="IG13" s="274">
        <v>17.973856209150327</v>
      </c>
      <c r="IH13" s="202"/>
      <c r="II13" s="202"/>
      <c r="IJ13" s="202"/>
      <c r="IK13" s="202"/>
      <c r="IL13" s="202"/>
      <c r="IM13" s="202"/>
      <c r="IN13" s="202"/>
      <c r="IO13" s="202"/>
      <c r="IP13" s="202"/>
      <c r="IQ13" s="202"/>
      <c r="IR13" s="202"/>
      <c r="IS13" s="202"/>
      <c r="IT13" s="202"/>
      <c r="IU13" s="202"/>
      <c r="IV13" s="202"/>
      <c r="IW13" s="202"/>
      <c r="IX13" s="202"/>
      <c r="IY13" s="202"/>
      <c r="IZ13" s="202"/>
      <c r="JA13" s="202"/>
      <c r="JB13" s="202"/>
      <c r="JC13" s="202"/>
      <c r="JD13" s="202"/>
      <c r="JE13" s="279"/>
      <c r="JF13" s="279"/>
      <c r="JG13" s="279"/>
      <c r="JH13" s="279"/>
      <c r="JI13" s="279"/>
      <c r="JJ13" s="279"/>
    </row>
    <row r="14" spans="1:270" s="4" customFormat="1">
      <c r="A14" s="32" t="s">
        <v>21</v>
      </c>
      <c r="B14" s="202">
        <v>46.006097560975611</v>
      </c>
      <c r="C14" s="202">
        <v>48.253131179960448</v>
      </c>
      <c r="D14" s="202">
        <v>50.736446255092446</v>
      </c>
      <c r="E14" s="202">
        <v>54.750733137829911</v>
      </c>
      <c r="F14" s="202">
        <v>55.661322645290582</v>
      </c>
      <c r="G14" s="202">
        <v>55.087798289058988</v>
      </c>
      <c r="H14" s="218">
        <v>54.794790844514594</v>
      </c>
      <c r="I14" s="218">
        <v>56.009289723243661</v>
      </c>
      <c r="J14" s="218">
        <v>56.269716088328082</v>
      </c>
      <c r="K14" s="218">
        <v>57.720306513409959</v>
      </c>
      <c r="L14" s="274">
        <v>58.302725691088341</v>
      </c>
      <c r="M14" s="274">
        <v>57.598359127354094</v>
      </c>
      <c r="N14" s="274">
        <v>58.374297752808992</v>
      </c>
      <c r="O14" s="274">
        <v>58.868532313267565</v>
      </c>
      <c r="P14" s="274">
        <v>64.637938693913824</v>
      </c>
      <c r="Q14" s="274">
        <v>65.867480383609404</v>
      </c>
      <c r="R14" s="261">
        <v>21.264367816091951</v>
      </c>
      <c r="S14" s="202">
        <v>22.391136305076014</v>
      </c>
      <c r="T14" s="202">
        <v>23.31580265464563</v>
      </c>
      <c r="U14" s="202">
        <v>25.284022238336963</v>
      </c>
      <c r="V14" s="202">
        <v>31.678050581502674</v>
      </c>
      <c r="W14" s="202">
        <v>32.383465259454709</v>
      </c>
      <c r="X14" s="218">
        <v>33.611592376752242</v>
      </c>
      <c r="Y14" s="218">
        <v>36.554550110978319</v>
      </c>
      <c r="Z14" s="218">
        <v>36.208042539049515</v>
      </c>
      <c r="AA14" s="218">
        <v>36.126081985954599</v>
      </c>
      <c r="AB14" s="274">
        <v>36.689814814814817</v>
      </c>
      <c r="AC14" s="274">
        <v>36.257944504727952</v>
      </c>
      <c r="AD14" s="274">
        <v>36.05521370364211</v>
      </c>
      <c r="AE14" s="274">
        <v>44.126541056059551</v>
      </c>
      <c r="AF14" s="274">
        <v>42.662434652725914</v>
      </c>
      <c r="AG14" s="274">
        <v>42.764040636381061</v>
      </c>
      <c r="AH14" s="261">
        <v>27.036825033390578</v>
      </c>
      <c r="AI14" s="202">
        <v>30.830442766782291</v>
      </c>
      <c r="AJ14" s="202">
        <v>30.659640905542545</v>
      </c>
      <c r="AK14" s="202">
        <v>31.992760908908103</v>
      </c>
      <c r="AL14" s="202">
        <v>25.980551053484604</v>
      </c>
      <c r="AM14" s="202">
        <v>24.484494236077285</v>
      </c>
      <c r="AN14" s="218">
        <v>25.898679150643705</v>
      </c>
      <c r="AO14" s="218">
        <v>25.958020412093202</v>
      </c>
      <c r="AP14" s="218">
        <v>26.904130352406213</v>
      </c>
      <c r="AQ14" s="218">
        <v>30.195816644414776</v>
      </c>
      <c r="AR14" s="274">
        <v>28.109137055837564</v>
      </c>
      <c r="AS14" s="274">
        <v>29.720558882235533</v>
      </c>
      <c r="AT14" s="274">
        <v>32.278876170655565</v>
      </c>
      <c r="AU14" s="274">
        <v>31.980519480519483</v>
      </c>
      <c r="AV14" s="274">
        <v>33.186855177684372</v>
      </c>
      <c r="AW14" s="274">
        <v>34.492295535361514</v>
      </c>
      <c r="AX14" s="261">
        <v>21.751063537807052</v>
      </c>
      <c r="AY14" s="202">
        <v>23.509576476935528</v>
      </c>
      <c r="AZ14" s="202">
        <v>23.249688063219189</v>
      </c>
      <c r="BA14" s="202">
        <v>25.427255164214596</v>
      </c>
      <c r="BB14" s="202">
        <v>25.847533632286996</v>
      </c>
      <c r="BC14" s="202">
        <v>26.085293555173074</v>
      </c>
      <c r="BD14" s="218">
        <v>27.236508511408907</v>
      </c>
      <c r="BE14" s="218">
        <v>28.439201451905628</v>
      </c>
      <c r="BF14" s="218">
        <v>28.810572687224667</v>
      </c>
      <c r="BG14" s="218">
        <v>28</v>
      </c>
      <c r="BH14" s="274">
        <v>28</v>
      </c>
      <c r="BI14" s="274">
        <v>33.498713708195517</v>
      </c>
      <c r="BJ14" s="274">
        <v>33.884297520661157</v>
      </c>
      <c r="BK14" s="274">
        <v>35.077906512185372</v>
      </c>
      <c r="BL14" s="274">
        <v>33.791786055396372</v>
      </c>
      <c r="BM14" s="274">
        <v>33.987997817785057</v>
      </c>
      <c r="BN14" s="261">
        <v>16.953316953316953</v>
      </c>
      <c r="BO14" s="202">
        <v>17.250495703899539</v>
      </c>
      <c r="BP14" s="202">
        <v>18.55036855036855</v>
      </c>
      <c r="BQ14" s="202">
        <v>20.679886685552407</v>
      </c>
      <c r="BR14" s="202">
        <v>9.3525179856115113</v>
      </c>
      <c r="BS14" s="202">
        <v>12.218649517684888</v>
      </c>
      <c r="BT14" s="218">
        <v>13.390313390313391</v>
      </c>
      <c r="BU14" s="218">
        <v>8.8435374149659864</v>
      </c>
      <c r="BV14" s="218">
        <v>10.367892976588628</v>
      </c>
      <c r="BW14" s="218" t="s">
        <v>111</v>
      </c>
      <c r="BX14" s="218" t="s">
        <v>111</v>
      </c>
      <c r="BY14" s="218">
        <v>7.4742268041237114</v>
      </c>
      <c r="BZ14" s="274">
        <v>4.032258064516129</v>
      </c>
      <c r="CA14" s="218" t="s">
        <v>111</v>
      </c>
      <c r="CB14" s="218" t="s">
        <v>111</v>
      </c>
      <c r="CC14" s="218" t="s">
        <v>111</v>
      </c>
      <c r="CD14" s="261" t="s">
        <v>111</v>
      </c>
      <c r="CE14" s="202" t="s">
        <v>111</v>
      </c>
      <c r="CF14" s="202" t="s">
        <v>111</v>
      </c>
      <c r="CG14" s="202" t="s">
        <v>111</v>
      </c>
      <c r="CH14" s="202" t="s">
        <v>111</v>
      </c>
      <c r="CI14" s="202" t="s">
        <v>111</v>
      </c>
      <c r="CJ14" s="218" t="s">
        <v>111</v>
      </c>
      <c r="CK14" s="218" t="s">
        <v>111</v>
      </c>
      <c r="CL14" s="218" t="s">
        <v>111</v>
      </c>
      <c r="CM14" s="218" t="s">
        <v>111</v>
      </c>
      <c r="CN14" s="218" t="s">
        <v>111</v>
      </c>
      <c r="CO14" s="218" t="s">
        <v>111</v>
      </c>
      <c r="CP14" s="218">
        <v>16.25</v>
      </c>
      <c r="CQ14" s="274">
        <v>19.480519480519483</v>
      </c>
      <c r="CR14" s="274">
        <v>9.5975232198142422</v>
      </c>
      <c r="CS14" s="274">
        <v>12.837837837837837</v>
      </c>
      <c r="CT14" s="261">
        <v>26.299095064838141</v>
      </c>
      <c r="CU14" s="202">
        <v>28.192643301354675</v>
      </c>
      <c r="CV14" s="202">
        <v>28.842971298879377</v>
      </c>
      <c r="CW14" s="202">
        <v>31.312458361092606</v>
      </c>
      <c r="CX14" s="202">
        <v>32.548328774743865</v>
      </c>
      <c r="CY14" s="202">
        <v>32.9790158526528</v>
      </c>
      <c r="CZ14" s="218">
        <v>34.424820592153324</v>
      </c>
      <c r="DA14" s="218">
        <v>36.219971845056989</v>
      </c>
      <c r="DB14" s="218">
        <v>36.33962939754722</v>
      </c>
      <c r="DC14" s="218">
        <v>37.974973644405743</v>
      </c>
      <c r="DD14" s="218">
        <v>37.505628095452501</v>
      </c>
      <c r="DE14" s="218">
        <v>38.708395868279332</v>
      </c>
      <c r="DF14" s="274">
        <v>39.704770797207772</v>
      </c>
      <c r="DG14" s="274">
        <v>42.280665495504806</v>
      </c>
      <c r="DH14" s="274">
        <v>42.285714285714285</v>
      </c>
      <c r="DI14" s="274">
        <v>43.103281386119448</v>
      </c>
      <c r="DJ14" s="276" t="s">
        <v>111</v>
      </c>
      <c r="DK14" s="202" t="s">
        <v>111</v>
      </c>
      <c r="DL14" s="202" t="s">
        <v>111</v>
      </c>
      <c r="DM14" s="202" t="s">
        <v>111</v>
      </c>
      <c r="DN14" s="202" t="s">
        <v>111</v>
      </c>
      <c r="DO14" s="202">
        <v>7.9787234042553195</v>
      </c>
      <c r="DP14" s="202">
        <v>4.5023696682464456</v>
      </c>
      <c r="DQ14" s="202">
        <v>2.8571428571428572</v>
      </c>
      <c r="DR14" s="202">
        <v>3.5989717223650386</v>
      </c>
      <c r="DS14" s="202">
        <v>5.0602409638554215</v>
      </c>
      <c r="DT14" s="202">
        <v>2.5773195876288657</v>
      </c>
      <c r="DU14" s="202" t="s">
        <v>111</v>
      </c>
      <c r="DV14" s="202" t="s">
        <v>111</v>
      </c>
      <c r="DW14" s="202" t="s">
        <v>111</v>
      </c>
      <c r="DX14" s="202" t="s">
        <v>111</v>
      </c>
      <c r="DY14" s="202" t="s">
        <v>111</v>
      </c>
      <c r="DZ14" s="261">
        <v>3.5034272658035035</v>
      </c>
      <c r="EA14" s="202">
        <v>3.7458193979933108</v>
      </c>
      <c r="EB14" s="202">
        <v>2.5278810408921935</v>
      </c>
      <c r="EC14" s="202">
        <v>4.1213063763608089</v>
      </c>
      <c r="ED14" s="202">
        <v>2.7675276752767526</v>
      </c>
      <c r="EE14" s="202">
        <v>2.8097062579821199</v>
      </c>
      <c r="EF14" s="202">
        <v>2.8048780487804881</v>
      </c>
      <c r="EG14" s="202">
        <v>2.7073732718894008</v>
      </c>
      <c r="EH14" s="202">
        <v>1.5075376884422109</v>
      </c>
      <c r="EI14" s="202">
        <v>1.3201320132013201</v>
      </c>
      <c r="EJ14" s="202">
        <v>0</v>
      </c>
      <c r="EK14" s="202">
        <v>2.8996422519299565</v>
      </c>
      <c r="EL14" s="274">
        <v>2.8116907140214575</v>
      </c>
      <c r="EM14" s="274">
        <v>5.0838434921479898</v>
      </c>
      <c r="EN14" s="274">
        <v>9.0442713281398444</v>
      </c>
      <c r="EO14" s="274">
        <v>7.4784444835474222</v>
      </c>
      <c r="EP14" s="261">
        <v>7.5268817204301079</v>
      </c>
      <c r="EQ14" s="202">
        <v>11.347517730496454</v>
      </c>
      <c r="ER14" s="202">
        <v>8.9397089397089395</v>
      </c>
      <c r="ES14" s="202">
        <v>7.2799097065462757</v>
      </c>
      <c r="ET14" s="202">
        <v>8.3585705632949736</v>
      </c>
      <c r="EU14" s="202">
        <v>9.3008338678640161</v>
      </c>
      <c r="EV14" s="202">
        <v>7.1696344892221182</v>
      </c>
      <c r="EW14" s="202">
        <v>6.0485870104115023</v>
      </c>
      <c r="EX14" s="202">
        <v>4.6887631366208566</v>
      </c>
      <c r="EY14" s="202">
        <v>7</v>
      </c>
      <c r="EZ14" s="202">
        <v>5.8276725062567039</v>
      </c>
      <c r="FA14" s="202">
        <v>9.1144484722941481</v>
      </c>
      <c r="FB14" s="274">
        <v>8.6491739552964049</v>
      </c>
      <c r="FC14" s="274">
        <v>6.390328151986183</v>
      </c>
      <c r="FD14" s="274">
        <v>15.762195121951219</v>
      </c>
      <c r="FE14" s="274">
        <v>15.539079394501082</v>
      </c>
      <c r="FF14" s="261">
        <v>5.2552552552552552</v>
      </c>
      <c r="FG14" s="202">
        <v>7.0548712206047028</v>
      </c>
      <c r="FH14" s="202">
        <v>10.496719775070289</v>
      </c>
      <c r="FI14" s="202">
        <v>7.7892325315005726</v>
      </c>
      <c r="FJ14" s="202">
        <v>8.5405405405405403</v>
      </c>
      <c r="FK14" s="202">
        <v>14.777618364418938</v>
      </c>
      <c r="FL14" s="202">
        <v>11.543624161073826</v>
      </c>
      <c r="FM14" s="202">
        <v>11.811023622047244</v>
      </c>
      <c r="FN14" s="202">
        <v>7.9588014981273405</v>
      </c>
      <c r="FO14" s="202">
        <v>7</v>
      </c>
      <c r="FP14" s="202">
        <v>7</v>
      </c>
      <c r="FQ14" s="202">
        <v>8.3762886597938131</v>
      </c>
      <c r="FR14" s="274">
        <v>11.254851228978008</v>
      </c>
      <c r="FS14" s="274">
        <v>8.568548387096774</v>
      </c>
      <c r="FT14" s="274">
        <v>11.363636363636363</v>
      </c>
      <c r="FU14" s="274">
        <v>20.38095238095238</v>
      </c>
      <c r="FV14" s="261">
        <v>4.7463175122749588</v>
      </c>
      <c r="FW14" s="202">
        <v>5.9409462824617574</v>
      </c>
      <c r="FX14" s="202">
        <v>6.5330107155202208</v>
      </c>
      <c r="FY14" s="202">
        <v>6.3597049096921907</v>
      </c>
      <c r="FZ14" s="202">
        <v>6.7486338797814209</v>
      </c>
      <c r="GA14" s="202">
        <v>7.6703191996188664</v>
      </c>
      <c r="GB14" s="202">
        <v>6.1526006881198132</v>
      </c>
      <c r="GC14" s="202">
        <v>5.6307631940357075</v>
      </c>
      <c r="GD14" s="202">
        <v>4.2292904578818593</v>
      </c>
      <c r="GE14" s="202">
        <v>4.5524823913416936</v>
      </c>
      <c r="GF14" s="202">
        <v>4</v>
      </c>
      <c r="GG14" s="202">
        <v>5.93006993006993</v>
      </c>
      <c r="GH14" s="274">
        <v>6.1619082038308637</v>
      </c>
      <c r="GI14" s="274">
        <v>5.925173522938886</v>
      </c>
      <c r="GJ14" s="274">
        <v>11.612037140619757</v>
      </c>
      <c r="GK14" s="274">
        <v>10.958178930651139</v>
      </c>
      <c r="GL14" s="276" t="s">
        <v>110</v>
      </c>
      <c r="GM14" s="202" t="s">
        <v>110</v>
      </c>
      <c r="GN14" s="202" t="s">
        <v>110</v>
      </c>
      <c r="GO14" s="202" t="s">
        <v>110</v>
      </c>
      <c r="GP14" s="202" t="s">
        <v>110</v>
      </c>
      <c r="GQ14" s="202" t="s">
        <v>110</v>
      </c>
      <c r="GR14" s="202" t="s">
        <v>110</v>
      </c>
      <c r="GS14" s="202" t="s">
        <v>110</v>
      </c>
      <c r="GT14" s="202">
        <v>23.809523809523807</v>
      </c>
      <c r="GU14" s="202">
        <v>35.496183206106871</v>
      </c>
      <c r="GV14" s="202" t="s">
        <v>110</v>
      </c>
      <c r="GW14" s="202">
        <v>15.34526854219949</v>
      </c>
      <c r="GX14" s="274">
        <v>24.603174603174601</v>
      </c>
      <c r="GY14" s="274">
        <v>13.333333333333334</v>
      </c>
      <c r="GZ14" s="274">
        <v>29.939516129032256</v>
      </c>
      <c r="HA14" s="274">
        <v>23.968565815324165</v>
      </c>
      <c r="HB14" s="261" t="s">
        <v>110</v>
      </c>
      <c r="HC14" s="202" t="s">
        <v>110</v>
      </c>
      <c r="HD14" s="202" t="s">
        <v>110</v>
      </c>
      <c r="HE14" s="202" t="s">
        <v>110</v>
      </c>
      <c r="HF14" s="202" t="s">
        <v>110</v>
      </c>
      <c r="HG14" s="202" t="s">
        <v>110</v>
      </c>
      <c r="HH14" s="202" t="s">
        <v>110</v>
      </c>
      <c r="HI14" s="202" t="s">
        <v>110</v>
      </c>
      <c r="HJ14" s="202">
        <v>43.790849673202615</v>
      </c>
      <c r="HK14" s="202">
        <v>24.137931034482758</v>
      </c>
      <c r="HL14" s="202">
        <v>9.6446700507614214</v>
      </c>
      <c r="HM14" s="202">
        <v>8.5227272727272716</v>
      </c>
      <c r="HN14" s="274">
        <v>16.363636363636363</v>
      </c>
      <c r="HO14" s="202" t="s">
        <v>111</v>
      </c>
      <c r="HP14" s="274" t="s">
        <v>111</v>
      </c>
      <c r="HQ14" s="274" t="s">
        <v>111</v>
      </c>
      <c r="HR14" s="261" t="s">
        <v>110</v>
      </c>
      <c r="HS14" s="202" t="s">
        <v>110</v>
      </c>
      <c r="HT14" s="202" t="s">
        <v>110</v>
      </c>
      <c r="HU14" s="202" t="s">
        <v>110</v>
      </c>
      <c r="HV14" s="202" t="s">
        <v>110</v>
      </c>
      <c r="HW14" s="202" t="s">
        <v>110</v>
      </c>
      <c r="HX14" s="202" t="s">
        <v>110</v>
      </c>
      <c r="HY14" s="202" t="s">
        <v>110</v>
      </c>
      <c r="HZ14" s="202">
        <v>34.767025089605738</v>
      </c>
      <c r="IA14" s="202">
        <v>30.537634408602148</v>
      </c>
      <c r="IB14" s="202" t="s">
        <v>110</v>
      </c>
      <c r="IC14" s="202">
        <v>15.34526854219949</v>
      </c>
      <c r="ID14" s="274">
        <v>24.603174603174601</v>
      </c>
      <c r="IE14" s="274">
        <v>13.333333333333334</v>
      </c>
      <c r="IF14" s="274">
        <v>29.939516129032256</v>
      </c>
      <c r="IG14" s="274">
        <v>23.968565815324165</v>
      </c>
      <c r="IH14" s="202"/>
      <c r="II14" s="202"/>
      <c r="IJ14" s="202"/>
      <c r="IK14" s="202"/>
      <c r="IL14" s="202"/>
      <c r="IM14" s="202"/>
      <c r="IN14" s="202"/>
      <c r="IO14" s="202"/>
      <c r="IP14" s="202"/>
      <c r="IQ14" s="202"/>
      <c r="IR14" s="202"/>
      <c r="IS14" s="202"/>
      <c r="IT14" s="202"/>
      <c r="IU14" s="202"/>
      <c r="IV14" s="202"/>
      <c r="IW14" s="202"/>
      <c r="IX14" s="202"/>
      <c r="IY14" s="202"/>
      <c r="IZ14" s="202"/>
      <c r="JA14" s="202"/>
      <c r="JB14" s="202"/>
      <c r="JC14" s="202"/>
      <c r="JD14" s="202"/>
      <c r="JE14" s="279"/>
      <c r="JF14" s="279"/>
      <c r="JG14" s="279"/>
      <c r="JH14" s="279"/>
      <c r="JI14" s="279"/>
      <c r="JJ14" s="279"/>
    </row>
    <row r="15" spans="1:270" s="4" customFormat="1">
      <c r="A15" s="32" t="s">
        <v>22</v>
      </c>
      <c r="B15" s="218">
        <v>67.282321899736147</v>
      </c>
      <c r="C15" s="218">
        <v>63.558515699333974</v>
      </c>
      <c r="D15" s="218">
        <v>61.20448179271709</v>
      </c>
      <c r="E15" s="218">
        <v>62.220334182951007</v>
      </c>
      <c r="F15" s="218">
        <v>67.379679144385022</v>
      </c>
      <c r="G15" s="218">
        <v>68.939393939393938</v>
      </c>
      <c r="H15" s="218">
        <v>73.150887573964496</v>
      </c>
      <c r="I15" s="218">
        <v>74.321556579621102</v>
      </c>
      <c r="J15" s="218">
        <v>77.555668016194332</v>
      </c>
      <c r="K15" s="218">
        <v>77.599265549690159</v>
      </c>
      <c r="L15" s="274">
        <v>82.119035402770663</v>
      </c>
      <c r="M15" s="274">
        <v>81.479654747225652</v>
      </c>
      <c r="N15" s="274">
        <v>81.359176836563776</v>
      </c>
      <c r="O15" s="274">
        <v>82.301095759885655</v>
      </c>
      <c r="P15" s="274">
        <v>82.023326572008116</v>
      </c>
      <c r="Q15" s="274">
        <v>84.568047337278102</v>
      </c>
      <c r="R15" s="275">
        <v>49.943374858437146</v>
      </c>
      <c r="S15" s="218">
        <v>50.161463939720129</v>
      </c>
      <c r="T15" s="218">
        <v>49.206349206349202</v>
      </c>
      <c r="U15" s="218">
        <v>51.413612565445021</v>
      </c>
      <c r="V15" s="218">
        <v>51.343283582089548</v>
      </c>
      <c r="W15" s="218">
        <v>53.785211267605639</v>
      </c>
      <c r="X15" s="218">
        <v>61.878009630818617</v>
      </c>
      <c r="Y15" s="218">
        <v>55.642857142857139</v>
      </c>
      <c r="Z15" s="218">
        <v>54.1698546289212</v>
      </c>
      <c r="AA15" s="218">
        <v>57.014253563390852</v>
      </c>
      <c r="AB15" s="274">
        <v>66.371681415929203</v>
      </c>
      <c r="AC15" s="274">
        <v>46.917681801402736</v>
      </c>
      <c r="AD15" s="274">
        <v>44.708029197080293</v>
      </c>
      <c r="AE15" s="274">
        <v>42.057433660487099</v>
      </c>
      <c r="AF15" s="274">
        <v>44.835007173601149</v>
      </c>
      <c r="AG15" s="274">
        <v>52.679882525697508</v>
      </c>
      <c r="AH15" s="275">
        <v>59.281437125748504</v>
      </c>
      <c r="AI15" s="218">
        <v>56.378600823045268</v>
      </c>
      <c r="AJ15" s="218">
        <v>56.029962546816478</v>
      </c>
      <c r="AK15" s="218">
        <v>61.491935483870961</v>
      </c>
      <c r="AL15" s="218">
        <v>56.61804430037818</v>
      </c>
      <c r="AM15" s="218">
        <v>56.526548672566371</v>
      </c>
      <c r="AN15" s="218">
        <v>64.170566822672896</v>
      </c>
      <c r="AO15" s="218">
        <v>56.122931442080379</v>
      </c>
      <c r="AP15" s="218">
        <v>60.979303382130233</v>
      </c>
      <c r="AQ15" s="218">
        <v>54.266886326194395</v>
      </c>
      <c r="AR15" s="274">
        <v>57.529069767441868</v>
      </c>
      <c r="AS15" s="274">
        <v>72.820512820512818</v>
      </c>
      <c r="AT15" s="274">
        <v>68.105515587529979</v>
      </c>
      <c r="AU15" s="274">
        <v>68.898488120950319</v>
      </c>
      <c r="AV15" s="274">
        <v>65.82372629230197</v>
      </c>
      <c r="AW15" s="274">
        <v>68.648852088821982</v>
      </c>
      <c r="AX15" s="275">
        <v>46.05263157894737</v>
      </c>
      <c r="AY15" s="218">
        <v>46.458333333333336</v>
      </c>
      <c r="AZ15" s="218">
        <v>45.841844178581844</v>
      </c>
      <c r="BA15" s="218">
        <v>46.132823175731076</v>
      </c>
      <c r="BB15" s="218">
        <v>46.426592797783933</v>
      </c>
      <c r="BC15" s="218">
        <v>49.416445623342177</v>
      </c>
      <c r="BD15" s="218">
        <v>53.908955962394856</v>
      </c>
      <c r="BE15" s="218">
        <v>48.469917012448136</v>
      </c>
      <c r="BF15" s="218">
        <v>46.853478983614345</v>
      </c>
      <c r="BG15" s="218">
        <v>49</v>
      </c>
      <c r="BH15" s="274">
        <v>51.400454201362599</v>
      </c>
      <c r="BI15" s="274">
        <v>42.578959867014959</v>
      </c>
      <c r="BJ15" s="274">
        <v>43.0419921875</v>
      </c>
      <c r="BK15" s="274">
        <v>51.081794195250666</v>
      </c>
      <c r="BL15" s="274">
        <v>44.710071210579862</v>
      </c>
      <c r="BM15" s="274">
        <v>53.25414501361049</v>
      </c>
      <c r="BN15" s="275">
        <v>20</v>
      </c>
      <c r="BO15" s="218">
        <v>17.399999999999999</v>
      </c>
      <c r="BP15" s="218">
        <v>24.479166666666664</v>
      </c>
      <c r="BQ15" s="218">
        <v>25.740318906605925</v>
      </c>
      <c r="BR15" s="218">
        <v>28.26510721247563</v>
      </c>
      <c r="BS15" s="218">
        <v>21.727748691099478</v>
      </c>
      <c r="BT15" s="218">
        <v>26.477024070021884</v>
      </c>
      <c r="BU15" s="218">
        <v>20.408163265306122</v>
      </c>
      <c r="BV15" s="218">
        <v>18.509615384615387</v>
      </c>
      <c r="BW15" s="218" t="s">
        <v>111</v>
      </c>
      <c r="BX15" s="218" t="s">
        <v>111</v>
      </c>
      <c r="BY15" s="218" t="s">
        <v>111</v>
      </c>
      <c r="BZ15" s="218" t="s">
        <v>111</v>
      </c>
      <c r="CA15" s="274">
        <v>18.456883509833585</v>
      </c>
      <c r="CB15" s="274">
        <v>17.004048582995949</v>
      </c>
      <c r="CC15" s="274">
        <v>15.964912280701753</v>
      </c>
      <c r="CD15" s="275">
        <v>73.504273504273513</v>
      </c>
      <c r="CE15" s="218">
        <v>71.83098591549296</v>
      </c>
      <c r="CF15" s="218">
        <v>66.776315789473685</v>
      </c>
      <c r="CG15" s="218">
        <v>72.159090909090907</v>
      </c>
      <c r="CH15" s="218">
        <v>80.769230769230774</v>
      </c>
      <c r="CI15" s="218">
        <v>75.362318840579718</v>
      </c>
      <c r="CJ15" s="218">
        <v>80.120481927710841</v>
      </c>
      <c r="CK15" s="218">
        <v>70.567375886524815</v>
      </c>
      <c r="CL15" s="218">
        <v>80</v>
      </c>
      <c r="CM15" s="218">
        <v>82.675438596491219</v>
      </c>
      <c r="CN15" s="274">
        <v>80.941176470588232</v>
      </c>
      <c r="CO15" s="274">
        <v>79.334916864608076</v>
      </c>
      <c r="CP15" s="274">
        <v>76.798143851508115</v>
      </c>
      <c r="CQ15" s="274">
        <v>82.377049180327873</v>
      </c>
      <c r="CR15" s="274">
        <v>80.607476635514018</v>
      </c>
      <c r="CS15" s="274">
        <v>83.40517241379311</v>
      </c>
      <c r="CT15" s="275">
        <v>55.146654948917941</v>
      </c>
      <c r="CU15" s="218">
        <v>53.034636161423578</v>
      </c>
      <c r="CV15" s="218">
        <v>52.915302782324062</v>
      </c>
      <c r="CW15" s="218">
        <v>54.278587874136605</v>
      </c>
      <c r="CX15" s="218">
        <v>55.616008852821842</v>
      </c>
      <c r="CY15" s="218">
        <v>57.617752828699246</v>
      </c>
      <c r="CZ15" s="218">
        <v>62.52488387524884</v>
      </c>
      <c r="DA15" s="218">
        <v>58.558333333333337</v>
      </c>
      <c r="DB15" s="218">
        <v>59.884005881391936</v>
      </c>
      <c r="DC15" s="218">
        <v>61.691847534320118</v>
      </c>
      <c r="DD15" s="218">
        <v>64.676654945726952</v>
      </c>
      <c r="DE15" s="218">
        <v>60.679796213215717</v>
      </c>
      <c r="DF15" s="274">
        <v>60.150764910206192</v>
      </c>
      <c r="DG15" s="274">
        <v>61.022319228332044</v>
      </c>
      <c r="DH15" s="274">
        <v>59.138353765323991</v>
      </c>
      <c r="DI15" s="274">
        <v>64.4506505006471</v>
      </c>
      <c r="DJ15" s="276" t="s">
        <v>111</v>
      </c>
      <c r="DK15" s="202" t="s">
        <v>111</v>
      </c>
      <c r="DL15" s="202" t="s">
        <v>111</v>
      </c>
      <c r="DM15" s="202" t="s">
        <v>111</v>
      </c>
      <c r="DN15" s="202" t="s">
        <v>111</v>
      </c>
      <c r="DO15" s="202" t="s">
        <v>111</v>
      </c>
      <c r="DP15" s="202" t="s">
        <v>111</v>
      </c>
      <c r="DQ15" s="202" t="s">
        <v>111</v>
      </c>
      <c r="DR15" s="202" t="s">
        <v>111</v>
      </c>
      <c r="DS15" s="202" t="s">
        <v>111</v>
      </c>
      <c r="DT15" s="202" t="s">
        <v>111</v>
      </c>
      <c r="DU15" s="202" t="s">
        <v>111</v>
      </c>
      <c r="DV15" s="202" t="s">
        <v>111</v>
      </c>
      <c r="DW15" s="202" t="s">
        <v>111</v>
      </c>
      <c r="DX15" s="202" t="s">
        <v>111</v>
      </c>
      <c r="DY15" s="202" t="s">
        <v>111</v>
      </c>
      <c r="DZ15" s="261">
        <v>7.2565245066836415</v>
      </c>
      <c r="EA15" s="202">
        <v>7.6272933415790556</v>
      </c>
      <c r="EB15" s="202">
        <v>9.7663551401869171</v>
      </c>
      <c r="EC15" s="202">
        <v>9.6767001114827202</v>
      </c>
      <c r="ED15" s="202">
        <v>10.872704765834538</v>
      </c>
      <c r="EE15" s="202">
        <v>6.2184873949579833</v>
      </c>
      <c r="EF15" s="202">
        <v>5.3493013972055889</v>
      </c>
      <c r="EG15" s="202">
        <v>5.8373376045559704</v>
      </c>
      <c r="EH15" s="202">
        <v>5.0874658963248276</v>
      </c>
      <c r="EI15" s="202">
        <v>4.9494492228761127</v>
      </c>
      <c r="EJ15" s="202">
        <v>11.446287916876152</v>
      </c>
      <c r="EK15" s="202">
        <v>11.935675997617629</v>
      </c>
      <c r="EL15" s="274">
        <v>11.728038785640079</v>
      </c>
      <c r="EM15" s="274">
        <v>11.680282623095605</v>
      </c>
      <c r="EN15" s="274">
        <v>10.985212214326868</v>
      </c>
      <c r="EO15" s="274">
        <v>12.501252128618651</v>
      </c>
      <c r="EP15" s="261">
        <v>15.272062185642433</v>
      </c>
      <c r="EQ15" s="202">
        <v>12.131715771230503</v>
      </c>
      <c r="ER15" s="202">
        <v>11.736263736263735</v>
      </c>
      <c r="ES15" s="202">
        <v>11.37330754352031</v>
      </c>
      <c r="ET15" s="202">
        <v>12.994569433669511</v>
      </c>
      <c r="EU15" s="202">
        <v>7.5299085151301899</v>
      </c>
      <c r="EV15" s="202">
        <v>6.3147343802205143</v>
      </c>
      <c r="EW15" s="202">
        <v>6.1998766193707588</v>
      </c>
      <c r="EX15" s="202">
        <v>5.5900621118012426</v>
      </c>
      <c r="EY15" s="202">
        <v>9.2498036135113892</v>
      </c>
      <c r="EZ15" s="202">
        <v>16.690326505779758</v>
      </c>
      <c r="FA15" s="202">
        <v>17.176523906639474</v>
      </c>
      <c r="FB15" s="274">
        <v>17.950963222416814</v>
      </c>
      <c r="FC15" s="274">
        <v>17.336152219873149</v>
      </c>
      <c r="FD15" s="274">
        <v>19.427001569858714</v>
      </c>
      <c r="FE15" s="274">
        <v>19.111549851924973</v>
      </c>
      <c r="FF15" s="261">
        <v>17.407580720636407</v>
      </c>
      <c r="FG15" s="202">
        <v>24.240780911062906</v>
      </c>
      <c r="FH15" s="202">
        <v>23.002680965147455</v>
      </c>
      <c r="FI15" s="202">
        <v>19.096385542168676</v>
      </c>
      <c r="FJ15" s="202">
        <v>18.689903846153847</v>
      </c>
      <c r="FK15" s="202">
        <v>15.535614133482895</v>
      </c>
      <c r="FL15" s="202">
        <v>15.523114355231144</v>
      </c>
      <c r="FM15" s="202">
        <v>15.976821192052981</v>
      </c>
      <c r="FN15" s="202">
        <v>15.095087163232964</v>
      </c>
      <c r="FO15" s="202">
        <v>9.0296495956873315</v>
      </c>
      <c r="FP15" s="202">
        <v>15.476984656437626</v>
      </c>
      <c r="FQ15" s="202">
        <v>8.1117021276595747</v>
      </c>
      <c r="FR15" s="274">
        <v>10.460772104607722</v>
      </c>
      <c r="FS15" s="274">
        <v>13.480662983425415</v>
      </c>
      <c r="FT15" s="274">
        <v>16.445916114790286</v>
      </c>
      <c r="FU15" s="274">
        <v>19.840213049267643</v>
      </c>
      <c r="FV15" s="261">
        <v>11.596768839216553</v>
      </c>
      <c r="FW15" s="202">
        <v>12.184827279795623</v>
      </c>
      <c r="FX15" s="202">
        <v>13.230403800475059</v>
      </c>
      <c r="FY15" s="202">
        <v>11.970217640320733</v>
      </c>
      <c r="FZ15" s="202">
        <v>12.90571019914182</v>
      </c>
      <c r="GA15" s="202">
        <v>8.3857218966435809</v>
      </c>
      <c r="GB15" s="202">
        <v>7.7152515410618419</v>
      </c>
      <c r="GC15" s="202">
        <v>8.1138600691673322</v>
      </c>
      <c r="GD15" s="202">
        <v>7.286329999186794</v>
      </c>
      <c r="GE15" s="202">
        <v>7.0665757782322203</v>
      </c>
      <c r="GF15" s="202">
        <v>14.019520851818989</v>
      </c>
      <c r="GG15" s="202">
        <v>13.429203539823009</v>
      </c>
      <c r="GH15" s="274">
        <v>13.68106028217187</v>
      </c>
      <c r="GI15" s="274">
        <v>13.611924045463827</v>
      </c>
      <c r="GJ15" s="274">
        <v>13.907163742690059</v>
      </c>
      <c r="GK15" s="274">
        <v>14.969301854547757</v>
      </c>
      <c r="GL15" s="276" t="s">
        <v>111</v>
      </c>
      <c r="GM15" s="202" t="s">
        <v>111</v>
      </c>
      <c r="GN15" s="202" t="s">
        <v>111</v>
      </c>
      <c r="GO15" s="202" t="s">
        <v>111</v>
      </c>
      <c r="GP15" s="202" t="s">
        <v>111</v>
      </c>
      <c r="GQ15" s="202" t="s">
        <v>111</v>
      </c>
      <c r="GR15" s="202" t="s">
        <v>111</v>
      </c>
      <c r="GS15" s="202" t="s">
        <v>111</v>
      </c>
      <c r="GT15" s="202" t="s">
        <v>111</v>
      </c>
      <c r="GU15" s="202" t="s">
        <v>111</v>
      </c>
      <c r="GV15" s="202" t="s">
        <v>111</v>
      </c>
      <c r="GW15" s="202" t="s">
        <v>111</v>
      </c>
      <c r="GX15" s="202" t="s">
        <v>111</v>
      </c>
      <c r="GY15" s="202" t="s">
        <v>111</v>
      </c>
      <c r="GZ15" s="202" t="s">
        <v>111</v>
      </c>
      <c r="HA15" s="202" t="s">
        <v>111</v>
      </c>
      <c r="HB15" s="261" t="s">
        <v>111</v>
      </c>
      <c r="HC15" s="202" t="s">
        <v>111</v>
      </c>
      <c r="HD15" s="202" t="s">
        <v>111</v>
      </c>
      <c r="HE15" s="202" t="s">
        <v>111</v>
      </c>
      <c r="HF15" s="202" t="s">
        <v>111</v>
      </c>
      <c r="HG15" s="202" t="s">
        <v>111</v>
      </c>
      <c r="HH15" s="202" t="s">
        <v>111</v>
      </c>
      <c r="HI15" s="202" t="s">
        <v>111</v>
      </c>
      <c r="HJ15" s="202" t="s">
        <v>111</v>
      </c>
      <c r="HK15" s="202" t="s">
        <v>111</v>
      </c>
      <c r="HL15" s="202" t="s">
        <v>111</v>
      </c>
      <c r="HM15" s="202" t="s">
        <v>111</v>
      </c>
      <c r="HN15" s="202" t="s">
        <v>111</v>
      </c>
      <c r="HO15" s="202" t="s">
        <v>111</v>
      </c>
      <c r="HP15" s="274" t="s">
        <v>111</v>
      </c>
      <c r="HQ15" s="274" t="s">
        <v>111</v>
      </c>
      <c r="HR15" s="261" t="s">
        <v>111</v>
      </c>
      <c r="HS15" s="202" t="s">
        <v>111</v>
      </c>
      <c r="HT15" s="202" t="s">
        <v>111</v>
      </c>
      <c r="HU15" s="202" t="s">
        <v>111</v>
      </c>
      <c r="HV15" s="202" t="s">
        <v>111</v>
      </c>
      <c r="HW15" s="202" t="s">
        <v>111</v>
      </c>
      <c r="HX15" s="202" t="s">
        <v>111</v>
      </c>
      <c r="HY15" s="202" t="s">
        <v>111</v>
      </c>
      <c r="HZ15" s="202" t="s">
        <v>111</v>
      </c>
      <c r="IA15" s="202" t="s">
        <v>111</v>
      </c>
      <c r="IB15" s="202" t="s">
        <v>111</v>
      </c>
      <c r="IC15" s="202" t="s">
        <v>111</v>
      </c>
      <c r="ID15" s="202" t="s">
        <v>111</v>
      </c>
      <c r="IE15" s="202" t="s">
        <v>111</v>
      </c>
      <c r="IF15" s="202" t="s">
        <v>111</v>
      </c>
      <c r="IG15" s="202" t="s">
        <v>111</v>
      </c>
      <c r="IH15" s="202"/>
      <c r="II15" s="202"/>
      <c r="IJ15" s="202"/>
      <c r="IK15" s="202"/>
      <c r="IL15" s="202"/>
      <c r="IM15" s="202"/>
      <c r="IN15" s="202"/>
      <c r="IO15" s="202"/>
      <c r="IP15" s="202"/>
      <c r="IQ15" s="202"/>
      <c r="IR15" s="202"/>
      <c r="IS15" s="202"/>
      <c r="IT15" s="202"/>
      <c r="IU15" s="202"/>
      <c r="IV15" s="202"/>
      <c r="IW15" s="202"/>
      <c r="IX15" s="202"/>
      <c r="IY15" s="202"/>
      <c r="IZ15" s="202"/>
      <c r="JA15" s="202"/>
      <c r="JB15" s="202"/>
      <c r="JC15" s="202"/>
      <c r="JD15" s="202"/>
      <c r="JE15" s="279"/>
      <c r="JF15" s="279"/>
      <c r="JG15" s="279"/>
      <c r="JH15" s="279"/>
      <c r="JI15" s="279"/>
      <c r="JJ15" s="279"/>
    </row>
    <row r="16" spans="1:270" s="4" customFormat="1">
      <c r="A16" s="32"/>
      <c r="B16" s="218"/>
      <c r="C16" s="218"/>
      <c r="D16" s="218"/>
      <c r="E16" s="218"/>
      <c r="F16" s="218"/>
      <c r="G16" s="218"/>
      <c r="H16" s="218"/>
      <c r="I16" s="218"/>
      <c r="J16" s="218"/>
      <c r="K16" s="218"/>
      <c r="L16" s="274"/>
      <c r="M16" s="274"/>
      <c r="N16" s="274"/>
      <c r="O16" s="274"/>
      <c r="P16" s="274"/>
      <c r="Q16" s="274"/>
      <c r="R16" s="275"/>
      <c r="S16" s="218"/>
      <c r="T16" s="218"/>
      <c r="U16" s="218"/>
      <c r="V16" s="218"/>
      <c r="W16" s="218"/>
      <c r="X16" s="218"/>
      <c r="Y16" s="218"/>
      <c r="Z16" s="218"/>
      <c r="AA16" s="218"/>
      <c r="AB16" s="274"/>
      <c r="AC16" s="274"/>
      <c r="AD16" s="274"/>
      <c r="AE16" s="274"/>
      <c r="AF16" s="274"/>
      <c r="AG16" s="274"/>
      <c r="AH16" s="275"/>
      <c r="AI16" s="218"/>
      <c r="AJ16" s="218"/>
      <c r="AK16" s="218"/>
      <c r="AL16" s="218"/>
      <c r="AM16" s="218"/>
      <c r="AN16" s="218"/>
      <c r="AO16" s="218"/>
      <c r="AP16" s="218"/>
      <c r="AQ16" s="218"/>
      <c r="AR16" s="274"/>
      <c r="AS16" s="274"/>
      <c r="AT16" s="274"/>
      <c r="AU16" s="274"/>
      <c r="AV16" s="274"/>
      <c r="AW16" s="274"/>
      <c r="AX16" s="275"/>
      <c r="AY16" s="218"/>
      <c r="AZ16" s="218"/>
      <c r="BA16" s="218"/>
      <c r="BB16" s="218"/>
      <c r="BC16" s="218"/>
      <c r="BD16" s="218"/>
      <c r="BE16" s="218"/>
      <c r="BF16" s="218"/>
      <c r="BG16" s="218"/>
      <c r="BH16" s="274"/>
      <c r="BI16" s="274"/>
      <c r="BJ16" s="274"/>
      <c r="BK16" s="274"/>
      <c r="BL16" s="274"/>
      <c r="BM16" s="274"/>
      <c r="BN16" s="275"/>
      <c r="BO16" s="218"/>
      <c r="BP16" s="218"/>
      <c r="BQ16" s="218"/>
      <c r="BR16" s="218"/>
      <c r="BS16" s="218"/>
      <c r="BT16" s="218"/>
      <c r="BU16" s="218"/>
      <c r="BV16" s="218"/>
      <c r="BW16" s="218"/>
      <c r="BX16" s="218"/>
      <c r="BY16" s="218"/>
      <c r="BZ16" s="274"/>
      <c r="CA16" s="274"/>
      <c r="CB16" s="274"/>
      <c r="CC16" s="274"/>
      <c r="CD16" s="275"/>
      <c r="CE16" s="218"/>
      <c r="CF16" s="218"/>
      <c r="CG16" s="218"/>
      <c r="CH16" s="218"/>
      <c r="CI16" s="218"/>
      <c r="CJ16" s="218"/>
      <c r="CK16" s="218"/>
      <c r="CL16" s="218"/>
      <c r="CM16" s="218"/>
      <c r="CN16" s="274"/>
      <c r="CO16" s="274"/>
      <c r="CP16" s="274"/>
      <c r="CQ16" s="274"/>
      <c r="CR16" s="274"/>
      <c r="CS16" s="274"/>
      <c r="CT16" s="275"/>
      <c r="CU16" s="218"/>
      <c r="CV16" s="218"/>
      <c r="CW16" s="218"/>
      <c r="CX16" s="218"/>
      <c r="CY16" s="218"/>
      <c r="CZ16" s="218"/>
      <c r="DA16" s="218"/>
      <c r="DB16" s="218"/>
      <c r="DC16" s="218"/>
      <c r="DD16" s="218"/>
      <c r="DE16" s="218"/>
      <c r="DF16" s="274"/>
      <c r="DG16" s="274"/>
      <c r="DH16" s="274"/>
      <c r="DI16" s="274"/>
      <c r="DJ16" s="276"/>
      <c r="DK16" s="202"/>
      <c r="DL16" s="202"/>
      <c r="DM16" s="202"/>
      <c r="DN16" s="202"/>
      <c r="DO16" s="202"/>
      <c r="DP16" s="202"/>
      <c r="DQ16" s="202"/>
      <c r="DR16" s="202"/>
      <c r="DS16" s="202"/>
      <c r="DT16" s="202"/>
      <c r="DU16" s="202"/>
      <c r="DV16" s="274"/>
      <c r="DW16" s="274"/>
      <c r="DX16" s="274"/>
      <c r="DY16" s="274"/>
      <c r="DZ16" s="261"/>
      <c r="EA16" s="202"/>
      <c r="EB16" s="202"/>
      <c r="EC16" s="202"/>
      <c r="ED16" s="202"/>
      <c r="EE16" s="202"/>
      <c r="EF16" s="202"/>
      <c r="EG16" s="202"/>
      <c r="EH16" s="202"/>
      <c r="EI16" s="202"/>
      <c r="EJ16" s="202"/>
      <c r="EK16" s="202"/>
      <c r="EL16" s="274"/>
      <c r="EM16" s="274"/>
      <c r="EN16" s="274"/>
      <c r="EO16" s="274"/>
      <c r="EP16" s="261"/>
      <c r="EQ16" s="202"/>
      <c r="ER16" s="202"/>
      <c r="ES16" s="202"/>
      <c r="ET16" s="202"/>
      <c r="EU16" s="202"/>
      <c r="EV16" s="202"/>
      <c r="EW16" s="202"/>
      <c r="EX16" s="202"/>
      <c r="EY16" s="202"/>
      <c r="EZ16" s="202"/>
      <c r="FA16" s="202"/>
      <c r="FB16" s="274"/>
      <c r="FC16" s="274"/>
      <c r="FD16" s="274"/>
      <c r="FE16" s="274"/>
      <c r="FF16" s="261"/>
      <c r="FG16" s="202"/>
      <c r="FH16" s="202"/>
      <c r="FI16" s="202"/>
      <c r="FJ16" s="202"/>
      <c r="FK16" s="202"/>
      <c r="FL16" s="202"/>
      <c r="FM16" s="202"/>
      <c r="FN16" s="202"/>
      <c r="FO16" s="202"/>
      <c r="FP16" s="202"/>
      <c r="FQ16" s="202"/>
      <c r="FR16" s="274"/>
      <c r="FS16" s="274"/>
      <c r="FT16" s="274"/>
      <c r="FU16" s="274"/>
      <c r="FV16" s="261"/>
      <c r="FW16" s="202"/>
      <c r="FX16" s="202"/>
      <c r="FY16" s="202"/>
      <c r="FZ16" s="202"/>
      <c r="GA16" s="202"/>
      <c r="GB16" s="202"/>
      <c r="GC16" s="202"/>
      <c r="GD16" s="202"/>
      <c r="GE16" s="202"/>
      <c r="GF16" s="202"/>
      <c r="GG16" s="202"/>
      <c r="GH16" s="274"/>
      <c r="GI16" s="274"/>
      <c r="GJ16" s="274"/>
      <c r="GK16" s="274"/>
      <c r="GL16" s="276"/>
      <c r="GM16" s="202"/>
      <c r="GN16" s="202"/>
      <c r="GO16" s="202"/>
      <c r="GP16" s="202"/>
      <c r="GQ16" s="202"/>
      <c r="GR16" s="202"/>
      <c r="GS16" s="202"/>
      <c r="GT16" s="202"/>
      <c r="GU16" s="202"/>
      <c r="GV16" s="202"/>
      <c r="GW16" s="202"/>
      <c r="GX16" s="202"/>
      <c r="GY16" s="202"/>
      <c r="GZ16" s="202"/>
      <c r="HA16" s="202"/>
      <c r="HB16" s="261"/>
      <c r="HC16" s="202"/>
      <c r="HD16" s="202"/>
      <c r="HE16" s="202"/>
      <c r="HF16" s="202"/>
      <c r="HG16" s="202"/>
      <c r="HH16" s="202"/>
      <c r="HI16" s="202"/>
      <c r="HJ16" s="202"/>
      <c r="HK16" s="202"/>
      <c r="HL16" s="202"/>
      <c r="HM16" s="202"/>
      <c r="HN16" s="202"/>
      <c r="HO16" s="202"/>
      <c r="HP16" s="202"/>
      <c r="HQ16" s="202"/>
      <c r="HR16" s="261"/>
      <c r="HS16" s="202"/>
      <c r="HT16" s="202"/>
      <c r="HU16" s="202"/>
      <c r="HV16" s="202"/>
      <c r="HW16" s="202"/>
      <c r="HX16" s="202"/>
      <c r="HY16" s="202"/>
      <c r="HZ16" s="202"/>
      <c r="IA16" s="202"/>
      <c r="IB16" s="202"/>
      <c r="IC16" s="202"/>
      <c r="ID16" s="202"/>
      <c r="IE16" s="202"/>
      <c r="IF16" s="202"/>
      <c r="IG16" s="202"/>
      <c r="IH16" s="202"/>
      <c r="II16" s="202"/>
      <c r="IJ16" s="202"/>
      <c r="IK16" s="202"/>
      <c r="IL16" s="202"/>
      <c r="IM16" s="202"/>
      <c r="IN16" s="202"/>
      <c r="IO16" s="202"/>
      <c r="IP16" s="202"/>
      <c r="IQ16" s="202"/>
      <c r="IR16" s="202"/>
      <c r="IS16" s="202"/>
      <c r="IT16" s="202"/>
      <c r="IU16" s="202"/>
      <c r="IV16" s="202"/>
      <c r="IW16" s="202"/>
      <c r="IX16" s="202"/>
      <c r="IY16" s="202"/>
      <c r="IZ16" s="202"/>
      <c r="JA16" s="202"/>
      <c r="JB16" s="202"/>
      <c r="JC16" s="202"/>
      <c r="JD16" s="202"/>
      <c r="JE16" s="279"/>
      <c r="JF16" s="279"/>
      <c r="JG16" s="279"/>
      <c r="JH16" s="279"/>
      <c r="JI16" s="279"/>
      <c r="JJ16" s="279"/>
    </row>
    <row r="17" spans="1:270" s="4" customFormat="1">
      <c r="A17" s="32" t="s">
        <v>23</v>
      </c>
      <c r="B17" s="202">
        <v>40.179461615154537</v>
      </c>
      <c r="C17" s="202">
        <v>43.26450344149459</v>
      </c>
      <c r="D17" s="202">
        <v>38.852304797742235</v>
      </c>
      <c r="E17" s="202">
        <v>62.570735650767986</v>
      </c>
      <c r="F17" s="202">
        <v>48.192771084337352</v>
      </c>
      <c r="G17" s="202">
        <v>46.347031963470322</v>
      </c>
      <c r="H17" s="218">
        <v>48.019401778496359</v>
      </c>
      <c r="I17" s="218">
        <v>46.021328958162428</v>
      </c>
      <c r="J17" s="218">
        <v>45.97156398104265</v>
      </c>
      <c r="K17" s="218">
        <v>53.007167341851044</v>
      </c>
      <c r="L17" s="274">
        <v>52.148735141725091</v>
      </c>
      <c r="M17" s="274">
        <v>54.357119368628737</v>
      </c>
      <c r="N17" s="274">
        <v>52.68918073796123</v>
      </c>
      <c r="O17" s="274">
        <v>54.75319926873857</v>
      </c>
      <c r="P17" s="274">
        <v>54.04624277456648</v>
      </c>
      <c r="Q17" s="274">
        <v>54.954707658523191</v>
      </c>
      <c r="R17" s="261">
        <v>48.581019224900821</v>
      </c>
      <c r="S17" s="202">
        <v>50.204982655313778</v>
      </c>
      <c r="T17" s="202">
        <v>48.389217619986852</v>
      </c>
      <c r="U17" s="202">
        <v>48.418854415274467</v>
      </c>
      <c r="V17" s="202">
        <v>50.076737557553166</v>
      </c>
      <c r="W17" s="202">
        <v>53.199825859817153</v>
      </c>
      <c r="X17" s="218">
        <v>53.077765607886086</v>
      </c>
      <c r="Y17" s="218">
        <v>53.649085037674915</v>
      </c>
      <c r="Z17" s="218">
        <v>52.066772655007952</v>
      </c>
      <c r="AA17" s="218">
        <v>47.390463917525771</v>
      </c>
      <c r="AB17" s="274">
        <v>51.194852941176471</v>
      </c>
      <c r="AC17" s="274">
        <v>56.093135772603567</v>
      </c>
      <c r="AD17" s="274">
        <v>53.01910043130006</v>
      </c>
      <c r="AE17" s="274">
        <v>53.341508277130586</v>
      </c>
      <c r="AF17" s="274">
        <v>54.849106358042775</v>
      </c>
      <c r="AG17" s="274">
        <v>52.63942737846704</v>
      </c>
      <c r="AH17" s="261">
        <v>29.144667370644139</v>
      </c>
      <c r="AI17" s="202">
        <v>30.04524886877828</v>
      </c>
      <c r="AJ17" s="202">
        <v>32.504780114722756</v>
      </c>
      <c r="AK17" s="202">
        <v>32.425742574257427</v>
      </c>
      <c r="AL17" s="218" t="s">
        <v>111</v>
      </c>
      <c r="AM17" s="218" t="s">
        <v>111</v>
      </c>
      <c r="AN17" s="218" t="s">
        <v>111</v>
      </c>
      <c r="AO17" s="218" t="s">
        <v>111</v>
      </c>
      <c r="AP17" s="218" t="s">
        <v>111</v>
      </c>
      <c r="AQ17" s="218" t="s">
        <v>111</v>
      </c>
      <c r="AR17" s="218" t="s">
        <v>111</v>
      </c>
      <c r="AS17" s="218" t="s">
        <v>111</v>
      </c>
      <c r="AT17" s="218" t="s">
        <v>111</v>
      </c>
      <c r="AU17" s="218" t="s">
        <v>111</v>
      </c>
      <c r="AV17" s="218" t="s">
        <v>111</v>
      </c>
      <c r="AW17" s="218" t="s">
        <v>111</v>
      </c>
      <c r="AX17" s="261">
        <v>42.245989304812838</v>
      </c>
      <c r="AY17" s="202">
        <v>44.973544973544968</v>
      </c>
      <c r="AZ17" s="202">
        <v>42.844364937388193</v>
      </c>
      <c r="BA17" s="202">
        <v>44.49047224523612</v>
      </c>
      <c r="BB17" s="202">
        <v>46.11059044048735</v>
      </c>
      <c r="BC17" s="202">
        <v>50.291262135922331</v>
      </c>
      <c r="BD17" s="218">
        <v>46.201873048907387</v>
      </c>
      <c r="BE17" s="218">
        <v>48.118811881188115</v>
      </c>
      <c r="BF17" s="218">
        <v>46.161934805467929</v>
      </c>
      <c r="BG17" s="218">
        <v>40.797285835453771</v>
      </c>
      <c r="BH17" s="274">
        <v>36.81687440076702</v>
      </c>
      <c r="BI17" s="274">
        <v>39.145597210113337</v>
      </c>
      <c r="BJ17" s="274">
        <v>36.830188679245282</v>
      </c>
      <c r="BK17" s="274">
        <v>30.675778283978737</v>
      </c>
      <c r="BL17" s="274">
        <v>30.488644184445974</v>
      </c>
      <c r="BM17" s="274">
        <v>31.986301369863014</v>
      </c>
      <c r="BN17" s="261">
        <v>32.677165354330704</v>
      </c>
      <c r="BO17" s="202">
        <v>31.946308724832218</v>
      </c>
      <c r="BP17" s="202">
        <v>35.310734463276837</v>
      </c>
      <c r="BQ17" s="202">
        <v>37.361111111111114</v>
      </c>
      <c r="BR17" s="202">
        <v>37.976346911957947</v>
      </c>
      <c r="BS17" s="202">
        <v>40.812720848056536</v>
      </c>
      <c r="BT17" s="218">
        <v>39.071566731141196</v>
      </c>
      <c r="BU17" s="218">
        <v>41.479820627802688</v>
      </c>
      <c r="BV17" s="218">
        <v>35.496183206106871</v>
      </c>
      <c r="BW17" s="218">
        <v>36.065573770491802</v>
      </c>
      <c r="BX17" s="274">
        <v>42.016806722689076</v>
      </c>
      <c r="BY17" s="274">
        <v>40.526315789473685</v>
      </c>
      <c r="BZ17" s="274">
        <v>39.393939393939391</v>
      </c>
      <c r="CA17" s="274">
        <v>39.189189189189186</v>
      </c>
      <c r="CB17" s="274">
        <v>39.195979899497488</v>
      </c>
      <c r="CC17" s="274">
        <v>39.150943396226417</v>
      </c>
      <c r="CD17" s="261" t="s">
        <v>111</v>
      </c>
      <c r="CE17" s="202" t="s">
        <v>111</v>
      </c>
      <c r="CF17" s="202" t="s">
        <v>111</v>
      </c>
      <c r="CG17" s="202" t="s">
        <v>111</v>
      </c>
      <c r="CH17" s="202" t="s">
        <v>111</v>
      </c>
      <c r="CI17" s="202" t="s">
        <v>111</v>
      </c>
      <c r="CJ17" s="218" t="s">
        <v>111</v>
      </c>
      <c r="CK17" s="218" t="s">
        <v>111</v>
      </c>
      <c r="CL17" s="218" t="s">
        <v>111</v>
      </c>
      <c r="CM17" s="218" t="s">
        <v>111</v>
      </c>
      <c r="CN17" s="218" t="s">
        <v>111</v>
      </c>
      <c r="CO17" s="218" t="s">
        <v>111</v>
      </c>
      <c r="CP17" s="218" t="s">
        <v>111</v>
      </c>
      <c r="CQ17" s="218" t="s">
        <v>111</v>
      </c>
      <c r="CR17" s="218" t="s">
        <v>111</v>
      </c>
      <c r="CS17" s="218" t="s">
        <v>111</v>
      </c>
      <c r="CT17" s="261">
        <v>42.099942229924899</v>
      </c>
      <c r="CU17" s="202">
        <v>43.348131175712446</v>
      </c>
      <c r="CV17" s="202">
        <v>42.339114232478146</v>
      </c>
      <c r="CW17" s="202">
        <v>46.532091097308488</v>
      </c>
      <c r="CX17" s="202">
        <v>48.008907518993979</v>
      </c>
      <c r="CY17" s="202">
        <v>50.666311300639656</v>
      </c>
      <c r="CZ17" s="218">
        <v>50.315934065934066</v>
      </c>
      <c r="DA17" s="218">
        <v>50.874316939890704</v>
      </c>
      <c r="DB17" s="218">
        <v>49.234529782580729</v>
      </c>
      <c r="DC17" s="218">
        <v>48.45602605863192</v>
      </c>
      <c r="DD17" s="218">
        <v>49.399437771530799</v>
      </c>
      <c r="DE17" s="218">
        <v>52.491867273910216</v>
      </c>
      <c r="DF17" s="274">
        <v>49.8125</v>
      </c>
      <c r="DG17" s="274">
        <v>49.832982803414573</v>
      </c>
      <c r="DH17" s="274">
        <v>50.005865102639291</v>
      </c>
      <c r="DI17" s="274">
        <v>49.803876326718964</v>
      </c>
      <c r="DJ17" s="276" t="s">
        <v>111</v>
      </c>
      <c r="DK17" s="202" t="s">
        <v>111</v>
      </c>
      <c r="DL17" s="202" t="s">
        <v>111</v>
      </c>
      <c r="DM17" s="202" t="s">
        <v>111</v>
      </c>
      <c r="DN17" s="202" t="s">
        <v>111</v>
      </c>
      <c r="DO17" s="202" t="s">
        <v>111</v>
      </c>
      <c r="DP17" s="202" t="s">
        <v>111</v>
      </c>
      <c r="DQ17" s="202" t="s">
        <v>111</v>
      </c>
      <c r="DR17" s="202" t="s">
        <v>111</v>
      </c>
      <c r="DS17" s="202" t="s">
        <v>111</v>
      </c>
      <c r="DT17" s="202" t="s">
        <v>111</v>
      </c>
      <c r="DU17" s="202" t="s">
        <v>111</v>
      </c>
      <c r="DV17" s="202" t="s">
        <v>111</v>
      </c>
      <c r="DW17" s="202" t="s">
        <v>111</v>
      </c>
      <c r="DX17" s="202" t="s">
        <v>111</v>
      </c>
      <c r="DY17" s="202" t="s">
        <v>111</v>
      </c>
      <c r="DZ17" s="261" t="s">
        <v>110</v>
      </c>
      <c r="EA17" s="202" t="s">
        <v>110</v>
      </c>
      <c r="EB17" s="202" t="s">
        <v>110</v>
      </c>
      <c r="EC17" s="202" t="s">
        <v>110</v>
      </c>
      <c r="ED17" s="202" t="s">
        <v>110</v>
      </c>
      <c r="EE17" s="202" t="s">
        <v>110</v>
      </c>
      <c r="EF17" s="202" t="s">
        <v>110</v>
      </c>
      <c r="EG17" s="202" t="s">
        <v>110</v>
      </c>
      <c r="EH17" s="202" t="s">
        <v>110</v>
      </c>
      <c r="EI17" s="202">
        <v>15</v>
      </c>
      <c r="EJ17" s="202">
        <v>17.100815271425731</v>
      </c>
      <c r="EK17" s="202">
        <v>21.461624381681826</v>
      </c>
      <c r="EL17" s="274">
        <v>20.876141552511417</v>
      </c>
      <c r="EM17" s="274">
        <v>22.557142857142857</v>
      </c>
      <c r="EN17" s="274">
        <v>21.79690357186395</v>
      </c>
      <c r="EO17" s="274">
        <v>20.904966571155683</v>
      </c>
      <c r="EP17" s="261" t="s">
        <v>110</v>
      </c>
      <c r="EQ17" s="202" t="s">
        <v>110</v>
      </c>
      <c r="ER17" s="202" t="s">
        <v>110</v>
      </c>
      <c r="ES17" s="202" t="s">
        <v>110</v>
      </c>
      <c r="ET17" s="202" t="s">
        <v>110</v>
      </c>
      <c r="EU17" s="202" t="s">
        <v>110</v>
      </c>
      <c r="EV17" s="202" t="s">
        <v>110</v>
      </c>
      <c r="EW17" s="202" t="s">
        <v>110</v>
      </c>
      <c r="EX17" s="202" t="s">
        <v>110</v>
      </c>
      <c r="EY17" s="202">
        <v>21</v>
      </c>
      <c r="EZ17" s="202">
        <v>25.994849214920663</v>
      </c>
      <c r="FA17" s="202">
        <v>27.011739594450372</v>
      </c>
      <c r="FB17" s="274">
        <v>27.673356695338221</v>
      </c>
      <c r="FC17" s="274">
        <v>28.408071748878921</v>
      </c>
      <c r="FD17" s="274">
        <v>27.340383862122991</v>
      </c>
      <c r="FE17" s="274">
        <v>28.351069022747243</v>
      </c>
      <c r="FF17" s="261" t="s">
        <v>110</v>
      </c>
      <c r="FG17" s="202" t="s">
        <v>110</v>
      </c>
      <c r="FH17" s="202" t="s">
        <v>110</v>
      </c>
      <c r="FI17" s="202" t="s">
        <v>110</v>
      </c>
      <c r="FJ17" s="202" t="s">
        <v>110</v>
      </c>
      <c r="FK17" s="202" t="s">
        <v>110</v>
      </c>
      <c r="FL17" s="202" t="s">
        <v>110</v>
      </c>
      <c r="FM17" s="202" t="s">
        <v>110</v>
      </c>
      <c r="FN17" s="202" t="s">
        <v>110</v>
      </c>
      <c r="FO17" s="202">
        <v>15</v>
      </c>
      <c r="FP17" s="202">
        <v>20.294784580498867</v>
      </c>
      <c r="FQ17" s="202">
        <v>21.977329974811084</v>
      </c>
      <c r="FR17" s="274">
        <v>24.765581908439053</v>
      </c>
      <c r="FS17" s="274">
        <v>28.698379508625194</v>
      </c>
      <c r="FT17" s="274">
        <v>27.522935779816514</v>
      </c>
      <c r="FU17" s="274">
        <v>28.606356968215156</v>
      </c>
      <c r="FV17" s="261" t="s">
        <v>110</v>
      </c>
      <c r="FW17" s="202" t="s">
        <v>110</v>
      </c>
      <c r="FX17" s="202" t="s">
        <v>110</v>
      </c>
      <c r="FY17" s="202" t="s">
        <v>110</v>
      </c>
      <c r="FZ17" s="202" t="s">
        <v>110</v>
      </c>
      <c r="GA17" s="202" t="s">
        <v>110</v>
      </c>
      <c r="GB17" s="202" t="s">
        <v>110</v>
      </c>
      <c r="GC17" s="202" t="s">
        <v>110</v>
      </c>
      <c r="GD17" s="202" t="s">
        <v>110</v>
      </c>
      <c r="GE17" s="202">
        <v>18</v>
      </c>
      <c r="GF17" s="202">
        <v>23.085501858736059</v>
      </c>
      <c r="GG17" s="202">
        <v>24.528301886792452</v>
      </c>
      <c r="GH17" s="274">
        <v>24.772453119859634</v>
      </c>
      <c r="GI17" s="274">
        <v>26.142544720462062</v>
      </c>
      <c r="GJ17" s="274">
        <v>25.03313959416743</v>
      </c>
      <c r="GK17" s="274">
        <v>25.224226544391815</v>
      </c>
      <c r="GL17" s="276" t="s">
        <v>111</v>
      </c>
      <c r="GM17" s="202" t="s">
        <v>111</v>
      </c>
      <c r="GN17" s="202" t="s">
        <v>111</v>
      </c>
      <c r="GO17" s="202" t="s">
        <v>111</v>
      </c>
      <c r="GP17" s="202" t="s">
        <v>111</v>
      </c>
      <c r="GQ17" s="202" t="s">
        <v>111</v>
      </c>
      <c r="GR17" s="202" t="s">
        <v>111</v>
      </c>
      <c r="GS17" s="202" t="s">
        <v>111</v>
      </c>
      <c r="GT17" s="202" t="s">
        <v>111</v>
      </c>
      <c r="GU17" s="202" t="s">
        <v>111</v>
      </c>
      <c r="GV17" s="202" t="s">
        <v>111</v>
      </c>
      <c r="GW17" s="202" t="s">
        <v>111</v>
      </c>
      <c r="GX17" s="202" t="s">
        <v>111</v>
      </c>
      <c r="GY17" s="202" t="s">
        <v>111</v>
      </c>
      <c r="GZ17" s="202" t="s">
        <v>111</v>
      </c>
      <c r="HA17" s="202" t="s">
        <v>111</v>
      </c>
      <c r="HB17" s="261" t="s">
        <v>111</v>
      </c>
      <c r="HC17" s="202" t="s">
        <v>111</v>
      </c>
      <c r="HD17" s="202" t="s">
        <v>111</v>
      </c>
      <c r="HE17" s="202" t="s">
        <v>111</v>
      </c>
      <c r="HF17" s="202" t="s">
        <v>111</v>
      </c>
      <c r="HG17" s="202" t="s">
        <v>111</v>
      </c>
      <c r="HH17" s="202" t="s">
        <v>111</v>
      </c>
      <c r="HI17" s="202" t="s">
        <v>111</v>
      </c>
      <c r="HJ17" s="202" t="s">
        <v>111</v>
      </c>
      <c r="HK17" s="202" t="s">
        <v>111</v>
      </c>
      <c r="HL17" s="202" t="s">
        <v>111</v>
      </c>
      <c r="HM17" s="202" t="s">
        <v>111</v>
      </c>
      <c r="HN17" s="202" t="s">
        <v>111</v>
      </c>
      <c r="HO17" s="202" t="s">
        <v>111</v>
      </c>
      <c r="HP17" s="202" t="s">
        <v>111</v>
      </c>
      <c r="HQ17" s="202" t="s">
        <v>111</v>
      </c>
      <c r="HR17" s="261" t="s">
        <v>111</v>
      </c>
      <c r="HS17" s="202" t="s">
        <v>111</v>
      </c>
      <c r="HT17" s="202" t="s">
        <v>111</v>
      </c>
      <c r="HU17" s="202" t="s">
        <v>111</v>
      </c>
      <c r="HV17" s="202" t="s">
        <v>111</v>
      </c>
      <c r="HW17" s="202" t="s">
        <v>111</v>
      </c>
      <c r="HX17" s="202" t="s">
        <v>111</v>
      </c>
      <c r="HY17" s="202" t="s">
        <v>111</v>
      </c>
      <c r="HZ17" s="202" t="s">
        <v>111</v>
      </c>
      <c r="IA17" s="202" t="s">
        <v>111</v>
      </c>
      <c r="IB17" s="202" t="s">
        <v>111</v>
      </c>
      <c r="IC17" s="202" t="s">
        <v>111</v>
      </c>
      <c r="ID17" s="202" t="s">
        <v>111</v>
      </c>
      <c r="IE17" s="202" t="s">
        <v>111</v>
      </c>
      <c r="IF17" s="202" t="s">
        <v>111</v>
      </c>
      <c r="IG17" s="202" t="s">
        <v>111</v>
      </c>
      <c r="IH17" s="202"/>
      <c r="II17" s="202"/>
      <c r="IJ17" s="202"/>
      <c r="IK17" s="202"/>
      <c r="IL17" s="202"/>
      <c r="IM17" s="202"/>
      <c r="IN17" s="202"/>
      <c r="IO17" s="202"/>
      <c r="IP17" s="202"/>
      <c r="IQ17" s="202"/>
      <c r="IR17" s="202"/>
      <c r="IS17" s="202"/>
      <c r="IT17" s="202"/>
      <c r="IU17" s="202"/>
      <c r="IV17" s="202"/>
      <c r="IW17" s="202"/>
      <c r="IX17" s="202"/>
      <c r="IY17" s="202"/>
      <c r="IZ17" s="202"/>
      <c r="JA17" s="202"/>
      <c r="JB17" s="202"/>
      <c r="JC17" s="202"/>
      <c r="JD17" s="202"/>
      <c r="JE17" s="279"/>
      <c r="JF17" s="279"/>
      <c r="JG17" s="279"/>
      <c r="JH17" s="279"/>
      <c r="JI17" s="279"/>
      <c r="JJ17" s="279"/>
    </row>
    <row r="18" spans="1:270" s="4" customFormat="1">
      <c r="A18" s="32" t="s">
        <v>24</v>
      </c>
      <c r="B18" s="218">
        <v>71.721377101681355</v>
      </c>
      <c r="C18" s="218">
        <v>72.423914722694278</v>
      </c>
      <c r="D18" s="218">
        <v>69.531026594223619</v>
      </c>
      <c r="E18" s="218">
        <v>70.102632753235156</v>
      </c>
      <c r="F18" s="218">
        <v>71.96165191740414</v>
      </c>
      <c r="G18" s="218">
        <v>72.843723313407352</v>
      </c>
      <c r="H18" s="218">
        <v>74.001988918880528</v>
      </c>
      <c r="I18" s="218">
        <v>77.057717344134232</v>
      </c>
      <c r="J18" s="218">
        <v>76.680672268907571</v>
      </c>
      <c r="K18" s="218">
        <v>76.049184709970604</v>
      </c>
      <c r="L18" s="274">
        <v>78.463280033960658</v>
      </c>
      <c r="M18" s="274">
        <v>72.946190729888116</v>
      </c>
      <c r="N18" s="274">
        <v>73.929392103613949</v>
      </c>
      <c r="O18" s="274">
        <v>74.018097805159798</v>
      </c>
      <c r="P18" s="274">
        <v>73.867660764212488</v>
      </c>
      <c r="Q18" s="274">
        <v>75.541125541125538</v>
      </c>
      <c r="R18" s="275">
        <v>47.38237243207422</v>
      </c>
      <c r="S18" s="218">
        <v>46.93333333333333</v>
      </c>
      <c r="T18" s="218">
        <v>46.680942184154176</v>
      </c>
      <c r="U18" s="218">
        <v>46.119733924611971</v>
      </c>
      <c r="V18" s="218">
        <v>47.873711340206185</v>
      </c>
      <c r="W18" s="218">
        <v>50.190355329949242</v>
      </c>
      <c r="X18" s="218">
        <v>50.22346368715084</v>
      </c>
      <c r="Y18" s="218">
        <v>51.048218029350103</v>
      </c>
      <c r="Z18" s="218">
        <v>51.978609625668447</v>
      </c>
      <c r="AA18" s="218">
        <v>50.297123841217015</v>
      </c>
      <c r="AB18" s="274">
        <v>51.504265828468789</v>
      </c>
      <c r="AC18" s="274">
        <v>53.964401294498373</v>
      </c>
      <c r="AD18" s="274">
        <v>55.175067333589844</v>
      </c>
      <c r="AE18" s="274">
        <v>55.798651093929919</v>
      </c>
      <c r="AF18" s="274">
        <v>56.246182040317649</v>
      </c>
      <c r="AG18" s="274">
        <v>55.315264710012634</v>
      </c>
      <c r="AH18" s="275">
        <v>50.896089790007238</v>
      </c>
      <c r="AI18" s="218">
        <v>51.397270448426333</v>
      </c>
      <c r="AJ18" s="218">
        <v>51.810797897754426</v>
      </c>
      <c r="AK18" s="218">
        <v>53.141289437585741</v>
      </c>
      <c r="AL18" s="218">
        <v>52.229814781514115</v>
      </c>
      <c r="AM18" s="218">
        <v>53.046625872619146</v>
      </c>
      <c r="AN18" s="218">
        <v>52.518045299925333</v>
      </c>
      <c r="AO18" s="218">
        <v>53.407543845599427</v>
      </c>
      <c r="AP18" s="218">
        <v>53.819630679641406</v>
      </c>
      <c r="AQ18" s="218">
        <v>54.804334198979134</v>
      </c>
      <c r="AR18" s="274">
        <v>54.329561042524013</v>
      </c>
      <c r="AS18" s="274">
        <v>54.554973821989527</v>
      </c>
      <c r="AT18" s="274">
        <v>54.23649177760376</v>
      </c>
      <c r="AU18" s="274">
        <v>53.957671957671963</v>
      </c>
      <c r="AV18" s="274">
        <v>55.921619293712318</v>
      </c>
      <c r="AW18" s="274">
        <v>57.859031850063239</v>
      </c>
      <c r="AX18" s="275">
        <v>38.260869565217391</v>
      </c>
      <c r="AY18" s="218">
        <v>34.684684684684683</v>
      </c>
      <c r="AZ18" s="218">
        <v>32.957110609480807</v>
      </c>
      <c r="BA18" s="218">
        <v>37.105263157894733</v>
      </c>
      <c r="BB18" s="218">
        <v>38.409475465313029</v>
      </c>
      <c r="BC18" s="218">
        <v>38.104448742746619</v>
      </c>
      <c r="BD18" s="218">
        <v>34.874759152215802</v>
      </c>
      <c r="BE18" s="218">
        <v>42.177722152690869</v>
      </c>
      <c r="BF18" s="218">
        <v>37.009345794392523</v>
      </c>
      <c r="BG18" s="218">
        <v>35.69553805774278</v>
      </c>
      <c r="BH18" s="274">
        <v>37.874659400544957</v>
      </c>
      <c r="BI18" s="274">
        <v>31.685678073510775</v>
      </c>
      <c r="BJ18" s="274">
        <v>34.090909090909086</v>
      </c>
      <c r="BK18" s="274">
        <v>30.685920577617328</v>
      </c>
      <c r="BL18" s="274">
        <v>31.219512195121951</v>
      </c>
      <c r="BM18" s="274">
        <v>32.150537634408607</v>
      </c>
      <c r="BN18" s="275">
        <v>33.812949640287769</v>
      </c>
      <c r="BO18" s="218">
        <v>39.573459715639807</v>
      </c>
      <c r="BP18" s="218">
        <v>37.142857142857146</v>
      </c>
      <c r="BQ18" s="218">
        <v>37.073170731707314</v>
      </c>
      <c r="BR18" s="218">
        <v>34.075723830734965</v>
      </c>
      <c r="BS18" s="218">
        <v>38.125</v>
      </c>
      <c r="BT18" s="218">
        <v>41.379310344827587</v>
      </c>
      <c r="BU18" s="218">
        <v>34.94736842105263</v>
      </c>
      <c r="BV18" s="218">
        <v>37.566137566137563</v>
      </c>
      <c r="BW18" s="218">
        <v>39.247311827956985</v>
      </c>
      <c r="BX18" s="274">
        <v>36.330674401740396</v>
      </c>
      <c r="BY18" s="274">
        <v>35.402985074626862</v>
      </c>
      <c r="BZ18" s="274">
        <v>36.458333333333329</v>
      </c>
      <c r="CA18" s="274">
        <v>37.444057682744905</v>
      </c>
      <c r="CB18" s="274">
        <v>37.427821522309713</v>
      </c>
      <c r="CC18" s="274">
        <v>38.681531749878815</v>
      </c>
      <c r="CD18" s="275">
        <v>49.420849420849422</v>
      </c>
      <c r="CE18" s="218">
        <v>45.581014729950901</v>
      </c>
      <c r="CF18" s="218">
        <v>47.614761476147613</v>
      </c>
      <c r="CG18" s="218">
        <v>53.158326497128797</v>
      </c>
      <c r="CH18" s="218">
        <v>48.433919022154313</v>
      </c>
      <c r="CI18" s="218">
        <v>49.746192893401016</v>
      </c>
      <c r="CJ18" s="218">
        <v>46.909090909090914</v>
      </c>
      <c r="CK18" s="218">
        <v>50.074962518740627</v>
      </c>
      <c r="CL18" s="218">
        <v>48.953974895397486</v>
      </c>
      <c r="CM18" s="218">
        <v>52.475247524752476</v>
      </c>
      <c r="CN18" s="274">
        <v>50.967007963594988</v>
      </c>
      <c r="CO18" s="274">
        <v>53.193517635843655</v>
      </c>
      <c r="CP18" s="274">
        <v>49.198717948717949</v>
      </c>
      <c r="CQ18" s="274">
        <v>51.509250243427459</v>
      </c>
      <c r="CR18" s="274">
        <v>49.137148047229786</v>
      </c>
      <c r="CS18" s="274">
        <v>50.041220115416316</v>
      </c>
      <c r="CT18" s="275">
        <v>56.234718826405874</v>
      </c>
      <c r="CU18" s="218">
        <v>56.672427035330266</v>
      </c>
      <c r="CV18" s="218">
        <v>56.494192185850054</v>
      </c>
      <c r="CW18" s="218">
        <v>57.272600251502027</v>
      </c>
      <c r="CX18" s="218">
        <v>57.079301013621972</v>
      </c>
      <c r="CY18" s="218">
        <v>58.146229130685093</v>
      </c>
      <c r="CZ18" s="218">
        <v>57.900172117039581</v>
      </c>
      <c r="DA18" s="218">
        <v>59.12778056531193</v>
      </c>
      <c r="DB18" s="218">
        <v>59.29178355083954</v>
      </c>
      <c r="DC18" s="218">
        <v>58.819185323383081</v>
      </c>
      <c r="DD18" s="218">
        <v>58.841731290827823</v>
      </c>
      <c r="DE18" s="218">
        <v>58.85909663487493</v>
      </c>
      <c r="DF18" s="274">
        <v>59.157887368310526</v>
      </c>
      <c r="DG18" s="274">
        <v>59.480964211374477</v>
      </c>
      <c r="DH18" s="274">
        <v>60.255988418004733</v>
      </c>
      <c r="DI18" s="274">
        <v>61.233607611211106</v>
      </c>
      <c r="DJ18" s="276" t="s">
        <v>111</v>
      </c>
      <c r="DK18" s="202" t="s">
        <v>111</v>
      </c>
      <c r="DL18" s="202" t="s">
        <v>111</v>
      </c>
      <c r="DM18" s="202" t="s">
        <v>111</v>
      </c>
      <c r="DN18" s="202" t="s">
        <v>111</v>
      </c>
      <c r="DO18" s="202" t="s">
        <v>111</v>
      </c>
      <c r="DP18" s="202" t="s">
        <v>111</v>
      </c>
      <c r="DQ18" s="202" t="s">
        <v>111</v>
      </c>
      <c r="DR18" s="202" t="s">
        <v>111</v>
      </c>
      <c r="DS18" s="202" t="s">
        <v>111</v>
      </c>
      <c r="DT18" s="202" t="s">
        <v>111</v>
      </c>
      <c r="DU18" s="202" t="s">
        <v>111</v>
      </c>
      <c r="DV18" s="202" t="s">
        <v>111</v>
      </c>
      <c r="DW18" s="202" t="s">
        <v>111</v>
      </c>
      <c r="DX18" s="202" t="s">
        <v>111</v>
      </c>
      <c r="DY18" s="202" t="s">
        <v>111</v>
      </c>
      <c r="DZ18" s="261">
        <v>17.502787068004462</v>
      </c>
      <c r="EA18" s="202">
        <v>25.042016806722689</v>
      </c>
      <c r="EB18" s="202">
        <v>16.45384132300607</v>
      </c>
      <c r="EC18" s="202">
        <v>16.206460927630392</v>
      </c>
      <c r="ED18" s="202">
        <v>15.718771807397069</v>
      </c>
      <c r="EE18" s="202">
        <v>12.981986005657287</v>
      </c>
      <c r="EF18" s="202">
        <v>17.895086321381143</v>
      </c>
      <c r="EG18" s="202">
        <v>13.174124130691512</v>
      </c>
      <c r="EH18" s="202">
        <v>13.76619941814335</v>
      </c>
      <c r="EI18" s="202">
        <v>13.212045169385195</v>
      </c>
      <c r="EJ18" s="202">
        <v>15.204123152041232</v>
      </c>
      <c r="EK18" s="202">
        <v>15.619645916619074</v>
      </c>
      <c r="EL18" s="274">
        <v>14.606881132778538</v>
      </c>
      <c r="EM18" s="274">
        <v>16.081552551242915</v>
      </c>
      <c r="EN18" s="274">
        <v>15.959183673469388</v>
      </c>
      <c r="EO18" s="274">
        <v>13.756501432968898</v>
      </c>
      <c r="EP18" s="261">
        <v>20.254492981765708</v>
      </c>
      <c r="EQ18" s="202">
        <v>41.260973663208297</v>
      </c>
      <c r="ER18" s="202">
        <v>22.854433380749171</v>
      </c>
      <c r="ES18" s="202">
        <v>19.677018633540371</v>
      </c>
      <c r="ET18" s="202">
        <v>19.984427718660783</v>
      </c>
      <c r="EU18" s="202">
        <v>22.235609103078982</v>
      </c>
      <c r="EV18" s="202">
        <v>25.163741157977469</v>
      </c>
      <c r="EW18" s="202">
        <v>21.740994854202398</v>
      </c>
      <c r="EX18" s="202">
        <v>22.75417459310928</v>
      </c>
      <c r="EY18" s="202">
        <v>20.909595119245701</v>
      </c>
      <c r="EZ18" s="202">
        <v>23.356781710265992</v>
      </c>
      <c r="FA18" s="202">
        <v>18.991133477114786</v>
      </c>
      <c r="FB18" s="274">
        <v>22.727272727272727</v>
      </c>
      <c r="FC18" s="274">
        <v>23.796825396825398</v>
      </c>
      <c r="FD18" s="274">
        <v>21.1224771910423</v>
      </c>
      <c r="FE18" s="274">
        <v>19.32848460695427</v>
      </c>
      <c r="FF18" s="261">
        <v>22.198505869797224</v>
      </c>
      <c r="FG18" s="18">
        <f>((FH18-FF18)/2)+FF18</f>
        <v>25.627322028050983</v>
      </c>
      <c r="FH18" s="202">
        <v>29.056138186304747</v>
      </c>
      <c r="FI18" s="202">
        <v>22.161080540270135</v>
      </c>
      <c r="FJ18" s="202">
        <v>24.099204492278893</v>
      </c>
      <c r="FK18" s="18">
        <f>((FL18-FJ18)/2)+FJ18</f>
        <v>29.324541418888838</v>
      </c>
      <c r="FL18" s="202">
        <v>34.549878345498783</v>
      </c>
      <c r="FM18" s="202">
        <v>24.062877871825876</v>
      </c>
      <c r="FN18" s="202">
        <v>27.294832826747722</v>
      </c>
      <c r="FO18" s="202">
        <v>22</v>
      </c>
      <c r="FP18" s="202">
        <v>23</v>
      </c>
      <c r="FQ18" s="202">
        <v>21.131741821396993</v>
      </c>
      <c r="FR18" s="274">
        <v>25.148683092608326</v>
      </c>
      <c r="FS18" s="274">
        <v>23.623730625334048</v>
      </c>
      <c r="FT18" s="274">
        <v>23.970995947963321</v>
      </c>
      <c r="FU18" s="274">
        <v>21.587505348737697</v>
      </c>
      <c r="FV18" s="261">
        <v>19.945848375451263</v>
      </c>
      <c r="FW18" s="18">
        <f>((FX18-FV18)/2)+FV18</f>
        <v>20.593749335073372</v>
      </c>
      <c r="FX18" s="202">
        <v>21.241650294695482</v>
      </c>
      <c r="FY18" s="202">
        <v>18.762026940346377</v>
      </c>
      <c r="FZ18" s="202">
        <v>18.979133226324237</v>
      </c>
      <c r="GA18" s="202">
        <v>17.925620898211296</v>
      </c>
      <c r="GB18" s="202">
        <v>23.000470082600227</v>
      </c>
      <c r="GC18" s="202">
        <v>18.437886362414666</v>
      </c>
      <c r="GD18" s="202">
        <v>19.513632224543361</v>
      </c>
      <c r="GE18" s="202">
        <v>17.867778439547351</v>
      </c>
      <c r="GF18" s="202">
        <v>19.949047408063802</v>
      </c>
      <c r="GG18" s="202">
        <v>18.118764338686443</v>
      </c>
      <c r="GH18" s="274">
        <v>19.826442062276673</v>
      </c>
      <c r="GI18" s="274">
        <v>20.361729760931262</v>
      </c>
      <c r="GJ18" s="274">
        <v>19.652722967640095</v>
      </c>
      <c r="GK18" s="274">
        <v>17.590750870213824</v>
      </c>
      <c r="GL18" s="276" t="s">
        <v>111</v>
      </c>
      <c r="GM18" s="202" t="s">
        <v>111</v>
      </c>
      <c r="GN18" s="202" t="s">
        <v>111</v>
      </c>
      <c r="GO18" s="202" t="s">
        <v>111</v>
      </c>
      <c r="GP18" s="202" t="s">
        <v>111</v>
      </c>
      <c r="GQ18" s="202" t="s">
        <v>111</v>
      </c>
      <c r="GR18" s="202" t="s">
        <v>111</v>
      </c>
      <c r="GS18" s="202" t="s">
        <v>111</v>
      </c>
      <c r="GT18" s="202" t="s">
        <v>111</v>
      </c>
      <c r="GU18" s="202" t="s">
        <v>111</v>
      </c>
      <c r="GV18" s="202" t="s">
        <v>111</v>
      </c>
      <c r="GW18" s="202" t="s">
        <v>111</v>
      </c>
      <c r="GX18" s="202" t="s">
        <v>111</v>
      </c>
      <c r="GY18" s="202" t="s">
        <v>111</v>
      </c>
      <c r="GZ18" s="202" t="s">
        <v>111</v>
      </c>
      <c r="HA18" s="202" t="s">
        <v>111</v>
      </c>
      <c r="HB18" s="261" t="s">
        <v>111</v>
      </c>
      <c r="HC18" s="202" t="s">
        <v>111</v>
      </c>
      <c r="HD18" s="202" t="s">
        <v>111</v>
      </c>
      <c r="HE18" s="202" t="s">
        <v>111</v>
      </c>
      <c r="HF18" s="202" t="s">
        <v>111</v>
      </c>
      <c r="HG18" s="202" t="s">
        <v>111</v>
      </c>
      <c r="HH18" s="202" t="s">
        <v>111</v>
      </c>
      <c r="HI18" s="202" t="s">
        <v>111</v>
      </c>
      <c r="HJ18" s="202" t="s">
        <v>111</v>
      </c>
      <c r="HK18" s="202" t="s">
        <v>111</v>
      </c>
      <c r="HL18" s="202" t="s">
        <v>111</v>
      </c>
      <c r="HM18" s="202" t="s">
        <v>111</v>
      </c>
      <c r="HN18" s="202" t="s">
        <v>111</v>
      </c>
      <c r="HO18" s="202" t="s">
        <v>111</v>
      </c>
      <c r="HP18" s="202" t="s">
        <v>111</v>
      </c>
      <c r="HQ18" s="202" t="s">
        <v>111</v>
      </c>
      <c r="HR18" s="261" t="s">
        <v>111</v>
      </c>
      <c r="HS18" s="202" t="s">
        <v>111</v>
      </c>
      <c r="HT18" s="202" t="s">
        <v>111</v>
      </c>
      <c r="HU18" s="202" t="s">
        <v>111</v>
      </c>
      <c r="HV18" s="202" t="s">
        <v>111</v>
      </c>
      <c r="HW18" s="202" t="s">
        <v>111</v>
      </c>
      <c r="HX18" s="202" t="s">
        <v>111</v>
      </c>
      <c r="HY18" s="202" t="s">
        <v>111</v>
      </c>
      <c r="HZ18" s="202" t="s">
        <v>111</v>
      </c>
      <c r="IA18" s="202" t="s">
        <v>111</v>
      </c>
      <c r="IB18" s="202" t="s">
        <v>111</v>
      </c>
      <c r="IC18" s="202" t="s">
        <v>111</v>
      </c>
      <c r="ID18" s="202" t="s">
        <v>111</v>
      </c>
      <c r="IE18" s="202" t="s">
        <v>111</v>
      </c>
      <c r="IF18" s="202" t="s">
        <v>111</v>
      </c>
      <c r="IG18" s="202" t="s">
        <v>111</v>
      </c>
      <c r="IH18" s="202"/>
      <c r="II18" s="202"/>
      <c r="IJ18" s="202"/>
      <c r="IK18" s="202"/>
      <c r="IL18" s="202"/>
      <c r="IM18" s="202"/>
      <c r="IN18" s="202"/>
      <c r="IO18" s="202"/>
      <c r="IP18" s="202"/>
      <c r="IQ18" s="202"/>
      <c r="IR18" s="202"/>
      <c r="IS18" s="202"/>
      <c r="IT18" s="202"/>
      <c r="IU18" s="202"/>
      <c r="IV18" s="202"/>
      <c r="IW18" s="202"/>
      <c r="IX18" s="202"/>
      <c r="IY18" s="202"/>
      <c r="IZ18" s="202"/>
      <c r="JA18" s="202"/>
      <c r="JB18" s="202"/>
      <c r="JC18" s="202"/>
      <c r="JD18" s="202"/>
      <c r="JE18" s="279"/>
      <c r="JF18" s="279"/>
      <c r="JG18" s="279"/>
      <c r="JH18" s="279"/>
      <c r="JI18" s="279"/>
      <c r="JJ18" s="279"/>
    </row>
    <row r="19" spans="1:270" s="4" customFormat="1">
      <c r="A19" s="32" t="s">
        <v>25</v>
      </c>
      <c r="B19" s="202">
        <v>47.999120492524192</v>
      </c>
      <c r="C19" s="202">
        <v>47.035480859010271</v>
      </c>
      <c r="D19" s="202">
        <v>49.704271631982479</v>
      </c>
      <c r="E19" s="202">
        <v>51.635790303508081</v>
      </c>
      <c r="F19" s="202">
        <v>54.644808743169406</v>
      </c>
      <c r="G19" s="202">
        <v>55.866564417177912</v>
      </c>
      <c r="H19" s="218">
        <v>56.803907885554786</v>
      </c>
      <c r="I19" s="218">
        <v>57.630789736754416</v>
      </c>
      <c r="J19" s="218">
        <v>59.912607217996438</v>
      </c>
      <c r="K19" s="218">
        <v>56.468611577821903</v>
      </c>
      <c r="L19" s="274">
        <v>56.900869052879656</v>
      </c>
      <c r="M19" s="274">
        <v>58.666867288594645</v>
      </c>
      <c r="N19" s="274">
        <v>58.137028483448802</v>
      </c>
      <c r="O19" s="274">
        <v>61.343860779890427</v>
      </c>
      <c r="P19" s="274">
        <v>61.381400542351251</v>
      </c>
      <c r="Q19" s="274">
        <v>62.477876106194685</v>
      </c>
      <c r="R19" s="261" t="s">
        <v>111</v>
      </c>
      <c r="S19" s="202" t="s">
        <v>111</v>
      </c>
      <c r="T19" s="202" t="s">
        <v>111</v>
      </c>
      <c r="U19" s="202" t="s">
        <v>111</v>
      </c>
      <c r="V19" s="202" t="s">
        <v>111</v>
      </c>
      <c r="W19" s="202" t="s">
        <v>111</v>
      </c>
      <c r="X19" s="218" t="s">
        <v>111</v>
      </c>
      <c r="Y19" s="218" t="s">
        <v>111</v>
      </c>
      <c r="Z19" s="218" t="s">
        <v>111</v>
      </c>
      <c r="AA19" s="218" t="s">
        <v>111</v>
      </c>
      <c r="AB19" s="218" t="s">
        <v>111</v>
      </c>
      <c r="AC19" s="218" t="s">
        <v>111</v>
      </c>
      <c r="AD19" s="218" t="s">
        <v>111</v>
      </c>
      <c r="AE19" s="218" t="s">
        <v>111</v>
      </c>
      <c r="AF19" s="218" t="s">
        <v>111</v>
      </c>
      <c r="AG19" s="218" t="s">
        <v>111</v>
      </c>
      <c r="AH19" s="261">
        <v>26.616379310344829</v>
      </c>
      <c r="AI19" s="202">
        <v>28.541226215644823</v>
      </c>
      <c r="AJ19" s="202">
        <v>29.330499468650373</v>
      </c>
      <c r="AK19" s="202">
        <v>30.157068062827225</v>
      </c>
      <c r="AL19" s="202">
        <v>28.397565922920894</v>
      </c>
      <c r="AM19" s="202">
        <v>27.534791252485093</v>
      </c>
      <c r="AN19" s="218">
        <v>33.650519031141869</v>
      </c>
      <c r="AO19" s="218">
        <v>34.773801485482778</v>
      </c>
      <c r="AP19" s="218">
        <v>35.073068893528188</v>
      </c>
      <c r="AQ19" s="218">
        <v>31.832202344231959</v>
      </c>
      <c r="AR19" s="274">
        <v>31</v>
      </c>
      <c r="AS19" s="274">
        <v>32.580757207363668</v>
      </c>
      <c r="AT19" s="274">
        <v>31.426578304848274</v>
      </c>
      <c r="AU19" s="274">
        <v>30.964285714285715</v>
      </c>
      <c r="AV19" s="274">
        <v>30.217391304347824</v>
      </c>
      <c r="AW19" s="274">
        <v>33.768971332209105</v>
      </c>
      <c r="AX19" s="261">
        <v>28.387096774193548</v>
      </c>
      <c r="AY19" s="202">
        <v>27.118644067796609</v>
      </c>
      <c r="AZ19" s="202">
        <v>26.101694915254235</v>
      </c>
      <c r="BA19" s="202">
        <v>29.72027972027972</v>
      </c>
      <c r="BB19" s="202">
        <v>29.438202247191008</v>
      </c>
      <c r="BC19" s="202">
        <v>32.775119617224881</v>
      </c>
      <c r="BD19" s="218">
        <v>29.880478087649404</v>
      </c>
      <c r="BE19" s="218">
        <v>31.503579952267302</v>
      </c>
      <c r="BF19" s="218">
        <v>33.605720122574056</v>
      </c>
      <c r="BG19" s="202" t="s">
        <v>111</v>
      </c>
      <c r="BH19" s="202" t="s">
        <v>111</v>
      </c>
      <c r="BI19" s="202" t="s">
        <v>111</v>
      </c>
      <c r="BJ19" s="202" t="s">
        <v>111</v>
      </c>
      <c r="BK19" s="274">
        <v>27.35674676524954</v>
      </c>
      <c r="BL19" s="274">
        <v>28.990825688073397</v>
      </c>
      <c r="BM19" s="274">
        <v>28.985507246376812</v>
      </c>
      <c r="BN19" s="261">
        <v>25.822083766009001</v>
      </c>
      <c r="BO19" s="202">
        <v>30.414201183431956</v>
      </c>
      <c r="BP19" s="202">
        <v>30.952380952380953</v>
      </c>
      <c r="BQ19" s="202">
        <v>32.678983833718242</v>
      </c>
      <c r="BR19" s="202">
        <v>32.25690706853247</v>
      </c>
      <c r="BS19" s="202">
        <v>33.179396092362346</v>
      </c>
      <c r="BT19" s="218">
        <v>31.324876673713881</v>
      </c>
      <c r="BU19" s="218">
        <v>32.164364151611764</v>
      </c>
      <c r="BV19" s="218">
        <v>35.3570196619524</v>
      </c>
      <c r="BW19" s="218">
        <v>32</v>
      </c>
      <c r="BX19" s="274">
        <v>31</v>
      </c>
      <c r="BY19" s="274">
        <v>27.275672173631353</v>
      </c>
      <c r="BZ19" s="274">
        <v>26.126984126984127</v>
      </c>
      <c r="CA19" s="274">
        <v>27.793814432989688</v>
      </c>
      <c r="CB19" s="274">
        <v>27.681220856295042</v>
      </c>
      <c r="CC19" s="274">
        <v>26.691729323308273</v>
      </c>
      <c r="CD19" s="261">
        <v>17.452830188679243</v>
      </c>
      <c r="CE19" s="202">
        <v>27.756653992395435</v>
      </c>
      <c r="CF19" s="202">
        <v>26.760563380281688</v>
      </c>
      <c r="CG19" s="202">
        <v>29.059829059829063</v>
      </c>
      <c r="CH19" s="202">
        <v>21.381578947368421</v>
      </c>
      <c r="CI19" s="202">
        <v>29.795918367346943</v>
      </c>
      <c r="CJ19" s="218">
        <v>34.090909090909086</v>
      </c>
      <c r="CK19" s="218">
        <v>35.443037974683541</v>
      </c>
      <c r="CL19" s="218">
        <v>35.855263157894733</v>
      </c>
      <c r="CM19" s="218">
        <v>21.630094043887148</v>
      </c>
      <c r="CN19" s="274">
        <v>28.981723237597912</v>
      </c>
      <c r="CO19" s="274">
        <v>26.777251184834121</v>
      </c>
      <c r="CP19" s="274">
        <v>26.526315789473685</v>
      </c>
      <c r="CQ19" s="274">
        <v>23.237597911227155</v>
      </c>
      <c r="CR19" s="274">
        <v>28.000000000000004</v>
      </c>
      <c r="CS19" s="274">
        <v>26.011560693641616</v>
      </c>
      <c r="CT19" s="261">
        <v>35.482579094913895</v>
      </c>
      <c r="CU19" s="202">
        <v>37.646279531905499</v>
      </c>
      <c r="CV19" s="202">
        <v>39.026178010471199</v>
      </c>
      <c r="CW19" s="202">
        <v>41.529294935451837</v>
      </c>
      <c r="CX19" s="202">
        <v>42.45054501413</v>
      </c>
      <c r="CY19" s="202">
        <v>44.198458193318842</v>
      </c>
      <c r="CZ19" s="218">
        <v>44.745424895814459</v>
      </c>
      <c r="DA19" s="218">
        <v>45.881326352530543</v>
      </c>
      <c r="DB19" s="218">
        <v>48.050517036785898</v>
      </c>
      <c r="DC19" s="218">
        <v>44</v>
      </c>
      <c r="DD19" s="218">
        <v>44</v>
      </c>
      <c r="DE19" s="218">
        <v>44.437624673929719</v>
      </c>
      <c r="DF19" s="274">
        <v>43.320243320243321</v>
      </c>
      <c r="DG19" s="274">
        <v>45.204370700121409</v>
      </c>
      <c r="DH19" s="274">
        <v>45.376726156827907</v>
      </c>
      <c r="DI19" s="274">
        <v>47.325037647618295</v>
      </c>
      <c r="DJ19" s="276">
        <v>11.1716621253406</v>
      </c>
      <c r="DK19" s="202">
        <v>10.081743869209809</v>
      </c>
      <c r="DL19" s="202">
        <v>10.824742268041238</v>
      </c>
      <c r="DM19" s="202">
        <v>14.323607427055704</v>
      </c>
      <c r="DN19" s="202">
        <v>14.986376021798364</v>
      </c>
      <c r="DO19" s="202">
        <v>12.590799031476999</v>
      </c>
      <c r="DP19" s="202">
        <v>13.646532438478747</v>
      </c>
      <c r="DQ19" s="202">
        <v>11.596958174904943</v>
      </c>
      <c r="DR19" s="202">
        <v>5.9566787003610111</v>
      </c>
      <c r="DS19" s="202">
        <v>33.502538071065992</v>
      </c>
      <c r="DT19" s="202">
        <v>33.165829145728644</v>
      </c>
      <c r="DU19" s="202">
        <v>23.995771670190276</v>
      </c>
      <c r="DV19" s="274">
        <v>20.348837209302324</v>
      </c>
      <c r="DW19" s="274">
        <v>23.404255319148938</v>
      </c>
      <c r="DX19" s="274">
        <v>16.771159874608148</v>
      </c>
      <c r="DY19" s="274">
        <v>20.461783439490446</v>
      </c>
      <c r="DZ19" s="261">
        <v>9.995329285380663</v>
      </c>
      <c r="EA19" s="202">
        <v>9.8008385744234801</v>
      </c>
      <c r="EB19" s="202">
        <v>10.94727435210009</v>
      </c>
      <c r="EC19" s="202">
        <v>11.688311688311687</v>
      </c>
      <c r="ED19" s="202">
        <v>11.30355515041021</v>
      </c>
      <c r="EE19" s="202">
        <v>11.496419148134187</v>
      </c>
      <c r="EF19" s="202">
        <v>14.558823529411766</v>
      </c>
      <c r="EG19" s="202">
        <v>11.601766358892011</v>
      </c>
      <c r="EH19" s="202">
        <v>11.887863733144073</v>
      </c>
      <c r="EI19" s="202">
        <v>13</v>
      </c>
      <c r="EJ19" s="202">
        <v>11.806631546327859</v>
      </c>
      <c r="EK19" s="202">
        <v>9.8535286284953401</v>
      </c>
      <c r="EL19" s="274">
        <v>9.7209720972097209</v>
      </c>
      <c r="EM19" s="274">
        <v>10.755478662053058</v>
      </c>
      <c r="EN19" s="274">
        <v>9.4983552631578938</v>
      </c>
      <c r="EO19" s="274">
        <v>10.131690739167375</v>
      </c>
      <c r="EP19" s="261">
        <v>11.236897274633122</v>
      </c>
      <c r="EQ19" s="202">
        <v>13.262733232476046</v>
      </c>
      <c r="ER19" s="202">
        <v>16.329346826126955</v>
      </c>
      <c r="ES19" s="202">
        <v>16.975169300225733</v>
      </c>
      <c r="ET19" s="202">
        <v>16.196886832141356</v>
      </c>
      <c r="EU19" s="202">
        <v>19.308855291576673</v>
      </c>
      <c r="EV19" s="202">
        <v>21.851995350639285</v>
      </c>
      <c r="EW19" s="202">
        <v>17.442748091603054</v>
      </c>
      <c r="EX19" s="202">
        <v>17.293777134587554</v>
      </c>
      <c r="EY19" s="202">
        <v>12</v>
      </c>
      <c r="EZ19" s="202">
        <v>13</v>
      </c>
      <c r="FA19" s="202">
        <v>15.201900237529692</v>
      </c>
      <c r="FB19" s="274">
        <v>19.128329297820823</v>
      </c>
      <c r="FC19" s="274">
        <v>24.089635854341736</v>
      </c>
      <c r="FD19" s="274">
        <v>20.662460567823342</v>
      </c>
      <c r="FE19" s="274">
        <v>18.615751789976134</v>
      </c>
      <c r="FF19" s="261">
        <v>20.292561469032059</v>
      </c>
      <c r="FG19" s="202">
        <v>22.801302931596091</v>
      </c>
      <c r="FH19" s="202">
        <v>24.939098660170526</v>
      </c>
      <c r="FI19" s="202">
        <v>26.207662409772347</v>
      </c>
      <c r="FJ19" s="202">
        <v>26.026119402985078</v>
      </c>
      <c r="FK19" s="202">
        <v>27.47017436524931</v>
      </c>
      <c r="FL19" s="202">
        <v>26.785185185185185</v>
      </c>
      <c r="FM19" s="202">
        <v>24.116047144152311</v>
      </c>
      <c r="FN19" s="202">
        <v>27.015057573073513</v>
      </c>
      <c r="FO19" s="202">
        <v>22</v>
      </c>
      <c r="FP19" s="202">
        <v>20</v>
      </c>
      <c r="FQ19" s="202">
        <v>20.586253369272235</v>
      </c>
      <c r="FR19" s="274">
        <v>20.29650547123191</v>
      </c>
      <c r="FS19" s="274">
        <v>20.862369337979096</v>
      </c>
      <c r="FT19" s="274">
        <v>18.125643666323377</v>
      </c>
      <c r="FU19" s="274">
        <v>18.471128608923884</v>
      </c>
      <c r="FV19" s="261">
        <v>14.495435479891439</v>
      </c>
      <c r="FW19" s="202">
        <v>16.198144104803493</v>
      </c>
      <c r="FX19" s="202">
        <v>18.072736269173674</v>
      </c>
      <c r="FY19" s="202">
        <v>19.619326500732065</v>
      </c>
      <c r="FZ19" s="202">
        <v>18.702477311748837</v>
      </c>
      <c r="GA19" s="202">
        <v>19.676300578034684</v>
      </c>
      <c r="GB19" s="202">
        <v>21.100515181409623</v>
      </c>
      <c r="GC19" s="202">
        <v>17.940979208584842</v>
      </c>
      <c r="GD19" s="202">
        <v>18.492071826105221</v>
      </c>
      <c r="GE19" s="202">
        <v>17</v>
      </c>
      <c r="GF19" s="202">
        <v>17.028398661051721</v>
      </c>
      <c r="GG19" s="202">
        <v>16.262886597938145</v>
      </c>
      <c r="GH19" s="274">
        <v>15.790129611166501</v>
      </c>
      <c r="GI19" s="274">
        <v>17.181344516456985</v>
      </c>
      <c r="GJ19" s="274">
        <v>14.204049995155508</v>
      </c>
      <c r="GK19" s="274">
        <v>14.908949264777485</v>
      </c>
      <c r="GL19" s="276" t="s">
        <v>110</v>
      </c>
      <c r="GM19" s="202" t="s">
        <v>110</v>
      </c>
      <c r="GN19" s="202" t="s">
        <v>110</v>
      </c>
      <c r="GO19" s="202" t="s">
        <v>110</v>
      </c>
      <c r="GP19" s="202" t="s">
        <v>110</v>
      </c>
      <c r="GQ19" s="202" t="s">
        <v>110</v>
      </c>
      <c r="GR19" s="202" t="s">
        <v>110</v>
      </c>
      <c r="GS19" s="202" t="s">
        <v>110</v>
      </c>
      <c r="GT19" s="202" t="s">
        <v>110</v>
      </c>
      <c r="GU19" s="202" t="s">
        <v>110</v>
      </c>
      <c r="GV19" s="202" t="s">
        <v>110</v>
      </c>
      <c r="GW19" s="202" t="s">
        <v>110</v>
      </c>
      <c r="GX19" s="202" t="s">
        <v>110</v>
      </c>
      <c r="GY19" s="202" t="s">
        <v>110</v>
      </c>
      <c r="GZ19" s="202" t="s">
        <v>110</v>
      </c>
      <c r="HA19" s="202" t="s">
        <v>110</v>
      </c>
      <c r="HB19" s="261" t="s">
        <v>110</v>
      </c>
      <c r="HC19" s="202" t="s">
        <v>110</v>
      </c>
      <c r="HD19" s="202" t="s">
        <v>110</v>
      </c>
      <c r="HE19" s="202" t="s">
        <v>110</v>
      </c>
      <c r="HF19" s="202" t="s">
        <v>110</v>
      </c>
      <c r="HG19" s="202" t="s">
        <v>110</v>
      </c>
      <c r="HH19" s="202" t="s">
        <v>110</v>
      </c>
      <c r="HI19" s="202" t="s">
        <v>110</v>
      </c>
      <c r="HJ19" s="202" t="s">
        <v>110</v>
      </c>
      <c r="HK19" s="202" t="s">
        <v>110</v>
      </c>
      <c r="HL19" s="202" t="s">
        <v>110</v>
      </c>
      <c r="HM19" s="202" t="s">
        <v>110</v>
      </c>
      <c r="HN19" s="202" t="s">
        <v>110</v>
      </c>
      <c r="HO19" s="202" t="s">
        <v>110</v>
      </c>
      <c r="HP19" s="202" t="s">
        <v>110</v>
      </c>
      <c r="HQ19" s="202" t="s">
        <v>110</v>
      </c>
      <c r="HR19" s="261" t="s">
        <v>110</v>
      </c>
      <c r="HS19" s="202" t="s">
        <v>110</v>
      </c>
      <c r="HT19" s="202" t="s">
        <v>110</v>
      </c>
      <c r="HU19" s="202" t="s">
        <v>110</v>
      </c>
      <c r="HV19" s="202" t="s">
        <v>110</v>
      </c>
      <c r="HW19" s="202" t="s">
        <v>110</v>
      </c>
      <c r="HX19" s="202" t="s">
        <v>110</v>
      </c>
      <c r="HY19" s="202" t="s">
        <v>110</v>
      </c>
      <c r="HZ19" s="202" t="s">
        <v>110</v>
      </c>
      <c r="IA19" s="202" t="s">
        <v>110</v>
      </c>
      <c r="IB19" s="202" t="s">
        <v>110</v>
      </c>
      <c r="IC19" s="202" t="s">
        <v>110</v>
      </c>
      <c r="ID19" s="202" t="s">
        <v>110</v>
      </c>
      <c r="IE19" s="202" t="s">
        <v>110</v>
      </c>
      <c r="IF19" s="202" t="s">
        <v>110</v>
      </c>
      <c r="IG19" s="202" t="s">
        <v>110</v>
      </c>
      <c r="IH19" s="202"/>
      <c r="II19" s="202"/>
      <c r="IJ19" s="202"/>
      <c r="IK19" s="202"/>
      <c r="IL19" s="202"/>
      <c r="IM19" s="202"/>
      <c r="IN19" s="202"/>
      <c r="IO19" s="202"/>
      <c r="IP19" s="202"/>
      <c r="IQ19" s="202"/>
      <c r="IR19" s="202"/>
      <c r="IS19" s="202"/>
      <c r="IT19" s="202"/>
      <c r="IU19" s="202"/>
      <c r="IV19" s="202"/>
      <c r="IW19" s="202"/>
      <c r="IX19" s="202"/>
      <c r="IY19" s="202"/>
      <c r="IZ19" s="202"/>
      <c r="JA19" s="202"/>
      <c r="JB19" s="202"/>
      <c r="JC19" s="202"/>
      <c r="JD19" s="202"/>
      <c r="JE19" s="279"/>
      <c r="JF19" s="279"/>
      <c r="JG19" s="279"/>
      <c r="JH19" s="279"/>
      <c r="JI19" s="279"/>
      <c r="JJ19" s="279"/>
    </row>
    <row r="20" spans="1:270" s="4" customFormat="1">
      <c r="A20" s="32" t="s">
        <v>26</v>
      </c>
      <c r="B20" s="202">
        <v>64.4819865662528</v>
      </c>
      <c r="C20" s="202">
        <v>66.114982578397203</v>
      </c>
      <c r="D20" s="202">
        <v>63.36023789294817</v>
      </c>
      <c r="E20" s="202">
        <v>63.431677018633536</v>
      </c>
      <c r="F20" s="202">
        <v>65.629228687415434</v>
      </c>
      <c r="G20" s="202">
        <v>66.254320538475525</v>
      </c>
      <c r="H20" s="218">
        <v>67.991210401025455</v>
      </c>
      <c r="I20" s="218">
        <v>70.32105071141919</v>
      </c>
      <c r="J20" s="218">
        <v>69.525713247319644</v>
      </c>
      <c r="K20" s="218">
        <v>69.581815026895711</v>
      </c>
      <c r="L20" s="274">
        <v>71.442936148818504</v>
      </c>
      <c r="M20" s="274">
        <v>72.75516795865633</v>
      </c>
      <c r="N20" s="274">
        <v>71.539068666140494</v>
      </c>
      <c r="O20" s="274">
        <v>74.733637747336374</v>
      </c>
      <c r="P20" s="274">
        <v>76.31168019987507</v>
      </c>
      <c r="Q20" s="274">
        <v>76.78599343442238</v>
      </c>
      <c r="R20" s="261" t="s">
        <v>111</v>
      </c>
      <c r="S20" s="202" t="s">
        <v>111</v>
      </c>
      <c r="T20" s="202" t="s">
        <v>111</v>
      </c>
      <c r="U20" s="202" t="s">
        <v>111</v>
      </c>
      <c r="V20" s="202" t="s">
        <v>111</v>
      </c>
      <c r="W20" s="202" t="s">
        <v>111</v>
      </c>
      <c r="X20" s="218" t="s">
        <v>111</v>
      </c>
      <c r="Y20" s="218" t="s">
        <v>111</v>
      </c>
      <c r="Z20" s="218" t="s">
        <v>111</v>
      </c>
      <c r="AA20" s="218" t="s">
        <v>111</v>
      </c>
      <c r="AB20" s="218" t="s">
        <v>111</v>
      </c>
      <c r="AC20" s="218" t="s">
        <v>111</v>
      </c>
      <c r="AD20" s="218" t="s">
        <v>111</v>
      </c>
      <c r="AE20" s="218" t="s">
        <v>111</v>
      </c>
      <c r="AF20" s="218" t="s">
        <v>111</v>
      </c>
      <c r="AG20" s="218" t="s">
        <v>111</v>
      </c>
      <c r="AH20" s="261">
        <v>53.183520599250933</v>
      </c>
      <c r="AI20" s="202">
        <v>55.746367239101716</v>
      </c>
      <c r="AJ20" s="202">
        <v>52.551724137931032</v>
      </c>
      <c r="AK20" s="202">
        <v>55.184331797235018</v>
      </c>
      <c r="AL20" s="202">
        <v>54.23665546845838</v>
      </c>
      <c r="AM20" s="202">
        <v>55.052546483427648</v>
      </c>
      <c r="AN20" s="218">
        <v>57.044549076421589</v>
      </c>
      <c r="AO20" s="218">
        <v>58.22617870095614</v>
      </c>
      <c r="AP20" s="218">
        <v>59.716459197786996</v>
      </c>
      <c r="AQ20" s="218">
        <v>59.106529209621996</v>
      </c>
      <c r="AR20" s="274">
        <v>62.025316455696199</v>
      </c>
      <c r="AS20" s="274">
        <v>62.402177611432464</v>
      </c>
      <c r="AT20" s="274">
        <v>62.079510703363916</v>
      </c>
      <c r="AU20" s="274">
        <v>61.305361305361302</v>
      </c>
      <c r="AV20" s="274">
        <v>62.995116657623441</v>
      </c>
      <c r="AW20" s="274">
        <v>62.523289858929999</v>
      </c>
      <c r="AX20" s="261">
        <v>65.609756097560975</v>
      </c>
      <c r="AY20" s="202">
        <v>56.449239823442866</v>
      </c>
      <c r="AZ20" s="202">
        <v>55.894988066825782</v>
      </c>
      <c r="BA20" s="202">
        <v>59.635068980863373</v>
      </c>
      <c r="BB20" s="202">
        <v>65.539112050739959</v>
      </c>
      <c r="BC20" s="202">
        <v>71.917808219178085</v>
      </c>
      <c r="BD20" s="218">
        <v>65.838509316770185</v>
      </c>
      <c r="BE20" s="218">
        <v>64.854368932038824</v>
      </c>
      <c r="BF20" s="218">
        <v>71.324863883847542</v>
      </c>
      <c r="BG20" s="218">
        <v>64.561403508771932</v>
      </c>
      <c r="BH20" s="274">
        <v>67.115384615384613</v>
      </c>
      <c r="BI20" s="274">
        <v>75.406871609403254</v>
      </c>
      <c r="BJ20" s="274">
        <v>71.177504393673104</v>
      </c>
      <c r="BK20" s="274">
        <v>70.085470085470078</v>
      </c>
      <c r="BL20" s="202" t="s">
        <v>111</v>
      </c>
      <c r="BM20" s="202" t="s">
        <v>111</v>
      </c>
      <c r="BN20" s="261">
        <v>39.444444444444443</v>
      </c>
      <c r="BO20" s="202">
        <v>40.148305084745758</v>
      </c>
      <c r="BP20" s="202">
        <v>40.276301806588741</v>
      </c>
      <c r="BQ20" s="202">
        <v>42.474916387959865</v>
      </c>
      <c r="BR20" s="202">
        <v>43.196143863552095</v>
      </c>
      <c r="BS20" s="202">
        <v>41.523341523341522</v>
      </c>
      <c r="BT20" s="218">
        <v>44.371103777044368</v>
      </c>
      <c r="BU20" s="218">
        <v>43.822471011595361</v>
      </c>
      <c r="BV20" s="218">
        <v>43.529411764705884</v>
      </c>
      <c r="BW20" s="218">
        <v>44.232209737827716</v>
      </c>
      <c r="BX20" s="274">
        <v>43.930446194225716</v>
      </c>
      <c r="BY20" s="274">
        <v>41.407355021216411</v>
      </c>
      <c r="BZ20" s="274">
        <v>41.069057104913682</v>
      </c>
      <c r="CA20" s="274">
        <v>41.540327471194665</v>
      </c>
      <c r="CB20" s="274">
        <v>42.424242424242422</v>
      </c>
      <c r="CC20" s="274">
        <v>41.166980371067488</v>
      </c>
      <c r="CD20" s="261">
        <v>29.184549356223176</v>
      </c>
      <c r="CE20" s="202">
        <v>32.962138084632514</v>
      </c>
      <c r="CF20" s="202">
        <v>31.63191948238677</v>
      </c>
      <c r="CG20" s="202">
        <v>36.695421366954214</v>
      </c>
      <c r="CH20" s="202">
        <v>34.981458590852903</v>
      </c>
      <c r="CI20" s="202">
        <v>38.323353293413177</v>
      </c>
      <c r="CJ20" s="218">
        <v>40.938166311300641</v>
      </c>
      <c r="CK20" s="218">
        <v>41.442411194833156</v>
      </c>
      <c r="CL20" s="218">
        <v>38.34661354581673</v>
      </c>
      <c r="CM20" s="218">
        <v>41.655359565807323</v>
      </c>
      <c r="CN20" s="274">
        <v>39.472068753836709</v>
      </c>
      <c r="CO20" s="274">
        <v>38.920454545454547</v>
      </c>
      <c r="CP20" s="274">
        <v>39.657936932121864</v>
      </c>
      <c r="CQ20" s="274">
        <v>39.019073569482288</v>
      </c>
      <c r="CR20" s="274">
        <v>38.461538461538467</v>
      </c>
      <c r="CS20" s="274">
        <v>41.494968854815525</v>
      </c>
      <c r="CT20" s="261">
        <v>54.593738352590378</v>
      </c>
      <c r="CU20" s="202">
        <v>54.702061564529792</v>
      </c>
      <c r="CV20" s="202">
        <v>53.078418664938432</v>
      </c>
      <c r="CW20" s="202">
        <v>55.018117468610427</v>
      </c>
      <c r="CX20" s="202">
        <v>55.836362099568923</v>
      </c>
      <c r="CY20" s="202">
        <v>56.931370871127839</v>
      </c>
      <c r="CZ20" s="218">
        <v>58.205335489086494</v>
      </c>
      <c r="DA20" s="218">
        <v>59.678972712680576</v>
      </c>
      <c r="DB20" s="218">
        <v>59.637535239629479</v>
      </c>
      <c r="DC20" s="218">
        <v>59.434108527131777</v>
      </c>
      <c r="DD20" s="218">
        <v>60.325096581383484</v>
      </c>
      <c r="DE20" s="218">
        <v>60.341928251121082</v>
      </c>
      <c r="DF20" s="274">
        <v>59.355057705363201</v>
      </c>
      <c r="DG20" s="274">
        <v>60.473481132692427</v>
      </c>
      <c r="DH20" s="274">
        <v>60.867025764163799</v>
      </c>
      <c r="DI20" s="274">
        <v>60.513784461152888</v>
      </c>
      <c r="DJ20" s="276" t="s">
        <v>111</v>
      </c>
      <c r="DK20" s="202" t="s">
        <v>111</v>
      </c>
      <c r="DL20" s="202" t="s">
        <v>111</v>
      </c>
      <c r="DM20" s="202" t="s">
        <v>111</v>
      </c>
      <c r="DN20" s="202" t="s">
        <v>111</v>
      </c>
      <c r="DO20" s="202">
        <v>16.788321167883211</v>
      </c>
      <c r="DP20" s="202">
        <v>10.091743119266056</v>
      </c>
      <c r="DQ20" s="202">
        <v>12.977099236641221</v>
      </c>
      <c r="DR20" s="20">
        <v>3.1746031746031744</v>
      </c>
      <c r="DS20" s="202" t="s">
        <v>111</v>
      </c>
      <c r="DT20" s="202" t="s">
        <v>111</v>
      </c>
      <c r="DU20" s="202" t="s">
        <v>111</v>
      </c>
      <c r="DV20" s="202" t="s">
        <v>111</v>
      </c>
      <c r="DW20" s="202" t="s">
        <v>111</v>
      </c>
      <c r="DX20" s="202" t="s">
        <v>111</v>
      </c>
      <c r="DY20" s="202" t="s">
        <v>111</v>
      </c>
      <c r="DZ20" s="261">
        <v>10.974673829623944</v>
      </c>
      <c r="EA20" s="202">
        <v>9.5066971577915709</v>
      </c>
      <c r="EB20" s="202">
        <v>9.4271685761047461</v>
      </c>
      <c r="EC20" s="202">
        <v>10.500155327741535</v>
      </c>
      <c r="ED20" s="202">
        <v>10.56338028169014</v>
      </c>
      <c r="EE20" s="202">
        <v>10.451890562557638</v>
      </c>
      <c r="EF20" s="202">
        <v>8.25635103926097</v>
      </c>
      <c r="EG20" s="202">
        <v>9.6034529268950628</v>
      </c>
      <c r="EH20" s="202">
        <v>9.1250293220736562</v>
      </c>
      <c r="EI20" s="202">
        <v>9.0377113133940181</v>
      </c>
      <c r="EJ20" s="202">
        <v>8.695652173913043</v>
      </c>
      <c r="EK20" s="202">
        <v>9.4819886871092596</v>
      </c>
      <c r="EL20" s="274">
        <v>8.9855072463768124</v>
      </c>
      <c r="EM20" s="274">
        <v>9.7941802696948184</v>
      </c>
      <c r="EN20" s="274">
        <v>10.358882592703052</v>
      </c>
      <c r="EO20" s="274">
        <v>11.25490612071709</v>
      </c>
      <c r="EP20" s="261">
        <v>17.568850902184234</v>
      </c>
      <c r="EQ20" s="202">
        <v>17.92395896197948</v>
      </c>
      <c r="ER20" s="202">
        <v>16.977777777777778</v>
      </c>
      <c r="ES20" s="202">
        <v>16.675646551724139</v>
      </c>
      <c r="ET20" s="202">
        <v>15.964459730581829</v>
      </c>
      <c r="EU20" s="202">
        <v>17.078035402642733</v>
      </c>
      <c r="EV20" s="202">
        <v>17.126680820948337</v>
      </c>
      <c r="EW20" s="202">
        <v>14.851089346392165</v>
      </c>
      <c r="EX20" s="202">
        <v>13.100019124115509</v>
      </c>
      <c r="EY20" s="202">
        <v>11.838547701815374</v>
      </c>
      <c r="EZ20" s="202">
        <v>12.082355065920174</v>
      </c>
      <c r="FA20" s="202">
        <v>12.133891213389122</v>
      </c>
      <c r="FB20" s="274">
        <v>13.615023474178404</v>
      </c>
      <c r="FC20" s="274">
        <v>12.933025404157044</v>
      </c>
      <c r="FD20" s="274">
        <v>14.552576077131665</v>
      </c>
      <c r="FE20" s="274">
        <v>11.145320197044335</v>
      </c>
      <c r="FF20" s="261">
        <v>16.901408450704224</v>
      </c>
      <c r="FG20" s="202">
        <v>17.806451612903228</v>
      </c>
      <c r="FH20" s="202">
        <v>18.957940991839298</v>
      </c>
      <c r="FI20" s="202">
        <v>20.27027027027027</v>
      </c>
      <c r="FJ20" s="202">
        <v>19.152744630071599</v>
      </c>
      <c r="FK20" s="202">
        <v>18.795180722891565</v>
      </c>
      <c r="FL20" s="202">
        <v>17.623604465709729</v>
      </c>
      <c r="FM20" s="202">
        <v>17.336152219873149</v>
      </c>
      <c r="FN20" s="202">
        <v>16.714697406340058</v>
      </c>
      <c r="FO20" s="202">
        <v>15.268817204301074</v>
      </c>
      <c r="FP20" s="202">
        <v>17.994505494505493</v>
      </c>
      <c r="FQ20" s="202">
        <v>15.308027380211575</v>
      </c>
      <c r="FR20" s="274">
        <v>16.315789473684212</v>
      </c>
      <c r="FS20" s="274">
        <v>15.314804310833807</v>
      </c>
      <c r="FT20" s="274">
        <v>13.920750782064651</v>
      </c>
      <c r="FU20" s="274">
        <v>16.685979142526072</v>
      </c>
      <c r="FV20" s="261">
        <v>15.045233124565065</v>
      </c>
      <c r="FW20" s="202">
        <v>14.649842271293375</v>
      </c>
      <c r="FX20" s="202">
        <v>14.49582450454942</v>
      </c>
      <c r="FY20" s="202">
        <v>14.991160872127281</v>
      </c>
      <c r="FZ20" s="202">
        <v>14.377510040160644</v>
      </c>
      <c r="GA20" s="202">
        <v>14.827665972704141</v>
      </c>
      <c r="GB20" s="202">
        <v>13.721597176262962</v>
      </c>
      <c r="GC20" s="202">
        <v>13.27485380116959</v>
      </c>
      <c r="GD20" s="202">
        <v>11.902598582591315</v>
      </c>
      <c r="GE20" s="202">
        <v>10.9912459103369</v>
      </c>
      <c r="GF20" s="202">
        <v>12</v>
      </c>
      <c r="GG20" s="202">
        <v>11.066330814441645</v>
      </c>
      <c r="GH20" s="274">
        <v>11.45611124279055</v>
      </c>
      <c r="GI20" s="274">
        <v>11.190011705033164</v>
      </c>
      <c r="GJ20" s="274">
        <v>11.715481171548117</v>
      </c>
      <c r="GK20" s="274">
        <v>11.881119366710644</v>
      </c>
      <c r="GL20" s="276" t="s">
        <v>111</v>
      </c>
      <c r="GM20" s="202" t="s">
        <v>111</v>
      </c>
      <c r="GN20" s="202" t="s">
        <v>111</v>
      </c>
      <c r="GO20" s="202" t="s">
        <v>111</v>
      </c>
      <c r="GP20" s="202" t="s">
        <v>111</v>
      </c>
      <c r="GQ20" s="202" t="s">
        <v>111</v>
      </c>
      <c r="GR20" s="202" t="s">
        <v>111</v>
      </c>
      <c r="GS20" s="202" t="s">
        <v>111</v>
      </c>
      <c r="GT20" s="202" t="s">
        <v>111</v>
      </c>
      <c r="GU20" s="202" t="s">
        <v>111</v>
      </c>
      <c r="GV20" s="202" t="s">
        <v>111</v>
      </c>
      <c r="GW20" s="202" t="s">
        <v>111</v>
      </c>
      <c r="GX20" s="202" t="s">
        <v>111</v>
      </c>
      <c r="GY20" s="202" t="s">
        <v>111</v>
      </c>
      <c r="GZ20" s="202" t="s">
        <v>111</v>
      </c>
      <c r="HA20" s="202" t="s">
        <v>111</v>
      </c>
      <c r="HB20" s="261" t="s">
        <v>111</v>
      </c>
      <c r="HC20" s="202" t="s">
        <v>111</v>
      </c>
      <c r="HD20" s="202" t="s">
        <v>111</v>
      </c>
      <c r="HE20" s="202" t="s">
        <v>111</v>
      </c>
      <c r="HF20" s="202" t="s">
        <v>111</v>
      </c>
      <c r="HG20" s="202" t="s">
        <v>111</v>
      </c>
      <c r="HH20" s="202" t="s">
        <v>111</v>
      </c>
      <c r="HI20" s="202" t="s">
        <v>111</v>
      </c>
      <c r="HJ20" s="202" t="s">
        <v>111</v>
      </c>
      <c r="HK20" s="202" t="s">
        <v>111</v>
      </c>
      <c r="HL20" s="202" t="s">
        <v>111</v>
      </c>
      <c r="HM20" s="202" t="s">
        <v>111</v>
      </c>
      <c r="HN20" s="202" t="s">
        <v>111</v>
      </c>
      <c r="HO20" s="202" t="s">
        <v>111</v>
      </c>
      <c r="HP20" s="202" t="s">
        <v>111</v>
      </c>
      <c r="HQ20" s="202" t="s">
        <v>111</v>
      </c>
      <c r="HR20" s="261" t="s">
        <v>111</v>
      </c>
      <c r="HS20" s="202" t="s">
        <v>111</v>
      </c>
      <c r="HT20" s="202" t="s">
        <v>111</v>
      </c>
      <c r="HU20" s="202" t="s">
        <v>111</v>
      </c>
      <c r="HV20" s="202" t="s">
        <v>111</v>
      </c>
      <c r="HW20" s="202" t="s">
        <v>111</v>
      </c>
      <c r="HX20" s="202" t="s">
        <v>111</v>
      </c>
      <c r="HY20" s="202" t="s">
        <v>111</v>
      </c>
      <c r="HZ20" s="202" t="s">
        <v>111</v>
      </c>
      <c r="IA20" s="202" t="s">
        <v>111</v>
      </c>
      <c r="IB20" s="202" t="s">
        <v>111</v>
      </c>
      <c r="IC20" s="202" t="s">
        <v>111</v>
      </c>
      <c r="ID20" s="202" t="s">
        <v>111</v>
      </c>
      <c r="IE20" s="202" t="s">
        <v>111</v>
      </c>
      <c r="IF20" s="202" t="s">
        <v>111</v>
      </c>
      <c r="IG20" s="202" t="s">
        <v>111</v>
      </c>
      <c r="IH20" s="202"/>
      <c r="II20" s="202"/>
      <c r="IJ20" s="202"/>
      <c r="IK20" s="202"/>
      <c r="IL20" s="202"/>
      <c r="IM20" s="202"/>
      <c r="IN20" s="202"/>
      <c r="IO20" s="202"/>
      <c r="IP20" s="202"/>
      <c r="IQ20" s="202"/>
      <c r="IR20" s="202"/>
      <c r="IS20" s="202"/>
      <c r="IT20" s="202"/>
      <c r="IU20" s="202"/>
      <c r="IV20" s="202"/>
      <c r="IW20" s="202"/>
      <c r="IX20" s="202"/>
      <c r="IY20" s="202"/>
      <c r="IZ20" s="202"/>
      <c r="JA20" s="202"/>
      <c r="JB20" s="202"/>
      <c r="JC20" s="202"/>
      <c r="JD20" s="202"/>
      <c r="JE20" s="279"/>
      <c r="JF20" s="279"/>
      <c r="JG20" s="279"/>
      <c r="JH20" s="279"/>
      <c r="JI20" s="279"/>
      <c r="JJ20" s="279"/>
    </row>
    <row r="21" spans="1:270" s="4" customFormat="1">
      <c r="A21" s="32"/>
      <c r="B21" s="202"/>
      <c r="C21" s="202"/>
      <c r="D21" s="202"/>
      <c r="E21" s="202"/>
      <c r="F21" s="202"/>
      <c r="G21" s="202"/>
      <c r="H21" s="218"/>
      <c r="I21" s="218"/>
      <c r="J21" s="218"/>
      <c r="K21" s="218"/>
      <c r="L21" s="274"/>
      <c r="M21" s="274"/>
      <c r="N21" s="274"/>
      <c r="O21" s="274"/>
      <c r="P21" s="274"/>
      <c r="Q21" s="274"/>
      <c r="R21" s="261"/>
      <c r="S21" s="202"/>
      <c r="T21" s="202"/>
      <c r="U21" s="202"/>
      <c r="V21" s="202"/>
      <c r="W21" s="202"/>
      <c r="X21" s="218"/>
      <c r="Y21" s="218"/>
      <c r="Z21" s="218"/>
      <c r="AA21" s="218"/>
      <c r="AB21" s="218"/>
      <c r="AC21" s="218"/>
      <c r="AD21" s="274"/>
      <c r="AE21" s="274"/>
      <c r="AF21" s="274"/>
      <c r="AG21" s="274"/>
      <c r="AH21" s="261"/>
      <c r="AI21" s="202"/>
      <c r="AJ21" s="202"/>
      <c r="AK21" s="202"/>
      <c r="AL21" s="202"/>
      <c r="AM21" s="202"/>
      <c r="AN21" s="218"/>
      <c r="AO21" s="218"/>
      <c r="AP21" s="218"/>
      <c r="AQ21" s="218"/>
      <c r="AR21" s="274"/>
      <c r="AS21" s="274"/>
      <c r="AT21" s="274"/>
      <c r="AU21" s="274"/>
      <c r="AV21" s="274"/>
      <c r="AW21" s="274"/>
      <c r="AX21" s="261"/>
      <c r="AY21" s="202"/>
      <c r="AZ21" s="202"/>
      <c r="BA21" s="202"/>
      <c r="BB21" s="202"/>
      <c r="BC21" s="202"/>
      <c r="BD21" s="218"/>
      <c r="BE21" s="218"/>
      <c r="BF21" s="218"/>
      <c r="BG21" s="218"/>
      <c r="BH21" s="274"/>
      <c r="BI21" s="274"/>
      <c r="BJ21" s="274"/>
      <c r="BK21" s="274"/>
      <c r="BL21" s="274"/>
      <c r="BM21" s="274"/>
      <c r="BN21" s="261"/>
      <c r="BO21" s="202"/>
      <c r="BP21" s="202"/>
      <c r="BQ21" s="202"/>
      <c r="BR21" s="202"/>
      <c r="BS21" s="202"/>
      <c r="BT21" s="218"/>
      <c r="BU21" s="218"/>
      <c r="BV21" s="218"/>
      <c r="BW21" s="218"/>
      <c r="BX21" s="274"/>
      <c r="BY21" s="274"/>
      <c r="BZ21" s="274"/>
      <c r="CA21" s="274"/>
      <c r="CB21" s="274"/>
      <c r="CC21" s="274"/>
      <c r="CD21" s="261"/>
      <c r="CE21" s="202"/>
      <c r="CF21" s="202"/>
      <c r="CG21" s="202"/>
      <c r="CH21" s="202"/>
      <c r="CI21" s="202"/>
      <c r="CJ21" s="218"/>
      <c r="CK21" s="218"/>
      <c r="CL21" s="218"/>
      <c r="CM21" s="218"/>
      <c r="CN21" s="274"/>
      <c r="CO21" s="274"/>
      <c r="CP21" s="274"/>
      <c r="CQ21" s="274"/>
      <c r="CR21" s="274"/>
      <c r="CS21" s="274"/>
      <c r="CT21" s="261"/>
      <c r="CU21" s="202"/>
      <c r="CV21" s="202"/>
      <c r="CW21" s="202"/>
      <c r="CX21" s="202"/>
      <c r="CY21" s="202"/>
      <c r="CZ21" s="218"/>
      <c r="DA21" s="218"/>
      <c r="DB21" s="218"/>
      <c r="DC21" s="218"/>
      <c r="DD21" s="218"/>
      <c r="DE21" s="218"/>
      <c r="DF21" s="274"/>
      <c r="DG21" s="274"/>
      <c r="DH21" s="274"/>
      <c r="DI21" s="274"/>
      <c r="DJ21" s="276"/>
      <c r="DK21" s="202"/>
      <c r="DL21" s="202"/>
      <c r="DM21" s="202"/>
      <c r="DN21" s="202"/>
      <c r="DO21" s="202"/>
      <c r="DP21" s="202"/>
      <c r="DQ21" s="202"/>
      <c r="DR21" s="202"/>
      <c r="DS21" s="202"/>
      <c r="DT21" s="202"/>
      <c r="DU21" s="202"/>
      <c r="DV21" s="274"/>
      <c r="DW21" s="274"/>
      <c r="DX21" s="274"/>
      <c r="DY21" s="274"/>
      <c r="DZ21" s="261"/>
      <c r="EA21" s="202"/>
      <c r="EB21" s="202"/>
      <c r="EC21" s="202"/>
      <c r="ED21" s="202"/>
      <c r="EE21" s="202"/>
      <c r="EF21" s="202"/>
      <c r="EG21" s="202"/>
      <c r="EH21" s="202"/>
      <c r="EI21" s="202"/>
      <c r="EJ21" s="202"/>
      <c r="EK21" s="202"/>
      <c r="EL21" s="274"/>
      <c r="EM21" s="274"/>
      <c r="EN21" s="274"/>
      <c r="EO21" s="274"/>
      <c r="EP21" s="261"/>
      <c r="EQ21" s="202"/>
      <c r="ER21" s="202"/>
      <c r="ES21" s="202"/>
      <c r="ET21" s="202"/>
      <c r="EU21" s="202"/>
      <c r="EV21" s="202"/>
      <c r="EW21" s="202"/>
      <c r="EX21" s="202"/>
      <c r="EY21" s="202"/>
      <c r="EZ21" s="202"/>
      <c r="FA21" s="202"/>
      <c r="FB21" s="274"/>
      <c r="FC21" s="274"/>
      <c r="FD21" s="274"/>
      <c r="FE21" s="274"/>
      <c r="FF21" s="261"/>
      <c r="FG21" s="202"/>
      <c r="FH21" s="202"/>
      <c r="FI21" s="202"/>
      <c r="FJ21" s="202"/>
      <c r="FK21" s="202"/>
      <c r="FL21" s="202"/>
      <c r="FM21" s="202"/>
      <c r="FN21" s="202"/>
      <c r="FO21" s="202"/>
      <c r="FP21" s="202"/>
      <c r="FQ21" s="202"/>
      <c r="FR21" s="274"/>
      <c r="FS21" s="274"/>
      <c r="FT21" s="274"/>
      <c r="FU21" s="274"/>
      <c r="FV21" s="261"/>
      <c r="FW21" s="202"/>
      <c r="FX21" s="202"/>
      <c r="FY21" s="202"/>
      <c r="FZ21" s="202"/>
      <c r="GA21" s="202"/>
      <c r="GB21" s="202"/>
      <c r="GC21" s="202"/>
      <c r="GD21" s="202"/>
      <c r="GE21" s="202"/>
      <c r="GF21" s="202"/>
      <c r="GG21" s="202"/>
      <c r="GH21" s="274"/>
      <c r="GI21" s="274"/>
      <c r="GJ21" s="274"/>
      <c r="GK21" s="274"/>
      <c r="GL21" s="276"/>
      <c r="GM21" s="202"/>
      <c r="GN21" s="202"/>
      <c r="GO21" s="202"/>
      <c r="GP21" s="202"/>
      <c r="GQ21" s="202"/>
      <c r="GR21" s="202"/>
      <c r="GS21" s="202"/>
      <c r="GT21" s="202"/>
      <c r="GU21" s="202"/>
      <c r="GV21" s="202"/>
      <c r="GW21" s="202"/>
      <c r="GX21" s="202"/>
      <c r="GY21" s="202"/>
      <c r="GZ21" s="202"/>
      <c r="HA21" s="202"/>
      <c r="HB21" s="261"/>
      <c r="HC21" s="202"/>
      <c r="HD21" s="202"/>
      <c r="HE21" s="202"/>
      <c r="HF21" s="202"/>
      <c r="HG21" s="202"/>
      <c r="HH21" s="202"/>
      <c r="HI21" s="202"/>
      <c r="HJ21" s="202"/>
      <c r="HK21" s="202"/>
      <c r="HL21" s="202"/>
      <c r="HM21" s="202"/>
      <c r="HN21" s="202"/>
      <c r="HO21" s="202"/>
      <c r="HP21" s="202"/>
      <c r="HQ21" s="202"/>
      <c r="HR21" s="261"/>
      <c r="HS21" s="202"/>
      <c r="HT21" s="202"/>
      <c r="HU21" s="202"/>
      <c r="HV21" s="202"/>
      <c r="HW21" s="202"/>
      <c r="HX21" s="202"/>
      <c r="HY21" s="202"/>
      <c r="HZ21" s="202"/>
      <c r="IA21" s="202"/>
      <c r="IB21" s="202"/>
      <c r="IC21" s="202"/>
      <c r="ID21" s="202"/>
      <c r="IE21" s="202"/>
      <c r="IF21" s="202"/>
      <c r="IG21" s="202"/>
      <c r="IH21" s="202"/>
      <c r="II21" s="202"/>
      <c r="IJ21" s="202"/>
      <c r="IK21" s="202"/>
      <c r="IL21" s="202"/>
      <c r="IM21" s="202"/>
      <c r="IN21" s="202"/>
      <c r="IO21" s="202"/>
      <c r="IP21" s="202"/>
      <c r="IQ21" s="202"/>
      <c r="IR21" s="202"/>
      <c r="IS21" s="202"/>
      <c r="IT21" s="202"/>
      <c r="IU21" s="202"/>
      <c r="IV21" s="202"/>
      <c r="IW21" s="202"/>
      <c r="IX21" s="202"/>
      <c r="IY21" s="202"/>
      <c r="IZ21" s="202"/>
      <c r="JA21" s="202"/>
      <c r="JB21" s="202"/>
      <c r="JC21" s="202"/>
      <c r="JD21" s="202"/>
      <c r="JE21" s="279"/>
      <c r="JF21" s="279"/>
      <c r="JG21" s="279"/>
      <c r="JH21" s="279"/>
      <c r="JI21" s="279"/>
      <c r="JJ21" s="279"/>
    </row>
    <row r="22" spans="1:270" s="4" customFormat="1">
      <c r="A22" s="32" t="s">
        <v>27</v>
      </c>
      <c r="B22" s="202">
        <v>54.439178515007903</v>
      </c>
      <c r="C22" s="202">
        <v>55.654023395958887</v>
      </c>
      <c r="D22" s="202">
        <v>55.443478260869561</v>
      </c>
      <c r="E22" s="202">
        <v>57.7771329077191</v>
      </c>
      <c r="F22" s="202">
        <v>57.295081967213115</v>
      </c>
      <c r="G22" s="202">
        <v>57.89337474120083</v>
      </c>
      <c r="H22" s="218">
        <v>63.591703056768559</v>
      </c>
      <c r="I22" s="218">
        <v>61.53846153846154</v>
      </c>
      <c r="J22" s="218">
        <v>64.372469635627525</v>
      </c>
      <c r="K22" s="218">
        <v>51.842286501377409</v>
      </c>
      <c r="L22" s="274">
        <v>54.692249240121583</v>
      </c>
      <c r="M22" s="274">
        <v>56.997933496148789</v>
      </c>
      <c r="N22" s="274">
        <v>55.893112772387468</v>
      </c>
      <c r="O22" s="274">
        <v>55.415045395590148</v>
      </c>
      <c r="P22" s="274">
        <v>57.809957696062476</v>
      </c>
      <c r="Q22" s="274">
        <v>59.903614457831324</v>
      </c>
      <c r="R22" s="261">
        <v>31.230480949406619</v>
      </c>
      <c r="S22" s="202">
        <v>32.345971563981038</v>
      </c>
      <c r="T22" s="202">
        <v>31.704668838219323</v>
      </c>
      <c r="U22" s="202">
        <v>31.815688425671969</v>
      </c>
      <c r="V22" s="202">
        <v>33.560794044665009</v>
      </c>
      <c r="W22" s="202">
        <v>33.474833232261972</v>
      </c>
      <c r="X22" s="218">
        <v>36.450839328537171</v>
      </c>
      <c r="Y22" s="218">
        <v>34.782608695652172</v>
      </c>
      <c r="Z22" s="218">
        <v>35.344827586206897</v>
      </c>
      <c r="AA22" s="218" t="s">
        <v>111</v>
      </c>
      <c r="AB22" s="218" t="s">
        <v>111</v>
      </c>
      <c r="AC22" s="218">
        <v>41.745894554883314</v>
      </c>
      <c r="AD22" s="218">
        <v>35.798319327731093</v>
      </c>
      <c r="AE22" s="274">
        <v>34.631668077900088</v>
      </c>
      <c r="AF22" s="274">
        <v>36.482939632545929</v>
      </c>
      <c r="AG22" s="274">
        <v>30.049668874172188</v>
      </c>
      <c r="AH22" s="261">
        <v>34.934333958724203</v>
      </c>
      <c r="AI22" s="202">
        <v>35.433843737730662</v>
      </c>
      <c r="AJ22" s="202">
        <v>38.758157010085029</v>
      </c>
      <c r="AK22" s="202">
        <v>39.099982489931712</v>
      </c>
      <c r="AL22" s="202">
        <v>39.62747778537252</v>
      </c>
      <c r="AM22" s="202">
        <v>39.974578964092785</v>
      </c>
      <c r="AN22" s="218">
        <v>42.26610249177245</v>
      </c>
      <c r="AO22" s="218">
        <v>42.683887226334853</v>
      </c>
      <c r="AP22" s="218">
        <v>43.680641183723793</v>
      </c>
      <c r="AQ22" s="218">
        <v>42.580354460799043</v>
      </c>
      <c r="AR22" s="274">
        <v>44.160899653979243</v>
      </c>
      <c r="AS22" s="274">
        <v>48.915937618866487</v>
      </c>
      <c r="AT22" s="274">
        <v>46.156604901374777</v>
      </c>
      <c r="AU22" s="274">
        <v>43.172643077653767</v>
      </c>
      <c r="AV22" s="274">
        <v>43.079298555200175</v>
      </c>
      <c r="AW22" s="274">
        <v>43.454400319297548</v>
      </c>
      <c r="AX22" s="261">
        <v>39.8347865993575</v>
      </c>
      <c r="AY22" s="202">
        <v>39.471243042671617</v>
      </c>
      <c r="AZ22" s="202">
        <v>38.911495422177012</v>
      </c>
      <c r="BA22" s="202">
        <v>37.669094693028093</v>
      </c>
      <c r="BB22" s="202">
        <v>39.949494949494948</v>
      </c>
      <c r="BC22" s="202">
        <v>36.287362349239643</v>
      </c>
      <c r="BD22" s="218">
        <v>38.16293056314926</v>
      </c>
      <c r="BE22" s="218">
        <v>40.783034257748781</v>
      </c>
      <c r="BF22" s="218">
        <v>42.056555269922882</v>
      </c>
      <c r="BG22" s="218">
        <v>29.014396456256918</v>
      </c>
      <c r="BH22" s="274">
        <v>34.639830508474581</v>
      </c>
      <c r="BI22" s="202" t="s">
        <v>111</v>
      </c>
      <c r="BJ22" s="202" t="s">
        <v>111</v>
      </c>
      <c r="BK22" s="202" t="s">
        <v>111</v>
      </c>
      <c r="BL22" s="202" t="s">
        <v>111</v>
      </c>
      <c r="BM22" s="202" t="s">
        <v>111</v>
      </c>
      <c r="BN22" s="261">
        <v>32.024432809773124</v>
      </c>
      <c r="BO22" s="202">
        <v>34.982332155477032</v>
      </c>
      <c r="BP22" s="202">
        <v>33.333333333333329</v>
      </c>
      <c r="BQ22" s="202">
        <v>35.98949211908932</v>
      </c>
      <c r="BR22" s="202">
        <v>38.945233265720077</v>
      </c>
      <c r="BS22" s="202">
        <v>38.11581676750216</v>
      </c>
      <c r="BT22" s="218">
        <v>40.053285968028419</v>
      </c>
      <c r="BU22" s="218">
        <v>39.377682403433475</v>
      </c>
      <c r="BV22" s="218">
        <v>45.107176141658897</v>
      </c>
      <c r="BW22" s="218">
        <v>44.536271808999082</v>
      </c>
      <c r="BX22" s="274">
        <v>50.839552238805972</v>
      </c>
      <c r="BY22" s="274">
        <v>53.943217665615137</v>
      </c>
      <c r="BZ22" s="274">
        <v>50.883392226148402</v>
      </c>
      <c r="CA22" s="274">
        <v>48.545303408146303</v>
      </c>
      <c r="CB22" s="274">
        <v>48.765957446808514</v>
      </c>
      <c r="CC22" s="274">
        <v>46.400000000000006</v>
      </c>
      <c r="CD22" s="261" t="s">
        <v>111</v>
      </c>
      <c r="CE22" s="202" t="s">
        <v>111</v>
      </c>
      <c r="CF22" s="202" t="s">
        <v>111</v>
      </c>
      <c r="CG22" s="202" t="s">
        <v>111</v>
      </c>
      <c r="CH22" s="202" t="s">
        <v>111</v>
      </c>
      <c r="CI22" s="202" t="s">
        <v>111</v>
      </c>
      <c r="CJ22" s="218" t="s">
        <v>111</v>
      </c>
      <c r="CK22" s="218" t="s">
        <v>111</v>
      </c>
      <c r="CL22" s="218" t="s">
        <v>111</v>
      </c>
      <c r="CM22" s="218" t="s">
        <v>111</v>
      </c>
      <c r="CN22" s="218" t="s">
        <v>111</v>
      </c>
      <c r="CO22" s="218" t="s">
        <v>111</v>
      </c>
      <c r="CP22" s="218" t="s">
        <v>111</v>
      </c>
      <c r="CQ22" s="218" t="s">
        <v>111</v>
      </c>
      <c r="CR22" s="218" t="s">
        <v>111</v>
      </c>
      <c r="CS22" s="218" t="s">
        <v>111</v>
      </c>
      <c r="CT22" s="261">
        <v>39.639371134788767</v>
      </c>
      <c r="CU22" s="202">
        <v>40.089985261034833</v>
      </c>
      <c r="CV22" s="202">
        <v>41.026039642440729</v>
      </c>
      <c r="CW22" s="202">
        <v>42.288521788664198</v>
      </c>
      <c r="CX22" s="202">
        <v>43.520227111426543</v>
      </c>
      <c r="CY22" s="202">
        <v>43.292313899536012</v>
      </c>
      <c r="CZ22" s="218">
        <v>46.250340878101994</v>
      </c>
      <c r="DA22" s="218">
        <v>46.366619784341303</v>
      </c>
      <c r="DB22" s="218">
        <v>47.729248879673605</v>
      </c>
      <c r="DC22" s="218">
        <v>45.41773778920308</v>
      </c>
      <c r="DD22" s="218">
        <v>47.798946615514666</v>
      </c>
      <c r="DE22" s="218">
        <v>51.494973234103668</v>
      </c>
      <c r="DF22" s="274">
        <v>49.351950041239547</v>
      </c>
      <c r="DG22" s="274">
        <v>47.407800164958168</v>
      </c>
      <c r="DH22" s="274">
        <v>48.194626661342767</v>
      </c>
      <c r="DI22" s="274">
        <v>48.259823576583798</v>
      </c>
      <c r="DJ22" s="276" t="s">
        <v>111</v>
      </c>
      <c r="DK22" s="202" t="s">
        <v>111</v>
      </c>
      <c r="DL22" s="202" t="s">
        <v>111</v>
      </c>
      <c r="DM22" s="202" t="s">
        <v>111</v>
      </c>
      <c r="DN22" s="202" t="s">
        <v>111</v>
      </c>
      <c r="DO22" s="202" t="s">
        <v>111</v>
      </c>
      <c r="DP22" s="202" t="s">
        <v>111</v>
      </c>
      <c r="DQ22" s="202" t="s">
        <v>111</v>
      </c>
      <c r="DR22" s="202" t="s">
        <v>111</v>
      </c>
      <c r="DS22" s="202" t="s">
        <v>111</v>
      </c>
      <c r="DT22" s="202" t="s">
        <v>111</v>
      </c>
      <c r="DU22" s="202" t="s">
        <v>111</v>
      </c>
      <c r="DV22" s="202" t="s">
        <v>111</v>
      </c>
      <c r="DW22" s="202" t="s">
        <v>111</v>
      </c>
      <c r="DX22" s="202" t="s">
        <v>111</v>
      </c>
      <c r="DY22" s="202" t="s">
        <v>111</v>
      </c>
      <c r="DZ22" s="261">
        <v>5.9214501510574014</v>
      </c>
      <c r="EA22" s="202">
        <v>6.4770487186707975</v>
      </c>
      <c r="EB22" s="202">
        <v>6.403794841387489</v>
      </c>
      <c r="EC22" s="202">
        <v>7.5520000000000005</v>
      </c>
      <c r="ED22" s="202">
        <v>6.473364801078894</v>
      </c>
      <c r="EE22" s="202">
        <v>7.9375848032564447</v>
      </c>
      <c r="EF22" s="202">
        <v>7.0623145400593472</v>
      </c>
      <c r="EG22" s="202">
        <v>7.8578415389631564</v>
      </c>
      <c r="EH22" s="202">
        <v>6.8421052631578956</v>
      </c>
      <c r="EI22" s="202">
        <v>8.9484183528070673</v>
      </c>
      <c r="EJ22" s="202">
        <v>7.3825503355704702</v>
      </c>
      <c r="EK22" s="202">
        <v>7.7318605979813366</v>
      </c>
      <c r="EL22" s="274">
        <v>8.1700626959247646</v>
      </c>
      <c r="EM22" s="274">
        <v>9.4409937888198758</v>
      </c>
      <c r="EN22" s="274">
        <v>13.235083702961797</v>
      </c>
      <c r="EO22" s="274">
        <v>14.774722059684025</v>
      </c>
      <c r="EP22" s="261">
        <v>12.683019585472524</v>
      </c>
      <c r="EQ22" s="202">
        <v>12.267250821467689</v>
      </c>
      <c r="ER22" s="202">
        <v>12.756497948016415</v>
      </c>
      <c r="ES22" s="202">
        <v>13.128639491794599</v>
      </c>
      <c r="ET22" s="202">
        <v>13.899285471248724</v>
      </c>
      <c r="EU22" s="202">
        <v>13.63789049378569</v>
      </c>
      <c r="EV22" s="202">
        <v>13.069725324479323</v>
      </c>
      <c r="EW22" s="202">
        <v>13.873670641314856</v>
      </c>
      <c r="EX22" s="202">
        <v>14.453125</v>
      </c>
      <c r="EY22" s="202">
        <v>16.098981077147016</v>
      </c>
      <c r="EZ22" s="202">
        <v>12.992125984251967</v>
      </c>
      <c r="FA22" s="202">
        <v>13.404255319148936</v>
      </c>
      <c r="FB22" s="274">
        <v>14.062751407884152</v>
      </c>
      <c r="FC22" s="274">
        <v>16.081684747925973</v>
      </c>
      <c r="FD22" s="274">
        <v>15.262895589334663</v>
      </c>
      <c r="FE22" s="274">
        <v>15.109527579836367</v>
      </c>
      <c r="FF22" s="261">
        <v>13.675213675213676</v>
      </c>
      <c r="FG22" s="202">
        <v>11.358024691358025</v>
      </c>
      <c r="FH22" s="202">
        <v>8.6448598130841123</v>
      </c>
      <c r="FI22" s="202">
        <v>10.526315789473683</v>
      </c>
      <c r="FJ22" s="202">
        <v>10.344827586206897</v>
      </c>
      <c r="FK22" s="202">
        <v>11.185682326621924</v>
      </c>
      <c r="FL22" s="202">
        <v>8.6345381526104426</v>
      </c>
      <c r="FM22" s="202">
        <v>8.7527352297592991</v>
      </c>
      <c r="FN22" s="202">
        <v>8.013355592654424</v>
      </c>
      <c r="FO22" s="202">
        <v>10.997963340122199</v>
      </c>
      <c r="FP22" s="202">
        <v>8.6134453781512601</v>
      </c>
      <c r="FQ22" s="202" t="s">
        <v>111</v>
      </c>
      <c r="FR22" s="280" t="s">
        <v>111</v>
      </c>
      <c r="FS22" s="280" t="s">
        <v>111</v>
      </c>
      <c r="FT22" s="280" t="s">
        <v>111</v>
      </c>
      <c r="FU22" s="280" t="s">
        <v>111</v>
      </c>
      <c r="FV22" s="261">
        <v>10.213004484304932</v>
      </c>
      <c r="FW22" s="202">
        <v>10.048759804960779</v>
      </c>
      <c r="FX22" s="202">
        <v>10.353404497875427</v>
      </c>
      <c r="FY22" s="202">
        <v>11.118349619978286</v>
      </c>
      <c r="FZ22" s="202">
        <v>11.362162162162162</v>
      </c>
      <c r="GA22" s="202">
        <v>11.72317894962028</v>
      </c>
      <c r="GB22" s="202">
        <v>10.930055269677911</v>
      </c>
      <c r="GC22" s="202">
        <v>11.736896197327852</v>
      </c>
      <c r="GD22" s="202">
        <v>11.740581783500238</v>
      </c>
      <c r="GE22" s="202">
        <v>13.560257589696413</v>
      </c>
      <c r="GF22" s="202">
        <v>10.962419798350137</v>
      </c>
      <c r="GG22" s="202">
        <v>10.782501540357362</v>
      </c>
      <c r="GH22" s="274">
        <v>11.40560120151957</v>
      </c>
      <c r="GI22" s="274">
        <v>12.937914811392087</v>
      </c>
      <c r="GJ22" s="274">
        <v>14.31901431901432</v>
      </c>
      <c r="GK22" s="274">
        <v>14.950742333842099</v>
      </c>
      <c r="GL22" s="276" t="s">
        <v>110</v>
      </c>
      <c r="GM22" s="202" t="s">
        <v>110</v>
      </c>
      <c r="GN22" s="202" t="s">
        <v>110</v>
      </c>
      <c r="GO22" s="202" t="s">
        <v>110</v>
      </c>
      <c r="GP22" s="202" t="s">
        <v>110</v>
      </c>
      <c r="GQ22" s="202" t="s">
        <v>110</v>
      </c>
      <c r="GR22" s="202" t="s">
        <v>110</v>
      </c>
      <c r="GS22" s="202" t="s">
        <v>110</v>
      </c>
      <c r="GT22" s="202" t="s">
        <v>110</v>
      </c>
      <c r="GU22" s="202" t="s">
        <v>110</v>
      </c>
      <c r="GV22" s="202" t="s">
        <v>110</v>
      </c>
      <c r="GW22" s="202" t="s">
        <v>110</v>
      </c>
      <c r="GX22" s="202" t="s">
        <v>110</v>
      </c>
      <c r="GY22" s="202" t="s">
        <v>110</v>
      </c>
      <c r="GZ22" s="202" t="s">
        <v>110</v>
      </c>
      <c r="HA22" s="202" t="s">
        <v>110</v>
      </c>
      <c r="HB22" s="261" t="s">
        <v>110</v>
      </c>
      <c r="HC22" s="202" t="s">
        <v>110</v>
      </c>
      <c r="HD22" s="202" t="s">
        <v>110</v>
      </c>
      <c r="HE22" s="202" t="s">
        <v>110</v>
      </c>
      <c r="HF22" s="202" t="s">
        <v>110</v>
      </c>
      <c r="HG22" s="202" t="s">
        <v>110</v>
      </c>
      <c r="HH22" s="202" t="s">
        <v>110</v>
      </c>
      <c r="HI22" s="202" t="s">
        <v>110</v>
      </c>
      <c r="HJ22" s="202" t="s">
        <v>110</v>
      </c>
      <c r="HK22" s="202" t="s">
        <v>110</v>
      </c>
      <c r="HL22" s="202" t="s">
        <v>110</v>
      </c>
      <c r="HM22" s="202" t="s">
        <v>110</v>
      </c>
      <c r="HN22" s="202" t="s">
        <v>110</v>
      </c>
      <c r="HO22" s="202" t="s">
        <v>110</v>
      </c>
      <c r="HP22" s="202" t="s">
        <v>110</v>
      </c>
      <c r="HQ22" s="202" t="s">
        <v>110</v>
      </c>
      <c r="HR22" s="261" t="s">
        <v>110</v>
      </c>
      <c r="HS22" s="202" t="s">
        <v>110</v>
      </c>
      <c r="HT22" s="202" t="s">
        <v>110</v>
      </c>
      <c r="HU22" s="202" t="s">
        <v>110</v>
      </c>
      <c r="HV22" s="202" t="s">
        <v>110</v>
      </c>
      <c r="HW22" s="202" t="s">
        <v>110</v>
      </c>
      <c r="HX22" s="202" t="s">
        <v>110</v>
      </c>
      <c r="HY22" s="202" t="s">
        <v>110</v>
      </c>
      <c r="HZ22" s="202" t="s">
        <v>110</v>
      </c>
      <c r="IA22" s="202" t="s">
        <v>110</v>
      </c>
      <c r="IB22" s="202" t="s">
        <v>110</v>
      </c>
      <c r="IC22" s="202" t="s">
        <v>110</v>
      </c>
      <c r="ID22" s="202" t="s">
        <v>110</v>
      </c>
      <c r="IE22" s="202" t="s">
        <v>110</v>
      </c>
      <c r="IF22" s="202" t="s">
        <v>110</v>
      </c>
      <c r="IG22" s="202" t="s">
        <v>110</v>
      </c>
      <c r="IH22" s="202"/>
      <c r="II22" s="202"/>
      <c r="IJ22" s="202"/>
      <c r="IK22" s="202"/>
      <c r="IL22" s="202"/>
      <c r="IM22" s="202"/>
      <c r="IN22" s="202"/>
      <c r="IO22" s="202"/>
      <c r="IP22" s="202"/>
      <c r="IQ22" s="202"/>
      <c r="IR22" s="202"/>
      <c r="IS22" s="202"/>
      <c r="IT22" s="202"/>
      <c r="IU22" s="202"/>
      <c r="IV22" s="202"/>
      <c r="IW22" s="202"/>
      <c r="IX22" s="202"/>
      <c r="IY22" s="202"/>
      <c r="IZ22" s="202"/>
      <c r="JA22" s="202"/>
      <c r="JB22" s="202"/>
      <c r="JC22" s="202"/>
      <c r="JD22" s="202"/>
      <c r="JE22" s="279"/>
      <c r="JF22" s="279"/>
      <c r="JG22" s="279"/>
      <c r="JH22" s="279"/>
      <c r="JI22" s="279"/>
      <c r="JJ22" s="279"/>
    </row>
    <row r="23" spans="1:270" s="4" customFormat="1">
      <c r="A23" s="32" t="s">
        <v>28</v>
      </c>
      <c r="B23" s="202">
        <v>57.418838591678103</v>
      </c>
      <c r="C23" s="202">
        <v>57.080813633864757</v>
      </c>
      <c r="D23" s="202">
        <v>58.195862068965518</v>
      </c>
      <c r="E23" s="202">
        <v>60.125597123074449</v>
      </c>
      <c r="F23" s="202">
        <v>60.876256925918327</v>
      </c>
      <c r="G23" s="202">
        <v>61.279826464208242</v>
      </c>
      <c r="H23" s="218">
        <v>62.822869749057816</v>
      </c>
      <c r="I23" s="218">
        <v>64.253193652477563</v>
      </c>
      <c r="J23" s="218">
        <v>65.31450362485856</v>
      </c>
      <c r="K23" s="218">
        <v>62.643395297770034</v>
      </c>
      <c r="L23" s="274">
        <v>63.579130183081269</v>
      </c>
      <c r="M23" s="274">
        <v>63.910780669144984</v>
      </c>
      <c r="N23" s="274">
        <v>66.41620260889465</v>
      </c>
      <c r="O23" s="274">
        <v>66.492912322808067</v>
      </c>
      <c r="P23" s="274">
        <v>65.852121551603418</v>
      </c>
      <c r="Q23" s="274">
        <v>65.87480374086968</v>
      </c>
      <c r="R23" s="261">
        <v>30.386740331491712</v>
      </c>
      <c r="S23" s="202">
        <v>34.884910485933503</v>
      </c>
      <c r="T23" s="202">
        <v>36.21314019658562</v>
      </c>
      <c r="U23" s="202">
        <v>38.518518518518519</v>
      </c>
      <c r="V23" s="202">
        <v>40.590979782270608</v>
      </c>
      <c r="W23" s="202">
        <v>40.466000951022352</v>
      </c>
      <c r="X23" s="218">
        <v>42.789373814041745</v>
      </c>
      <c r="Y23" s="218">
        <v>43.293207222699913</v>
      </c>
      <c r="Z23" s="218">
        <v>45.297297297297298</v>
      </c>
      <c r="AA23" s="218">
        <v>30.414047257749839</v>
      </c>
      <c r="AB23" s="274">
        <v>31.395348837209301</v>
      </c>
      <c r="AC23" s="274">
        <v>29.101948602089806</v>
      </c>
      <c r="AD23" s="274">
        <v>31.30605381165919</v>
      </c>
      <c r="AE23" s="274">
        <v>33.03886925795053</v>
      </c>
      <c r="AF23" s="274">
        <v>35.32448377581121</v>
      </c>
      <c r="AG23" s="274">
        <v>33.62023305084746</v>
      </c>
      <c r="AH23" s="261">
        <v>27.723500367685684</v>
      </c>
      <c r="AI23" s="202">
        <v>28.383110195674561</v>
      </c>
      <c r="AJ23" s="202">
        <v>27.887680242853531</v>
      </c>
      <c r="AK23" s="202">
        <v>30.131545009027601</v>
      </c>
      <c r="AL23" s="202">
        <v>31.983052598945953</v>
      </c>
      <c r="AM23" s="202">
        <v>31.073252160251375</v>
      </c>
      <c r="AN23" s="218">
        <v>33.591065292096218</v>
      </c>
      <c r="AO23" s="218">
        <v>34.737274641738146</v>
      </c>
      <c r="AP23" s="218">
        <v>35.34356552538371</v>
      </c>
      <c r="AQ23" s="218">
        <v>36</v>
      </c>
      <c r="AR23" s="274">
        <v>37</v>
      </c>
      <c r="AS23" s="274">
        <v>35.929283771532184</v>
      </c>
      <c r="AT23" s="274">
        <v>37.450028555111366</v>
      </c>
      <c r="AU23" s="274">
        <v>39.382982719759582</v>
      </c>
      <c r="AV23" s="274">
        <v>38.945585616884529</v>
      </c>
      <c r="AW23" s="274">
        <v>41.091219096334186</v>
      </c>
      <c r="AX23" s="261">
        <v>18.30985915492958</v>
      </c>
      <c r="AY23" s="202">
        <v>23</v>
      </c>
      <c r="AZ23" s="202">
        <v>33.018867924528301</v>
      </c>
      <c r="BA23" s="202">
        <v>27.051671732522799</v>
      </c>
      <c r="BB23" s="202">
        <v>32.330827067669169</v>
      </c>
      <c r="BC23" s="202">
        <v>22.155688622754489</v>
      </c>
      <c r="BD23" s="218">
        <v>33.432835820895527</v>
      </c>
      <c r="BE23" s="218">
        <v>32.409972299168977</v>
      </c>
      <c r="BF23" s="218">
        <v>37.06293706293706</v>
      </c>
      <c r="BG23" s="218">
        <v>28.771929824561404</v>
      </c>
      <c r="BH23" s="274">
        <v>29.431438127090303</v>
      </c>
      <c r="BI23" s="202" t="s">
        <v>111</v>
      </c>
      <c r="BJ23" s="202" t="s">
        <v>111</v>
      </c>
      <c r="BK23" s="202" t="s">
        <v>111</v>
      </c>
      <c r="BL23" s="60" t="s">
        <v>111</v>
      </c>
      <c r="BM23" s="202" t="s">
        <v>111</v>
      </c>
      <c r="BN23" s="261" t="s">
        <v>111</v>
      </c>
      <c r="BO23" s="202" t="s">
        <v>111</v>
      </c>
      <c r="BP23" s="202" t="s">
        <v>111</v>
      </c>
      <c r="BQ23" s="202" t="s">
        <v>111</v>
      </c>
      <c r="BR23" s="202">
        <v>14.263322884012538</v>
      </c>
      <c r="BS23" s="202">
        <v>12.223858615611192</v>
      </c>
      <c r="BT23" s="218">
        <v>12.661870503597122</v>
      </c>
      <c r="BU23" s="218">
        <v>11.813186813186812</v>
      </c>
      <c r="BV23" s="218">
        <v>15.365239294710328</v>
      </c>
      <c r="BW23" s="218">
        <v>15.18987341772152</v>
      </c>
      <c r="BX23" s="274">
        <v>13.134657836644593</v>
      </c>
      <c r="BY23" s="274">
        <v>11.377245508982035</v>
      </c>
      <c r="BZ23" s="274">
        <v>13.808801213960548</v>
      </c>
      <c r="CA23" s="274">
        <v>17.51227495908347</v>
      </c>
      <c r="CB23" s="274">
        <v>12.518628912071536</v>
      </c>
      <c r="CC23" s="274">
        <v>14.382632293080055</v>
      </c>
      <c r="CD23" s="261">
        <v>14.014752370916755</v>
      </c>
      <c r="CE23" s="202">
        <v>16.84100418410042</v>
      </c>
      <c r="CF23" s="202">
        <v>17.514677103718199</v>
      </c>
      <c r="CG23" s="202">
        <v>20.654627539503387</v>
      </c>
      <c r="CH23" s="202">
        <v>31.300813008130078</v>
      </c>
      <c r="CI23" s="202">
        <v>37.430167597765362</v>
      </c>
      <c r="CJ23" s="218">
        <v>32.432432432432435</v>
      </c>
      <c r="CK23" s="218">
        <v>24.810126582278478</v>
      </c>
      <c r="CL23" s="218">
        <v>29.314420803782504</v>
      </c>
      <c r="CM23" s="218">
        <v>36.023054755043226</v>
      </c>
      <c r="CN23" s="274">
        <v>32.758620689655174</v>
      </c>
      <c r="CO23" s="274">
        <v>31.67082294264339</v>
      </c>
      <c r="CP23" s="274">
        <v>30.831099195710454</v>
      </c>
      <c r="CQ23" s="274">
        <v>29.321663019693656</v>
      </c>
      <c r="CR23" s="274">
        <v>29.854368932038831</v>
      </c>
      <c r="CS23" s="274">
        <v>34.93150684931507</v>
      </c>
      <c r="CT23" s="261">
        <v>40.697083629712424</v>
      </c>
      <c r="CU23" s="202">
        <v>41.380329564767607</v>
      </c>
      <c r="CV23" s="202">
        <v>41.449537251837562</v>
      </c>
      <c r="CW23" s="202">
        <v>43.895476504172152</v>
      </c>
      <c r="CX23" s="202">
        <v>45.540846750149079</v>
      </c>
      <c r="CY23" s="202">
        <v>45.13163583407286</v>
      </c>
      <c r="CZ23" s="218">
        <v>47.830146731880838</v>
      </c>
      <c r="DA23" s="218">
        <v>49.25057731689251</v>
      </c>
      <c r="DB23" s="218">
        <v>50.005054691764897</v>
      </c>
      <c r="DC23" s="218">
        <v>48.806494843358514</v>
      </c>
      <c r="DD23" s="218">
        <v>49.195485984710594</v>
      </c>
      <c r="DE23" s="218">
        <v>47.732613804508659</v>
      </c>
      <c r="DF23" s="274">
        <v>50.041517744322896</v>
      </c>
      <c r="DG23" s="274">
        <v>51.426089474446215</v>
      </c>
      <c r="DH23" s="274">
        <v>51.098328119218216</v>
      </c>
      <c r="DI23" s="274">
        <v>51.619094087988934</v>
      </c>
      <c r="DJ23" s="276" t="s">
        <v>111</v>
      </c>
      <c r="DK23" s="202" t="s">
        <v>111</v>
      </c>
      <c r="DL23" s="202" t="s">
        <v>111</v>
      </c>
      <c r="DM23" s="202" t="s">
        <v>111</v>
      </c>
      <c r="DN23" s="202" t="s">
        <v>111</v>
      </c>
      <c r="DO23" s="202" t="s">
        <v>111</v>
      </c>
      <c r="DP23" s="202" t="s">
        <v>111</v>
      </c>
      <c r="DQ23" s="202" t="s">
        <v>111</v>
      </c>
      <c r="DR23" s="202" t="s">
        <v>111</v>
      </c>
      <c r="DS23" s="202">
        <v>11.825726141078837</v>
      </c>
      <c r="DT23" s="202">
        <v>12.541254125412541</v>
      </c>
      <c r="DU23" s="202">
        <v>12.801418439716311</v>
      </c>
      <c r="DV23" s="274">
        <v>13.736263736263737</v>
      </c>
      <c r="DW23" s="274">
        <v>16.546018614270942</v>
      </c>
      <c r="DX23" s="274">
        <v>16.617842876165113</v>
      </c>
      <c r="DY23" s="274">
        <v>17.645569620253166</v>
      </c>
      <c r="DZ23" s="261">
        <v>7.1434343434343432</v>
      </c>
      <c r="EA23" s="202">
        <v>7.6537406972189581</v>
      </c>
      <c r="EB23" s="202">
        <v>7.8714416896235084</v>
      </c>
      <c r="EC23" s="202">
        <v>8.5743875437468748</v>
      </c>
      <c r="ED23" s="202">
        <v>8.0969001624218127</v>
      </c>
      <c r="EE23" s="202">
        <v>8.8868692456632559</v>
      </c>
      <c r="EF23" s="202">
        <v>8.9672544080604535</v>
      </c>
      <c r="EG23" s="202">
        <v>8.9237118334878431</v>
      </c>
      <c r="EH23" s="202">
        <v>9.1315641485686747</v>
      </c>
      <c r="EI23" s="202">
        <v>8.3597773500494199</v>
      </c>
      <c r="EJ23" s="202">
        <v>8.3770908894061602</v>
      </c>
      <c r="EK23" s="202">
        <v>8.9931809065383082</v>
      </c>
      <c r="EL23" s="274">
        <v>9.6162931079733358</v>
      </c>
      <c r="EM23" s="274">
        <v>10.20804783854491</v>
      </c>
      <c r="EN23" s="274">
        <v>10.719342007685565</v>
      </c>
      <c r="EO23" s="274">
        <v>11.113042722412969</v>
      </c>
      <c r="EP23" s="261">
        <v>14.816877872162651</v>
      </c>
      <c r="EQ23" s="202">
        <v>14.201056689990004</v>
      </c>
      <c r="ER23" s="202">
        <v>14.252972353531012</v>
      </c>
      <c r="ES23" s="202">
        <v>16.922542549496352</v>
      </c>
      <c r="ET23" s="202">
        <v>14.294670846394986</v>
      </c>
      <c r="EU23" s="202">
        <v>15.937623893220563</v>
      </c>
      <c r="EV23" s="202">
        <v>17.507002801120446</v>
      </c>
      <c r="EW23" s="202">
        <v>15.125223063196112</v>
      </c>
      <c r="EX23" s="202">
        <v>15.322762033288347</v>
      </c>
      <c r="EY23" s="202">
        <v>15.051216389244559</v>
      </c>
      <c r="EZ23" s="202">
        <v>14.7912147505423</v>
      </c>
      <c r="FA23" s="202">
        <v>13.643526582068507</v>
      </c>
      <c r="FB23" s="274">
        <v>14.243902439024389</v>
      </c>
      <c r="FC23" s="274">
        <v>15.153601239136046</v>
      </c>
      <c r="FD23" s="274">
        <v>15.381304254250663</v>
      </c>
      <c r="FE23" s="274">
        <v>14.920811336482357</v>
      </c>
      <c r="FF23" s="261">
        <v>19.539711191335741</v>
      </c>
      <c r="FG23" s="202">
        <v>21.175930179145613</v>
      </c>
      <c r="FH23" s="202">
        <v>22.109337203676827</v>
      </c>
      <c r="FI23" s="202">
        <v>21.739130434782609</v>
      </c>
      <c r="FJ23" s="202">
        <v>20.652659812248547</v>
      </c>
      <c r="FK23" s="202">
        <v>18.663526641153961</v>
      </c>
      <c r="FL23" s="202">
        <v>17.103882476390346</v>
      </c>
      <c r="FM23" s="202">
        <v>15.890542486797887</v>
      </c>
      <c r="FN23" s="202">
        <v>16.967424419967188</v>
      </c>
      <c r="FO23" s="202">
        <v>20.454545454545457</v>
      </c>
      <c r="FP23" s="202">
        <v>19.984356667970278</v>
      </c>
      <c r="FQ23" s="202">
        <v>22.289644012944983</v>
      </c>
      <c r="FR23" s="274">
        <v>22.003424657534246</v>
      </c>
      <c r="FS23" s="274">
        <v>21.085972850678733</v>
      </c>
      <c r="FT23" s="274">
        <v>23.096774193548384</v>
      </c>
      <c r="FU23" s="274">
        <v>21.213338690237045</v>
      </c>
      <c r="FV23" s="261">
        <v>10.474738675958188</v>
      </c>
      <c r="FW23" s="202">
        <v>10.557859660058016</v>
      </c>
      <c r="FX23" s="202">
        <v>10.611735330836455</v>
      </c>
      <c r="FY23" s="202">
        <v>11.915122695258177</v>
      </c>
      <c r="FZ23" s="202">
        <v>10.536258933855329</v>
      </c>
      <c r="GA23" s="202">
        <v>12.078561978192436</v>
      </c>
      <c r="GB23" s="202">
        <v>12.18798751950078</v>
      </c>
      <c r="GC23" s="202">
        <v>11.333927510398098</v>
      </c>
      <c r="GD23" s="202">
        <v>11.548304542546385</v>
      </c>
      <c r="GE23" s="202">
        <v>10.833245770726069</v>
      </c>
      <c r="GF23" s="202">
        <v>10.668141185144227</v>
      </c>
      <c r="GG23" s="202">
        <v>10.813970480783281</v>
      </c>
      <c r="GH23" s="274">
        <v>11.366914256868824</v>
      </c>
      <c r="GI23" s="274">
        <v>11.964759878312554</v>
      </c>
      <c r="GJ23" s="274">
        <v>12.51588703927586</v>
      </c>
      <c r="GK23" s="274">
        <v>12.695017426293509</v>
      </c>
      <c r="GL23" s="276" t="s">
        <v>111</v>
      </c>
      <c r="GM23" s="202" t="s">
        <v>111</v>
      </c>
      <c r="GN23" s="202" t="s">
        <v>111</v>
      </c>
      <c r="GO23" s="202" t="s">
        <v>111</v>
      </c>
      <c r="GP23" s="202" t="s">
        <v>111</v>
      </c>
      <c r="GQ23" s="202" t="s">
        <v>111</v>
      </c>
      <c r="GR23" s="202" t="s">
        <v>111</v>
      </c>
      <c r="GS23" s="202" t="s">
        <v>111</v>
      </c>
      <c r="GT23" s="202" t="s">
        <v>111</v>
      </c>
      <c r="GU23" s="202" t="s">
        <v>111</v>
      </c>
      <c r="GV23" s="202" t="s">
        <v>111</v>
      </c>
      <c r="GW23" s="202" t="s">
        <v>111</v>
      </c>
      <c r="GX23" s="202" t="s">
        <v>111</v>
      </c>
      <c r="GY23" s="202" t="s">
        <v>111</v>
      </c>
      <c r="GZ23" s="202" t="s">
        <v>111</v>
      </c>
      <c r="HA23" s="202" t="s">
        <v>111</v>
      </c>
      <c r="HB23" s="261" t="s">
        <v>111</v>
      </c>
      <c r="HC23" s="202" t="s">
        <v>111</v>
      </c>
      <c r="HD23" s="202" t="s">
        <v>111</v>
      </c>
      <c r="HE23" s="202" t="s">
        <v>111</v>
      </c>
      <c r="HF23" s="202" t="s">
        <v>111</v>
      </c>
      <c r="HG23" s="202" t="s">
        <v>111</v>
      </c>
      <c r="HH23" s="202" t="s">
        <v>111</v>
      </c>
      <c r="HI23" s="202" t="s">
        <v>111</v>
      </c>
      <c r="HJ23" s="202" t="s">
        <v>111</v>
      </c>
      <c r="HK23" s="202" t="s">
        <v>111</v>
      </c>
      <c r="HL23" s="202" t="s">
        <v>111</v>
      </c>
      <c r="HM23" s="202" t="s">
        <v>111</v>
      </c>
      <c r="HN23" s="202" t="s">
        <v>111</v>
      </c>
      <c r="HO23" s="202" t="s">
        <v>111</v>
      </c>
      <c r="HP23" s="202" t="s">
        <v>111</v>
      </c>
      <c r="HQ23" s="202" t="s">
        <v>111</v>
      </c>
      <c r="HR23" s="261" t="s">
        <v>111</v>
      </c>
      <c r="HS23" s="202" t="s">
        <v>111</v>
      </c>
      <c r="HT23" s="202" t="s">
        <v>111</v>
      </c>
      <c r="HU23" s="202" t="s">
        <v>111</v>
      </c>
      <c r="HV23" s="202" t="s">
        <v>111</v>
      </c>
      <c r="HW23" s="202" t="s">
        <v>111</v>
      </c>
      <c r="HX23" s="202" t="s">
        <v>111</v>
      </c>
      <c r="HY23" s="202" t="s">
        <v>111</v>
      </c>
      <c r="HZ23" s="202" t="s">
        <v>111</v>
      </c>
      <c r="IA23" s="202" t="s">
        <v>111</v>
      </c>
      <c r="IB23" s="202" t="s">
        <v>111</v>
      </c>
      <c r="IC23" s="202" t="s">
        <v>111</v>
      </c>
      <c r="ID23" s="202" t="s">
        <v>111</v>
      </c>
      <c r="IE23" s="202" t="s">
        <v>111</v>
      </c>
      <c r="IF23" s="202" t="s">
        <v>111</v>
      </c>
      <c r="IG23" s="202" t="s">
        <v>111</v>
      </c>
      <c r="IH23" s="202"/>
      <c r="II23" s="202"/>
      <c r="IJ23" s="202"/>
      <c r="IK23" s="202"/>
      <c r="IL23" s="202"/>
      <c r="IM23" s="202"/>
      <c r="IN23" s="202"/>
      <c r="IO23" s="202"/>
      <c r="IP23" s="202"/>
      <c r="IQ23" s="202"/>
      <c r="IR23" s="202"/>
      <c r="IS23" s="202"/>
      <c r="IT23" s="202"/>
      <c r="IU23" s="202"/>
      <c r="IV23" s="202"/>
      <c r="IW23" s="202"/>
      <c r="IX23" s="202"/>
      <c r="IY23" s="202"/>
      <c r="IZ23" s="202"/>
      <c r="JA23" s="202"/>
      <c r="JB23" s="202"/>
      <c r="JC23" s="202"/>
      <c r="JD23" s="202"/>
      <c r="JE23" s="279"/>
      <c r="JF23" s="279"/>
      <c r="JG23" s="279"/>
      <c r="JH23" s="279"/>
      <c r="JI23" s="279"/>
      <c r="JJ23" s="279"/>
    </row>
    <row r="24" spans="1:270" s="4" customFormat="1">
      <c r="A24" s="32" t="s">
        <v>29</v>
      </c>
      <c r="B24" s="218">
        <v>80.547112462006083</v>
      </c>
      <c r="C24" s="218">
        <v>78.704241719930266</v>
      </c>
      <c r="D24" s="218">
        <v>79.456754824874906</v>
      </c>
      <c r="E24" s="218">
        <v>79.626417611741161</v>
      </c>
      <c r="F24" s="218">
        <v>80.694337688957205</v>
      </c>
      <c r="G24" s="218">
        <v>81.22537698682244</v>
      </c>
      <c r="H24" s="218">
        <v>81.364548494983282</v>
      </c>
      <c r="I24" s="218">
        <v>82.664718384697139</v>
      </c>
      <c r="J24" s="218">
        <v>84.244459368703829</v>
      </c>
      <c r="K24" s="218">
        <v>74.31128878074216</v>
      </c>
      <c r="L24" s="274">
        <v>74.561251086012163</v>
      </c>
      <c r="M24" s="274">
        <v>74.305498310114587</v>
      </c>
      <c r="N24" s="274">
        <v>74.24981400347194</v>
      </c>
      <c r="O24" s="274">
        <v>74.980149277433696</v>
      </c>
      <c r="P24" s="274">
        <v>75.741904686132543</v>
      </c>
      <c r="Q24" s="274">
        <v>74.659317103047002</v>
      </c>
      <c r="R24" s="275">
        <v>53.614560299370638</v>
      </c>
      <c r="S24" s="218">
        <v>53.024523160762939</v>
      </c>
      <c r="T24" s="218">
        <v>50.475079179863314</v>
      </c>
      <c r="U24" s="218">
        <v>51.792142745343561</v>
      </c>
      <c r="V24" s="218">
        <v>53.142159853569247</v>
      </c>
      <c r="W24" s="218">
        <v>53.183466279912984</v>
      </c>
      <c r="X24" s="218">
        <v>54.362703165098367</v>
      </c>
      <c r="Y24" s="218">
        <v>55.52638850511191</v>
      </c>
      <c r="Z24" s="218">
        <v>57.093471612817446</v>
      </c>
      <c r="AA24" s="218">
        <v>62.062980411604265</v>
      </c>
      <c r="AB24" s="274">
        <v>62.222735674676521</v>
      </c>
      <c r="AC24" s="274">
        <v>60.993680540422744</v>
      </c>
      <c r="AD24" s="274">
        <v>60.622317596566525</v>
      </c>
      <c r="AE24" s="274">
        <v>63.223397635345371</v>
      </c>
      <c r="AF24" s="274">
        <v>65.177832919768406</v>
      </c>
      <c r="AG24" s="274">
        <v>64.296694850115301</v>
      </c>
      <c r="AH24" s="275">
        <v>66.18985695708713</v>
      </c>
      <c r="AI24" s="218">
        <v>63.355176933158589</v>
      </c>
      <c r="AJ24" s="218">
        <v>66.107909900471455</v>
      </c>
      <c r="AK24" s="218">
        <v>69.956643713338423</v>
      </c>
      <c r="AL24" s="218">
        <v>70.57943125935428</v>
      </c>
      <c r="AM24" s="218">
        <v>71.285011759675015</v>
      </c>
      <c r="AN24" s="218">
        <v>72.081105169340461</v>
      </c>
      <c r="AO24" s="218">
        <v>69.727311461440138</v>
      </c>
      <c r="AP24" s="218">
        <v>71.523311897106112</v>
      </c>
      <c r="AQ24" s="218">
        <v>69.47791164658635</v>
      </c>
      <c r="AR24" s="274">
        <v>70.471983259707045</v>
      </c>
      <c r="AS24" s="274">
        <v>69.94047619047619</v>
      </c>
      <c r="AT24" s="274">
        <v>72.262075561932093</v>
      </c>
      <c r="AU24" s="274">
        <v>72.226980728051387</v>
      </c>
      <c r="AV24" s="274">
        <v>66.09220636663008</v>
      </c>
      <c r="AW24" s="274">
        <v>65.262610504420181</v>
      </c>
      <c r="AX24" s="275">
        <v>24.04232032105071</v>
      </c>
      <c r="AY24" s="218">
        <v>25.474956822107082</v>
      </c>
      <c r="AZ24" s="218">
        <v>27.0979020979021</v>
      </c>
      <c r="BA24" s="218">
        <v>29.597343295973431</v>
      </c>
      <c r="BB24" s="218">
        <v>33.572281959378735</v>
      </c>
      <c r="BC24" s="218">
        <v>33.994554647996885</v>
      </c>
      <c r="BD24" s="218">
        <v>35.95636930268796</v>
      </c>
      <c r="BE24" s="218">
        <v>37.730393928442361</v>
      </c>
      <c r="BF24" s="218">
        <v>40.380203212061623</v>
      </c>
      <c r="BG24" s="218">
        <v>51.114864864864863</v>
      </c>
      <c r="BH24" s="274">
        <v>51.90346702923182</v>
      </c>
      <c r="BI24" s="274">
        <v>53.393789502610609</v>
      </c>
      <c r="BJ24" s="274">
        <v>52.674145577876338</v>
      </c>
      <c r="BK24" s="274">
        <v>51.918223119636544</v>
      </c>
      <c r="BL24" s="202" t="s">
        <v>111</v>
      </c>
      <c r="BM24" s="202" t="s">
        <v>111</v>
      </c>
      <c r="BN24" s="275">
        <v>60.11644832605532</v>
      </c>
      <c r="BO24" s="218">
        <v>60.580912863070537</v>
      </c>
      <c r="BP24" s="218">
        <v>60.060514372163389</v>
      </c>
      <c r="BQ24" s="218">
        <v>61.698956780924</v>
      </c>
      <c r="BR24" s="218">
        <v>63.997113997113999</v>
      </c>
      <c r="BS24" s="218">
        <v>66.341145833333343</v>
      </c>
      <c r="BT24" s="218">
        <v>68.880688806888074</v>
      </c>
      <c r="BU24" s="218">
        <v>69.011522134627043</v>
      </c>
      <c r="BV24" s="218">
        <v>71.210407239819006</v>
      </c>
      <c r="BW24" s="218">
        <v>62.820050486837367</v>
      </c>
      <c r="BX24" s="274">
        <v>61.559414368403132</v>
      </c>
      <c r="BY24" s="274">
        <v>65.067178502879074</v>
      </c>
      <c r="BZ24" s="274">
        <v>66.438356164383563</v>
      </c>
      <c r="CA24" s="274">
        <v>30.63529411764706</v>
      </c>
      <c r="CB24" s="274">
        <v>67.320819112627987</v>
      </c>
      <c r="CC24" s="274">
        <v>64.89533011272141</v>
      </c>
      <c r="CD24" s="275">
        <v>64.693218514531765</v>
      </c>
      <c r="CE24" s="218">
        <v>63.708873379860421</v>
      </c>
      <c r="CF24" s="218">
        <v>67.353579175704994</v>
      </c>
      <c r="CG24" s="218">
        <v>61.71875</v>
      </c>
      <c r="CH24" s="218">
        <v>43.49593495934959</v>
      </c>
      <c r="CI24" s="218">
        <v>41.914191419141915</v>
      </c>
      <c r="CJ24" s="218">
        <v>42.760942760942761</v>
      </c>
      <c r="CK24" s="218">
        <v>43.812709030100336</v>
      </c>
      <c r="CL24" s="218">
        <v>45.487364620938628</v>
      </c>
      <c r="CM24" s="218">
        <v>41.230769230769234</v>
      </c>
      <c r="CN24" s="274">
        <v>46.956521739130437</v>
      </c>
      <c r="CO24" s="274">
        <v>45.977011494252871</v>
      </c>
      <c r="CP24" s="274">
        <v>47.721179624664877</v>
      </c>
      <c r="CQ24" s="274">
        <v>38.524590163934427</v>
      </c>
      <c r="CR24" s="274">
        <v>42.25</v>
      </c>
      <c r="CS24" s="274">
        <v>41.25</v>
      </c>
      <c r="CT24" s="275">
        <v>61.323266056822035</v>
      </c>
      <c r="CU24" s="218">
        <v>61.350390200533433</v>
      </c>
      <c r="CV24" s="218">
        <v>61.635159309577915</v>
      </c>
      <c r="CW24" s="218">
        <v>62.891962207312069</v>
      </c>
      <c r="CX24" s="218">
        <v>64.36459321887672</v>
      </c>
      <c r="CY24" s="218">
        <v>64.259092661611618</v>
      </c>
      <c r="CZ24" s="218">
        <v>65.197937529296453</v>
      </c>
      <c r="DA24" s="218">
        <v>65.472595656670123</v>
      </c>
      <c r="DB24" s="218">
        <v>66.866363128045364</v>
      </c>
      <c r="DC24" s="218">
        <v>67.298981843521361</v>
      </c>
      <c r="DD24" s="218">
        <v>68</v>
      </c>
      <c r="DE24" s="218">
        <v>67.480393239810013</v>
      </c>
      <c r="DF24" s="274">
        <v>67.615579830078346</v>
      </c>
      <c r="DG24" s="274">
        <v>65.572219496811272</v>
      </c>
      <c r="DH24" s="274">
        <v>69.964752376544297</v>
      </c>
      <c r="DI24" s="274">
        <v>68.908986214138139</v>
      </c>
      <c r="DJ24" s="276" t="s">
        <v>111</v>
      </c>
      <c r="DK24" s="202" t="s">
        <v>111</v>
      </c>
      <c r="DL24" s="202" t="s">
        <v>111</v>
      </c>
      <c r="DM24" s="202" t="s">
        <v>111</v>
      </c>
      <c r="DN24" s="202" t="s">
        <v>111</v>
      </c>
      <c r="DO24" s="202" t="s">
        <v>111</v>
      </c>
      <c r="DP24" s="202" t="s">
        <v>111</v>
      </c>
      <c r="DQ24" s="202" t="s">
        <v>111</v>
      </c>
      <c r="DR24" s="202" t="s">
        <v>111</v>
      </c>
      <c r="DS24" s="202" t="s">
        <v>111</v>
      </c>
      <c r="DT24" s="202" t="s">
        <v>111</v>
      </c>
      <c r="DU24" s="202" t="s">
        <v>111</v>
      </c>
      <c r="DV24" s="202" t="s">
        <v>111</v>
      </c>
      <c r="DW24" s="202" t="s">
        <v>111</v>
      </c>
      <c r="DX24" s="202" t="s">
        <v>111</v>
      </c>
      <c r="DY24" s="202" t="s">
        <v>111</v>
      </c>
      <c r="DZ24" s="261">
        <v>8.3191271735424479</v>
      </c>
      <c r="EA24" s="202">
        <v>8.5235378031383746</v>
      </c>
      <c r="EB24" s="202">
        <v>8.0415045395590141</v>
      </c>
      <c r="EC24" s="202">
        <v>9.0324384787472045</v>
      </c>
      <c r="ED24" s="202">
        <v>8.7437742114001118</v>
      </c>
      <c r="EE24" s="202">
        <v>8.6439515206951754</v>
      </c>
      <c r="EF24" s="202">
        <v>9.6225632517627542</v>
      </c>
      <c r="EG24" s="202">
        <v>10.68230277185501</v>
      </c>
      <c r="EH24" s="202">
        <v>10.66773611389613</v>
      </c>
      <c r="EI24" s="202">
        <v>11.503735990037359</v>
      </c>
      <c r="EJ24" s="202">
        <v>12.170064801643749</v>
      </c>
      <c r="EK24" s="202">
        <v>12.857321183372864</v>
      </c>
      <c r="EL24" s="274">
        <v>11.942228928648415</v>
      </c>
      <c r="EM24" s="274">
        <v>12.738922675933969</v>
      </c>
      <c r="EN24" s="274">
        <v>14.613030170529075</v>
      </c>
      <c r="EO24" s="274">
        <v>11.041098467036583</v>
      </c>
      <c r="EP24" s="261">
        <v>18.799323562570464</v>
      </c>
      <c r="EQ24" s="202">
        <v>18.46381093057607</v>
      </c>
      <c r="ER24" s="202">
        <v>18.052256532066508</v>
      </c>
      <c r="ES24" s="202">
        <v>17.433481152993348</v>
      </c>
      <c r="ET24" s="202">
        <v>16.572958500669344</v>
      </c>
      <c r="EU24" s="202">
        <v>19.597806215722123</v>
      </c>
      <c r="EV24" s="202">
        <v>18.120373350498873</v>
      </c>
      <c r="EW24" s="202">
        <v>18.218877391031672</v>
      </c>
      <c r="EX24" s="202">
        <v>18.170002599428127</v>
      </c>
      <c r="EY24" s="202">
        <v>17.373103087388802</v>
      </c>
      <c r="EZ24" s="202">
        <v>15.9930212271009</v>
      </c>
      <c r="FA24" s="202">
        <v>20.909090909090907</v>
      </c>
      <c r="FB24" s="274">
        <v>20.206464714841768</v>
      </c>
      <c r="FC24" s="274">
        <v>19.03453689167975</v>
      </c>
      <c r="FD24" s="274">
        <v>19.778214486243684</v>
      </c>
      <c r="FE24" s="274">
        <v>17.47997086671522</v>
      </c>
      <c r="FF24" s="261">
        <v>25.902668759811615</v>
      </c>
      <c r="FG24" s="202">
        <v>26.083262531860662</v>
      </c>
      <c r="FH24" s="202">
        <v>23.772609819121445</v>
      </c>
      <c r="FI24" s="202">
        <v>26.683087027914613</v>
      </c>
      <c r="FJ24" s="202">
        <v>25.396825396825395</v>
      </c>
      <c r="FK24" s="202">
        <v>23.404255319148938</v>
      </c>
      <c r="FL24" s="202">
        <v>19.654088050314467</v>
      </c>
      <c r="FM24" s="202">
        <v>19.300911854103344</v>
      </c>
      <c r="FN24" s="202">
        <v>21.875</v>
      </c>
      <c r="FO24" s="202">
        <v>21</v>
      </c>
      <c r="FP24" s="202">
        <v>21.779548472775563</v>
      </c>
      <c r="FQ24" s="202">
        <v>20.74030552291422</v>
      </c>
      <c r="FR24" s="274">
        <v>16.837169650468883</v>
      </c>
      <c r="FS24" s="274">
        <v>21.779141104294478</v>
      </c>
      <c r="FT24" s="274">
        <v>21.741778319123021</v>
      </c>
      <c r="FU24" s="274">
        <v>19.97526283240569</v>
      </c>
      <c r="FV24" s="261">
        <v>16.002578981302385</v>
      </c>
      <c r="FW24" s="202">
        <v>15.897366277491177</v>
      </c>
      <c r="FX24" s="202">
        <v>14.869302508866413</v>
      </c>
      <c r="FY24" s="202">
        <v>15.198762199476315</v>
      </c>
      <c r="FZ24" s="202">
        <v>14.417069432983615</v>
      </c>
      <c r="GA24" s="202">
        <v>14.652656158785756</v>
      </c>
      <c r="GB24" s="202">
        <v>13.878926203673513</v>
      </c>
      <c r="GC24" s="202">
        <v>14.529635671560632</v>
      </c>
      <c r="GD24" s="202">
        <v>15.089959373186304</v>
      </c>
      <c r="GE24" s="202">
        <v>14.617109348051052</v>
      </c>
      <c r="GF24" s="202">
        <v>14.620298083747338</v>
      </c>
      <c r="GG24" s="202">
        <v>16.710944080865676</v>
      </c>
      <c r="GH24" s="274">
        <v>15.382421719044087</v>
      </c>
      <c r="GI24" s="274">
        <v>16.140028135483174</v>
      </c>
      <c r="GJ24" s="274">
        <v>17.014009207464976</v>
      </c>
      <c r="GK24" s="274">
        <v>14.109338216060685</v>
      </c>
      <c r="GL24" s="276" t="s">
        <v>111</v>
      </c>
      <c r="GM24" s="202" t="s">
        <v>111</v>
      </c>
      <c r="GN24" s="202" t="s">
        <v>111</v>
      </c>
      <c r="GO24" s="202" t="s">
        <v>111</v>
      </c>
      <c r="GP24" s="202" t="s">
        <v>111</v>
      </c>
      <c r="GQ24" s="202" t="s">
        <v>111</v>
      </c>
      <c r="GR24" s="202" t="s">
        <v>111</v>
      </c>
      <c r="GS24" s="202" t="s">
        <v>111</v>
      </c>
      <c r="GT24" s="202" t="s">
        <v>111</v>
      </c>
      <c r="GU24" s="202" t="s">
        <v>111</v>
      </c>
      <c r="GV24" s="202" t="s">
        <v>111</v>
      </c>
      <c r="GW24" s="202" t="s">
        <v>111</v>
      </c>
      <c r="GX24" s="202" t="s">
        <v>111</v>
      </c>
      <c r="GY24" s="202" t="s">
        <v>111</v>
      </c>
      <c r="GZ24" s="202" t="s">
        <v>111</v>
      </c>
      <c r="HA24" s="202" t="s">
        <v>111</v>
      </c>
      <c r="HB24" s="261" t="s">
        <v>111</v>
      </c>
      <c r="HC24" s="202" t="s">
        <v>111</v>
      </c>
      <c r="HD24" s="202" t="s">
        <v>111</v>
      </c>
      <c r="HE24" s="202" t="s">
        <v>111</v>
      </c>
      <c r="HF24" s="202" t="s">
        <v>111</v>
      </c>
      <c r="HG24" s="202" t="s">
        <v>111</v>
      </c>
      <c r="HH24" s="202" t="s">
        <v>111</v>
      </c>
      <c r="HI24" s="202" t="s">
        <v>111</v>
      </c>
      <c r="HJ24" s="202" t="s">
        <v>111</v>
      </c>
      <c r="HK24" s="202" t="s">
        <v>111</v>
      </c>
      <c r="HL24" s="202" t="s">
        <v>111</v>
      </c>
      <c r="HM24" s="202" t="s">
        <v>111</v>
      </c>
      <c r="HN24" s="202" t="s">
        <v>111</v>
      </c>
      <c r="HO24" s="202" t="s">
        <v>111</v>
      </c>
      <c r="HP24" s="202" t="s">
        <v>111</v>
      </c>
      <c r="HQ24" s="202" t="s">
        <v>111</v>
      </c>
      <c r="HR24" s="261" t="s">
        <v>111</v>
      </c>
      <c r="HS24" s="202" t="s">
        <v>111</v>
      </c>
      <c r="HT24" s="202" t="s">
        <v>111</v>
      </c>
      <c r="HU24" s="202" t="s">
        <v>111</v>
      </c>
      <c r="HV24" s="202" t="s">
        <v>111</v>
      </c>
      <c r="HW24" s="202" t="s">
        <v>111</v>
      </c>
      <c r="HX24" s="202" t="s">
        <v>111</v>
      </c>
      <c r="HY24" s="202" t="s">
        <v>111</v>
      </c>
      <c r="HZ24" s="202" t="s">
        <v>111</v>
      </c>
      <c r="IA24" s="202" t="s">
        <v>111</v>
      </c>
      <c r="IB24" s="202" t="s">
        <v>111</v>
      </c>
      <c r="IC24" s="202" t="s">
        <v>111</v>
      </c>
      <c r="ID24" s="202" t="s">
        <v>111</v>
      </c>
      <c r="IE24" s="202" t="s">
        <v>111</v>
      </c>
      <c r="IF24" s="202" t="s">
        <v>111</v>
      </c>
      <c r="IG24" s="202" t="s">
        <v>111</v>
      </c>
      <c r="IH24" s="202"/>
      <c r="II24" s="202"/>
      <c r="IJ24" s="202"/>
      <c r="IK24" s="202"/>
      <c r="IL24" s="202"/>
      <c r="IM24" s="202"/>
      <c r="IN24" s="202"/>
      <c r="IO24" s="202"/>
      <c r="IP24" s="202"/>
      <c r="IQ24" s="202"/>
      <c r="IR24" s="202"/>
      <c r="IS24" s="202"/>
      <c r="IT24" s="202"/>
      <c r="IU24" s="202"/>
      <c r="IV24" s="202"/>
      <c r="IW24" s="202"/>
      <c r="IX24" s="202"/>
      <c r="IY24" s="202"/>
      <c r="IZ24" s="202"/>
      <c r="JA24" s="202"/>
      <c r="JB24" s="202"/>
      <c r="JC24" s="202"/>
      <c r="JD24" s="202"/>
      <c r="JE24" s="279"/>
      <c r="JF24" s="279"/>
      <c r="JG24" s="279"/>
      <c r="JH24" s="279"/>
      <c r="JI24" s="279"/>
      <c r="JJ24" s="279"/>
    </row>
    <row r="25" spans="1:270" s="14" customFormat="1">
      <c r="A25" s="93" t="s">
        <v>30</v>
      </c>
      <c r="B25" s="216">
        <v>55.00335795836132</v>
      </c>
      <c r="C25" s="216">
        <v>54.490377761938703</v>
      </c>
      <c r="D25" s="216">
        <v>53.953026794574924</v>
      </c>
      <c r="E25" s="216">
        <v>55.173587474472427</v>
      </c>
      <c r="F25" s="216">
        <v>55.660685154975532</v>
      </c>
      <c r="G25" s="216">
        <v>56.381942189022404</v>
      </c>
      <c r="H25" s="188">
        <v>54.482758620689651</v>
      </c>
      <c r="I25" s="188">
        <v>54.221711659965536</v>
      </c>
      <c r="J25" s="188">
        <v>54.529616724738673</v>
      </c>
      <c r="K25" s="188">
        <v>54.69101123595506</v>
      </c>
      <c r="L25" s="281">
        <v>55.916473317865432</v>
      </c>
      <c r="M25" s="281">
        <v>57.565337001375518</v>
      </c>
      <c r="N25" s="281">
        <v>58.054781801299903</v>
      </c>
      <c r="O25" s="281">
        <v>56.630506973655081</v>
      </c>
      <c r="P25" s="281">
        <v>55.462711510340498</v>
      </c>
      <c r="Q25" s="281">
        <v>56.540355384286023</v>
      </c>
      <c r="R25" s="250" t="s">
        <v>111</v>
      </c>
      <c r="S25" s="216" t="s">
        <v>111</v>
      </c>
      <c r="T25" s="216" t="s">
        <v>111</v>
      </c>
      <c r="U25" s="216" t="s">
        <v>111</v>
      </c>
      <c r="V25" s="216" t="s">
        <v>111</v>
      </c>
      <c r="W25" s="216" t="s">
        <v>111</v>
      </c>
      <c r="X25" s="188" t="s">
        <v>111</v>
      </c>
      <c r="Y25" s="188" t="s">
        <v>111</v>
      </c>
      <c r="Z25" s="188" t="s">
        <v>111</v>
      </c>
      <c r="AA25" s="188" t="s">
        <v>111</v>
      </c>
      <c r="AB25" s="188" t="s">
        <v>111</v>
      </c>
      <c r="AC25" s="188" t="s">
        <v>111</v>
      </c>
      <c r="AD25" s="188" t="s">
        <v>111</v>
      </c>
      <c r="AE25" s="188" t="s">
        <v>111</v>
      </c>
      <c r="AF25" s="188" t="s">
        <v>111</v>
      </c>
      <c r="AG25" s="188" t="s">
        <v>111</v>
      </c>
      <c r="AH25" s="250">
        <v>32.376578645235362</v>
      </c>
      <c r="AI25" s="216">
        <v>32.163742690058477</v>
      </c>
      <c r="AJ25" s="216">
        <v>34.075723830734965</v>
      </c>
      <c r="AK25" s="216">
        <v>35.26434195725534</v>
      </c>
      <c r="AL25" s="216">
        <v>35.480161012075904</v>
      </c>
      <c r="AM25" s="216">
        <v>37.623762376237622</v>
      </c>
      <c r="AN25" s="188">
        <v>39.096648858669255</v>
      </c>
      <c r="AO25" s="188">
        <v>43.018018018018019</v>
      </c>
      <c r="AP25" s="188">
        <v>45.699831365935914</v>
      </c>
      <c r="AQ25" s="188">
        <v>39.565465980560319</v>
      </c>
      <c r="AR25" s="281">
        <v>43.840774610005376</v>
      </c>
      <c r="AS25" s="281">
        <v>44.811320754716981</v>
      </c>
      <c r="AT25" s="281">
        <v>45.346197502837683</v>
      </c>
      <c r="AU25" s="281">
        <v>43.772241992882563</v>
      </c>
      <c r="AV25" s="281">
        <v>43.401181877872617</v>
      </c>
      <c r="AW25" s="281">
        <v>49.061662198391417</v>
      </c>
      <c r="AX25" s="250" t="s">
        <v>111</v>
      </c>
      <c r="AY25" s="216" t="s">
        <v>111</v>
      </c>
      <c r="AZ25" s="216" t="s">
        <v>111</v>
      </c>
      <c r="BA25" s="216" t="s">
        <v>111</v>
      </c>
      <c r="BB25" s="216" t="s">
        <v>111</v>
      </c>
      <c r="BC25" s="216" t="s">
        <v>111</v>
      </c>
      <c r="BD25" s="216" t="s">
        <v>111</v>
      </c>
      <c r="BE25" s="216" t="s">
        <v>111</v>
      </c>
      <c r="BF25" s="216" t="s">
        <v>111</v>
      </c>
      <c r="BG25" s="216" t="s">
        <v>111</v>
      </c>
      <c r="BH25" s="216" t="s">
        <v>111</v>
      </c>
      <c r="BI25" s="216" t="s">
        <v>111</v>
      </c>
      <c r="BJ25" s="216" t="s">
        <v>111</v>
      </c>
      <c r="BK25" s="216" t="s">
        <v>111</v>
      </c>
      <c r="BL25" s="216" t="s">
        <v>111</v>
      </c>
      <c r="BM25" s="216" t="s">
        <v>111</v>
      </c>
      <c r="BN25" s="250" t="s">
        <v>111</v>
      </c>
      <c r="BO25" s="216" t="s">
        <v>111</v>
      </c>
      <c r="BP25" s="216" t="s">
        <v>111</v>
      </c>
      <c r="BQ25" s="216" t="s">
        <v>111</v>
      </c>
      <c r="BR25" s="216" t="s">
        <v>111</v>
      </c>
      <c r="BS25" s="216" t="s">
        <v>111</v>
      </c>
      <c r="BT25" s="188" t="s">
        <v>111</v>
      </c>
      <c r="BU25" s="188" t="s">
        <v>111</v>
      </c>
      <c r="BV25" s="188" t="s">
        <v>111</v>
      </c>
      <c r="BW25" s="188">
        <v>42.495479204339965</v>
      </c>
      <c r="BX25" s="188">
        <v>47.040971168437025</v>
      </c>
      <c r="BY25" s="188">
        <v>40.839386602098465</v>
      </c>
      <c r="BZ25" s="281">
        <v>39.656582174979562</v>
      </c>
      <c r="CA25" s="281">
        <v>39.583333333333329</v>
      </c>
      <c r="CB25" s="281">
        <v>39.083969465648856</v>
      </c>
      <c r="CC25" s="281">
        <v>37.028301886792455</v>
      </c>
      <c r="CD25" s="250">
        <v>32.747456059204438</v>
      </c>
      <c r="CE25" s="216">
        <v>30.882352941176471</v>
      </c>
      <c r="CF25" s="216">
        <v>27.909669947886506</v>
      </c>
      <c r="CG25" s="216">
        <v>35.474308300395258</v>
      </c>
      <c r="CH25" s="216">
        <v>33.55263157894737</v>
      </c>
      <c r="CI25" s="216">
        <v>36.905516804058337</v>
      </c>
      <c r="CJ25" s="188">
        <v>37.902695595003287</v>
      </c>
      <c r="CK25" s="188">
        <v>36.870618228170812</v>
      </c>
      <c r="CL25" s="188">
        <v>38.854489164086687</v>
      </c>
      <c r="CM25" s="188">
        <v>40.248833592534993</v>
      </c>
      <c r="CN25" s="281">
        <v>38</v>
      </c>
      <c r="CO25" s="281">
        <v>30.725971370143153</v>
      </c>
      <c r="CP25" s="281">
        <v>30.995792426367462</v>
      </c>
      <c r="CQ25" s="281">
        <v>35.279315551082036</v>
      </c>
      <c r="CR25" s="281">
        <v>33.754863813229576</v>
      </c>
      <c r="CS25" s="281">
        <v>32.252169940612148</v>
      </c>
      <c r="CT25" s="250">
        <v>40.989576792666085</v>
      </c>
      <c r="CU25" s="216">
        <v>39.381520119225037</v>
      </c>
      <c r="CV25" s="216">
        <v>38.764656110238121</v>
      </c>
      <c r="CW25" s="216">
        <v>42.892156862745097</v>
      </c>
      <c r="CX25" s="216">
        <v>42.6185619581846</v>
      </c>
      <c r="CY25" s="216">
        <v>44.516209166563158</v>
      </c>
      <c r="CZ25" s="188">
        <v>44.748696064485536</v>
      </c>
      <c r="DA25" s="188">
        <v>45.366841353025251</v>
      </c>
      <c r="DB25" s="188">
        <v>46.681651484679996</v>
      </c>
      <c r="DC25" s="188">
        <v>46.14030971374941</v>
      </c>
      <c r="DD25" s="188">
        <v>47.531559963931471</v>
      </c>
      <c r="DE25" s="188">
        <v>47.258320126782884</v>
      </c>
      <c r="DF25" s="281">
        <v>47.158608990670061</v>
      </c>
      <c r="DG25" s="281">
        <v>47.543748682268607</v>
      </c>
      <c r="DH25" s="281">
        <v>46.734187680859861</v>
      </c>
      <c r="DI25" s="281">
        <v>47.277639235245225</v>
      </c>
      <c r="DJ25" s="282" t="s">
        <v>111</v>
      </c>
      <c r="DK25" s="216" t="s">
        <v>111</v>
      </c>
      <c r="DL25" s="216" t="s">
        <v>111</v>
      </c>
      <c r="DM25" s="216" t="s">
        <v>111</v>
      </c>
      <c r="DN25" s="216" t="s">
        <v>111</v>
      </c>
      <c r="DO25" s="216" t="s">
        <v>111</v>
      </c>
      <c r="DP25" s="216" t="s">
        <v>111</v>
      </c>
      <c r="DQ25" s="216" t="s">
        <v>111</v>
      </c>
      <c r="DR25" s="216" t="s">
        <v>111</v>
      </c>
      <c r="DS25" s="216" t="s">
        <v>111</v>
      </c>
      <c r="DT25" s="216" t="s">
        <v>111</v>
      </c>
      <c r="DU25" s="216" t="s">
        <v>111</v>
      </c>
      <c r="DV25" s="216" t="s">
        <v>111</v>
      </c>
      <c r="DW25" s="216" t="s">
        <v>111</v>
      </c>
      <c r="DX25" s="216" t="s">
        <v>111</v>
      </c>
      <c r="DY25" s="216" t="s">
        <v>111</v>
      </c>
      <c r="DZ25" s="250" t="s">
        <v>111</v>
      </c>
      <c r="EA25" s="216" t="s">
        <v>111</v>
      </c>
      <c r="EB25" s="216" t="s">
        <v>111</v>
      </c>
      <c r="EC25" s="216" t="s">
        <v>111</v>
      </c>
      <c r="ED25" s="216" t="s">
        <v>111</v>
      </c>
      <c r="EE25" s="216" t="s">
        <v>111</v>
      </c>
      <c r="EF25" s="216" t="s">
        <v>111</v>
      </c>
      <c r="EG25" s="216" t="s">
        <v>111</v>
      </c>
      <c r="EH25" s="216" t="s">
        <v>111</v>
      </c>
      <c r="EI25" s="216" t="s">
        <v>111</v>
      </c>
      <c r="EJ25" s="216" t="s">
        <v>111</v>
      </c>
      <c r="EK25" s="216" t="s">
        <v>111</v>
      </c>
      <c r="EL25" s="216" t="s">
        <v>111</v>
      </c>
      <c r="EM25" s="216" t="s">
        <v>111</v>
      </c>
      <c r="EN25" s="216" t="s">
        <v>111</v>
      </c>
      <c r="EO25" s="216" t="s">
        <v>111</v>
      </c>
      <c r="EP25" s="250" t="s">
        <v>110</v>
      </c>
      <c r="EQ25" s="216" t="s">
        <v>110</v>
      </c>
      <c r="ER25" s="216" t="s">
        <v>110</v>
      </c>
      <c r="ES25" s="216" t="s">
        <v>110</v>
      </c>
      <c r="ET25" s="216" t="s">
        <v>110</v>
      </c>
      <c r="EU25" s="216" t="s">
        <v>110</v>
      </c>
      <c r="EV25" s="216">
        <v>14.663951120162933</v>
      </c>
      <c r="EW25" s="216">
        <v>8.3511777301927204</v>
      </c>
      <c r="EX25" s="216">
        <v>13.958810068649885</v>
      </c>
      <c r="EY25" s="216" t="s">
        <v>111</v>
      </c>
      <c r="EZ25" s="216" t="s">
        <v>111</v>
      </c>
      <c r="FA25" s="216">
        <v>14.772727272727273</v>
      </c>
      <c r="FB25" s="216">
        <v>12.396694214876034</v>
      </c>
      <c r="FC25" s="281">
        <v>9.577221742881795</v>
      </c>
      <c r="FD25" s="281">
        <v>10.617626648161</v>
      </c>
      <c r="FE25" s="281">
        <v>11.297611362169141</v>
      </c>
      <c r="FF25" s="250">
        <v>14.74010861132661</v>
      </c>
      <c r="FG25" s="216">
        <v>18.381112984822934</v>
      </c>
      <c r="FH25" s="17">
        <f>((FI25-FG25)/2)+FG25</f>
        <v>17.418902949104378</v>
      </c>
      <c r="FI25" s="216">
        <v>16.456692913385826</v>
      </c>
      <c r="FJ25" s="216">
        <v>18.391660461653014</v>
      </c>
      <c r="FK25" s="216">
        <v>15.280665280665282</v>
      </c>
      <c r="FL25" s="216">
        <v>17.136285221391603</v>
      </c>
      <c r="FM25" s="17">
        <f>((FN25-FL25)/2)+FL25</f>
        <v>15.700910972277722</v>
      </c>
      <c r="FN25" s="216">
        <v>14.265536723163841</v>
      </c>
      <c r="FO25" s="216">
        <v>12</v>
      </c>
      <c r="FP25" s="216">
        <v>13</v>
      </c>
      <c r="FQ25" s="216">
        <v>11.175942549371634</v>
      </c>
      <c r="FR25" s="281">
        <v>8.7257019438444932</v>
      </c>
      <c r="FS25" s="281">
        <v>12.651757188498403</v>
      </c>
      <c r="FT25" s="281">
        <v>12.848484848484848</v>
      </c>
      <c r="FU25" s="281">
        <v>10.029673590504451</v>
      </c>
      <c r="FV25" s="250">
        <v>14.74010861132661</v>
      </c>
      <c r="FW25" s="216">
        <v>18.381112984822934</v>
      </c>
      <c r="FX25" s="17">
        <f>((FY25-FW25)/2)+FW25</f>
        <v>17.418902949104378</v>
      </c>
      <c r="FY25" s="216">
        <v>16.456692913385826</v>
      </c>
      <c r="FZ25" s="216">
        <v>18.391660461653014</v>
      </c>
      <c r="GA25" s="216">
        <v>15.280665280665282</v>
      </c>
      <c r="GB25" s="216">
        <v>16.591928251121075</v>
      </c>
      <c r="GC25" s="216">
        <f>((GD25-GB25)/2)+GB25</f>
        <v>15.402563110332112</v>
      </c>
      <c r="GD25" s="216">
        <v>14.213197969543149</v>
      </c>
      <c r="GE25" s="216">
        <v>12</v>
      </c>
      <c r="GF25" s="216">
        <v>13</v>
      </c>
      <c r="GG25" s="216">
        <v>11.666666666666666</v>
      </c>
      <c r="GH25" s="281">
        <v>9.2233009708737868</v>
      </c>
      <c r="GI25" s="281">
        <v>11.343612334801762</v>
      </c>
      <c r="GJ25" s="281">
        <v>11.808476221287609</v>
      </c>
      <c r="GK25" s="281">
        <v>10.636982065553493</v>
      </c>
      <c r="GL25" s="282" t="s">
        <v>110</v>
      </c>
      <c r="GM25" s="216" t="s">
        <v>110</v>
      </c>
      <c r="GN25" s="216" t="s">
        <v>110</v>
      </c>
      <c r="GO25" s="216" t="s">
        <v>110</v>
      </c>
      <c r="GP25" s="216" t="s">
        <v>110</v>
      </c>
      <c r="GQ25" s="216" t="s">
        <v>110</v>
      </c>
      <c r="GR25" s="216" t="s">
        <v>110</v>
      </c>
      <c r="GS25" s="216" t="s">
        <v>110</v>
      </c>
      <c r="GT25" s="216" t="s">
        <v>110</v>
      </c>
      <c r="GU25" s="216" t="s">
        <v>110</v>
      </c>
      <c r="GV25" s="216" t="s">
        <v>110</v>
      </c>
      <c r="GW25" s="216" t="s">
        <v>110</v>
      </c>
      <c r="GX25" s="216" t="s">
        <v>110</v>
      </c>
      <c r="GY25" s="216" t="s">
        <v>110</v>
      </c>
      <c r="GZ25" s="216" t="s">
        <v>110</v>
      </c>
      <c r="HA25" s="216" t="s">
        <v>110</v>
      </c>
      <c r="HB25" s="250" t="s">
        <v>110</v>
      </c>
      <c r="HC25" s="216" t="s">
        <v>110</v>
      </c>
      <c r="HD25" s="216" t="s">
        <v>110</v>
      </c>
      <c r="HE25" s="216" t="s">
        <v>110</v>
      </c>
      <c r="HF25" s="216" t="s">
        <v>110</v>
      </c>
      <c r="HG25" s="216" t="s">
        <v>110</v>
      </c>
      <c r="HH25" s="216" t="s">
        <v>110</v>
      </c>
      <c r="HI25" s="216" t="s">
        <v>110</v>
      </c>
      <c r="HJ25" s="216" t="s">
        <v>110</v>
      </c>
      <c r="HK25" s="216" t="s">
        <v>110</v>
      </c>
      <c r="HL25" s="216" t="s">
        <v>110</v>
      </c>
      <c r="HM25" s="216" t="s">
        <v>110</v>
      </c>
      <c r="HN25" s="216" t="s">
        <v>110</v>
      </c>
      <c r="HO25" s="216" t="s">
        <v>110</v>
      </c>
      <c r="HP25" s="216" t="s">
        <v>110</v>
      </c>
      <c r="HQ25" s="216" t="s">
        <v>110</v>
      </c>
      <c r="HR25" s="250" t="s">
        <v>110</v>
      </c>
      <c r="HS25" s="216" t="s">
        <v>110</v>
      </c>
      <c r="HT25" s="216" t="s">
        <v>110</v>
      </c>
      <c r="HU25" s="216" t="s">
        <v>110</v>
      </c>
      <c r="HV25" s="216" t="s">
        <v>110</v>
      </c>
      <c r="HW25" s="216" t="s">
        <v>110</v>
      </c>
      <c r="HX25" s="216" t="s">
        <v>110</v>
      </c>
      <c r="HY25" s="216" t="s">
        <v>110</v>
      </c>
      <c r="HZ25" s="216" t="s">
        <v>110</v>
      </c>
      <c r="IA25" s="216" t="s">
        <v>110</v>
      </c>
      <c r="IB25" s="216" t="s">
        <v>110</v>
      </c>
      <c r="IC25" s="216" t="s">
        <v>110</v>
      </c>
      <c r="ID25" s="216" t="s">
        <v>110</v>
      </c>
      <c r="IE25" s="216" t="s">
        <v>110</v>
      </c>
      <c r="IF25" s="216" t="s">
        <v>110</v>
      </c>
      <c r="IG25" s="216" t="s">
        <v>110</v>
      </c>
      <c r="IH25" s="216"/>
      <c r="II25" s="216"/>
      <c r="IJ25" s="216"/>
      <c r="IK25" s="216"/>
      <c r="IL25" s="216"/>
      <c r="IM25" s="216"/>
      <c r="IN25" s="216"/>
      <c r="IO25" s="216"/>
      <c r="IP25" s="216"/>
      <c r="IQ25" s="216"/>
      <c r="IR25" s="216"/>
      <c r="IS25" s="216"/>
      <c r="IT25" s="216"/>
      <c r="IU25" s="216"/>
      <c r="IV25" s="216"/>
      <c r="IW25" s="216"/>
      <c r="IX25" s="216"/>
      <c r="IY25" s="216"/>
      <c r="IZ25" s="216"/>
      <c r="JA25" s="216"/>
      <c r="JB25" s="216"/>
      <c r="JC25" s="216"/>
      <c r="JD25" s="216"/>
      <c r="JE25" s="283"/>
      <c r="JF25" s="283"/>
      <c r="JG25" s="283"/>
      <c r="JH25" s="283"/>
      <c r="JI25" s="283"/>
      <c r="JJ25" s="283"/>
    </row>
    <row r="27" spans="1:270">
      <c r="A27" s="32"/>
      <c r="B27" s="268" t="s">
        <v>114</v>
      </c>
      <c r="C27" s="268" t="s">
        <v>114</v>
      </c>
      <c r="D27" s="268" t="s">
        <v>114</v>
      </c>
      <c r="E27" s="268" t="s">
        <v>114</v>
      </c>
      <c r="F27" s="268" t="s">
        <v>115</v>
      </c>
      <c r="G27" s="268" t="s">
        <v>115</v>
      </c>
      <c r="H27" s="268" t="s">
        <v>115</v>
      </c>
      <c r="I27" s="268" t="s">
        <v>115</v>
      </c>
      <c r="J27" s="268" t="s">
        <v>116</v>
      </c>
      <c r="K27" s="268" t="s">
        <v>116</v>
      </c>
      <c r="L27" s="268" t="s">
        <v>116</v>
      </c>
      <c r="M27" s="55" t="s">
        <v>117</v>
      </c>
      <c r="N27" s="55" t="s">
        <v>117</v>
      </c>
      <c r="O27" s="55" t="s">
        <v>118</v>
      </c>
      <c r="P27" s="55" t="s">
        <v>119</v>
      </c>
      <c r="Q27" s="55" t="s">
        <v>119</v>
      </c>
      <c r="R27" s="268" t="s">
        <v>114</v>
      </c>
      <c r="S27" s="268" t="s">
        <v>114</v>
      </c>
      <c r="T27" s="268" t="s">
        <v>114</v>
      </c>
      <c r="U27" s="268" t="s">
        <v>114</v>
      </c>
      <c r="V27" s="268" t="s">
        <v>115</v>
      </c>
      <c r="W27" s="268" t="s">
        <v>115</v>
      </c>
      <c r="X27" s="268" t="s">
        <v>115</v>
      </c>
      <c r="Y27" s="268" t="s">
        <v>115</v>
      </c>
      <c r="Z27" s="268" t="s">
        <v>115</v>
      </c>
      <c r="AA27" s="268" t="s">
        <v>116</v>
      </c>
      <c r="AB27" s="268" t="s">
        <v>116</v>
      </c>
      <c r="AC27" s="55" t="s">
        <v>117</v>
      </c>
      <c r="AD27" s="55" t="s">
        <v>117</v>
      </c>
      <c r="AE27" s="55" t="s">
        <v>118</v>
      </c>
      <c r="AF27" s="55" t="s">
        <v>119</v>
      </c>
      <c r="AG27" s="55" t="s">
        <v>119</v>
      </c>
      <c r="AH27" s="268" t="s">
        <v>114</v>
      </c>
      <c r="AI27" s="268" t="s">
        <v>114</v>
      </c>
      <c r="AJ27" s="268" t="s">
        <v>114</v>
      </c>
      <c r="AK27" s="268" t="s">
        <v>114</v>
      </c>
      <c r="AL27" s="268" t="s">
        <v>115</v>
      </c>
      <c r="AM27" s="268" t="s">
        <v>115</v>
      </c>
      <c r="AN27" s="268" t="s">
        <v>115</v>
      </c>
      <c r="AO27" s="268" t="s">
        <v>115</v>
      </c>
      <c r="AP27" s="268" t="s">
        <v>115</v>
      </c>
      <c r="AQ27" s="268" t="s">
        <v>116</v>
      </c>
      <c r="AR27" s="268" t="s">
        <v>116</v>
      </c>
      <c r="AS27" s="55" t="s">
        <v>117</v>
      </c>
      <c r="AT27" s="55" t="s">
        <v>117</v>
      </c>
      <c r="AU27" s="55" t="s">
        <v>118</v>
      </c>
      <c r="AV27" s="55" t="s">
        <v>119</v>
      </c>
      <c r="AW27" s="55" t="s">
        <v>119</v>
      </c>
      <c r="AX27" s="268" t="s">
        <v>114</v>
      </c>
      <c r="AY27" s="268" t="s">
        <v>114</v>
      </c>
      <c r="AZ27" s="268" t="s">
        <v>114</v>
      </c>
      <c r="BA27" s="268" t="s">
        <v>114</v>
      </c>
      <c r="BB27" s="268" t="s">
        <v>115</v>
      </c>
      <c r="BC27" s="268" t="s">
        <v>115</v>
      </c>
      <c r="BD27" s="268" t="s">
        <v>115</v>
      </c>
      <c r="BE27" s="268" t="s">
        <v>115</v>
      </c>
      <c r="BF27" s="268" t="s">
        <v>115</v>
      </c>
      <c r="BG27" s="268" t="s">
        <v>116</v>
      </c>
      <c r="BH27" s="268" t="s">
        <v>116</v>
      </c>
      <c r="BI27" s="55" t="s">
        <v>117</v>
      </c>
      <c r="BJ27" s="55" t="s">
        <v>117</v>
      </c>
      <c r="BK27" s="55" t="s">
        <v>118</v>
      </c>
      <c r="BL27" s="55" t="s">
        <v>119</v>
      </c>
      <c r="BM27" s="55" t="s">
        <v>119</v>
      </c>
      <c r="BN27" s="268" t="s">
        <v>114</v>
      </c>
      <c r="BO27" s="268" t="s">
        <v>114</v>
      </c>
      <c r="BP27" s="268" t="s">
        <v>114</v>
      </c>
      <c r="BQ27" s="268" t="s">
        <v>114</v>
      </c>
      <c r="BR27" s="268" t="s">
        <v>115</v>
      </c>
      <c r="BS27" s="268" t="s">
        <v>115</v>
      </c>
      <c r="BT27" s="268" t="s">
        <v>115</v>
      </c>
      <c r="BU27" s="268" t="s">
        <v>115</v>
      </c>
      <c r="BV27" s="268" t="s">
        <v>115</v>
      </c>
      <c r="BW27" s="268" t="s">
        <v>313</v>
      </c>
      <c r="BX27" s="268" t="s">
        <v>314</v>
      </c>
      <c r="BY27" s="55" t="s">
        <v>117</v>
      </c>
      <c r="BZ27" s="55" t="s">
        <v>117</v>
      </c>
      <c r="CA27" s="55" t="s">
        <v>118</v>
      </c>
      <c r="CB27" s="55" t="s">
        <v>119</v>
      </c>
      <c r="CC27" s="55" t="s">
        <v>119</v>
      </c>
      <c r="CD27" s="268" t="s">
        <v>114</v>
      </c>
      <c r="CE27" s="268" t="s">
        <v>114</v>
      </c>
      <c r="CF27" s="268" t="s">
        <v>114</v>
      </c>
      <c r="CG27" s="268" t="s">
        <v>114</v>
      </c>
      <c r="CH27" s="268" t="s">
        <v>115</v>
      </c>
      <c r="CI27" s="268" t="s">
        <v>115</v>
      </c>
      <c r="CJ27" s="268" t="s">
        <v>115</v>
      </c>
      <c r="CK27" s="268" t="s">
        <v>115</v>
      </c>
      <c r="CL27" s="268" t="s">
        <v>115</v>
      </c>
      <c r="CM27" s="268" t="s">
        <v>116</v>
      </c>
      <c r="CN27" s="268" t="s">
        <v>116</v>
      </c>
      <c r="CO27" s="55" t="s">
        <v>117</v>
      </c>
      <c r="CP27" s="55" t="s">
        <v>117</v>
      </c>
      <c r="CQ27" s="55" t="s">
        <v>118</v>
      </c>
      <c r="CR27" s="55" t="s">
        <v>119</v>
      </c>
      <c r="CS27" s="55" t="s">
        <v>119</v>
      </c>
      <c r="CT27" s="268" t="s">
        <v>114</v>
      </c>
      <c r="CU27" s="268" t="s">
        <v>114</v>
      </c>
      <c r="CV27" s="268" t="s">
        <v>114</v>
      </c>
      <c r="CW27" s="268" t="s">
        <v>114</v>
      </c>
      <c r="CX27" s="268" t="s">
        <v>115</v>
      </c>
      <c r="CY27" s="268" t="s">
        <v>115</v>
      </c>
      <c r="CZ27" s="268" t="s">
        <v>115</v>
      </c>
      <c r="DA27" s="268" t="s">
        <v>115</v>
      </c>
      <c r="DB27" s="268" t="s">
        <v>116</v>
      </c>
      <c r="DC27" s="268" t="s">
        <v>116</v>
      </c>
      <c r="DD27" s="268" t="s">
        <v>116</v>
      </c>
      <c r="DE27" s="55" t="s">
        <v>117</v>
      </c>
      <c r="DF27" s="55" t="s">
        <v>117</v>
      </c>
      <c r="DG27" s="55" t="s">
        <v>118</v>
      </c>
      <c r="DH27" s="55" t="s">
        <v>119</v>
      </c>
      <c r="DI27" s="55" t="s">
        <v>119</v>
      </c>
      <c r="DJ27" s="268" t="s">
        <v>114</v>
      </c>
      <c r="DK27" s="268" t="s">
        <v>114</v>
      </c>
      <c r="DL27" s="268" t="s">
        <v>114</v>
      </c>
      <c r="DM27" s="268" t="s">
        <v>114</v>
      </c>
      <c r="DN27" s="268" t="s">
        <v>114</v>
      </c>
      <c r="DO27" s="268" t="s">
        <v>115</v>
      </c>
      <c r="DP27" s="268" t="s">
        <v>115</v>
      </c>
      <c r="DQ27" s="268" t="s">
        <v>115</v>
      </c>
      <c r="DR27" s="268" t="s">
        <v>115</v>
      </c>
      <c r="DS27" s="268" t="s">
        <v>116</v>
      </c>
      <c r="DT27" s="268" t="s">
        <v>116</v>
      </c>
      <c r="DU27" s="55" t="s">
        <v>164</v>
      </c>
      <c r="DV27" s="55" t="s">
        <v>164</v>
      </c>
      <c r="DW27" s="55" t="s">
        <v>165</v>
      </c>
      <c r="DX27" s="55" t="s">
        <v>166</v>
      </c>
      <c r="DY27" s="55" t="s">
        <v>166</v>
      </c>
      <c r="DZ27" s="268" t="s">
        <v>114</v>
      </c>
      <c r="EA27" s="268" t="s">
        <v>114</v>
      </c>
      <c r="EB27" s="268" t="s">
        <v>114</v>
      </c>
      <c r="EC27" s="268" t="s">
        <v>114</v>
      </c>
      <c r="ED27" s="268" t="s">
        <v>114</v>
      </c>
      <c r="EE27" s="268" t="s">
        <v>115</v>
      </c>
      <c r="EF27" s="268" t="s">
        <v>115</v>
      </c>
      <c r="EG27" s="268" t="s">
        <v>115</v>
      </c>
      <c r="EH27" s="268" t="s">
        <v>115</v>
      </c>
      <c r="EI27" s="268" t="s">
        <v>116</v>
      </c>
      <c r="EJ27" s="268" t="s">
        <v>116</v>
      </c>
      <c r="EK27" s="55" t="s">
        <v>164</v>
      </c>
      <c r="EL27" s="55" t="s">
        <v>164</v>
      </c>
      <c r="EM27" s="55" t="s">
        <v>165</v>
      </c>
      <c r="EN27" s="55" t="s">
        <v>166</v>
      </c>
      <c r="EO27" s="55" t="s">
        <v>166</v>
      </c>
      <c r="EP27" s="268" t="s">
        <v>114</v>
      </c>
      <c r="EQ27" s="268" t="s">
        <v>114</v>
      </c>
      <c r="ER27" s="268" t="s">
        <v>114</v>
      </c>
      <c r="ES27" s="268" t="s">
        <v>114</v>
      </c>
      <c r="ET27" s="268" t="s">
        <v>114</v>
      </c>
      <c r="EU27" s="268" t="s">
        <v>115</v>
      </c>
      <c r="EV27" s="268" t="s">
        <v>115</v>
      </c>
      <c r="EW27" s="268" t="s">
        <v>115</v>
      </c>
      <c r="EX27" s="268" t="s">
        <v>115</v>
      </c>
      <c r="EY27" s="268" t="s">
        <v>116</v>
      </c>
      <c r="EZ27" s="268" t="s">
        <v>116</v>
      </c>
      <c r="FA27" s="55" t="s">
        <v>164</v>
      </c>
      <c r="FB27" s="55" t="s">
        <v>164</v>
      </c>
      <c r="FC27" s="55" t="s">
        <v>165</v>
      </c>
      <c r="FD27" s="55" t="s">
        <v>166</v>
      </c>
      <c r="FE27" s="55" t="s">
        <v>166</v>
      </c>
      <c r="FF27" s="268" t="s">
        <v>114</v>
      </c>
      <c r="FG27" s="268" t="s">
        <v>114</v>
      </c>
      <c r="FH27" s="268" t="s">
        <v>114</v>
      </c>
      <c r="FI27" s="268" t="s">
        <v>114</v>
      </c>
      <c r="FJ27" s="268" t="s">
        <v>114</v>
      </c>
      <c r="FK27" s="268" t="s">
        <v>115</v>
      </c>
      <c r="FL27" s="268" t="s">
        <v>115</v>
      </c>
      <c r="FM27" s="268" t="s">
        <v>115</v>
      </c>
      <c r="FN27" s="268" t="s">
        <v>115</v>
      </c>
      <c r="FO27" s="268" t="s">
        <v>116</v>
      </c>
      <c r="FP27" s="268" t="s">
        <v>116</v>
      </c>
      <c r="FQ27" s="55" t="s">
        <v>164</v>
      </c>
      <c r="FR27" s="55" t="s">
        <v>164</v>
      </c>
      <c r="FS27" s="55" t="s">
        <v>165</v>
      </c>
      <c r="FT27" s="55" t="s">
        <v>166</v>
      </c>
      <c r="FU27" s="55" t="s">
        <v>166</v>
      </c>
      <c r="FV27" s="268" t="s">
        <v>114</v>
      </c>
      <c r="FW27" s="268" t="s">
        <v>114</v>
      </c>
      <c r="FX27" s="268" t="s">
        <v>114</v>
      </c>
      <c r="FY27" s="268" t="s">
        <v>114</v>
      </c>
      <c r="FZ27" s="268" t="s">
        <v>114</v>
      </c>
      <c r="GA27" s="268" t="s">
        <v>115</v>
      </c>
      <c r="GB27" s="268" t="s">
        <v>115</v>
      </c>
      <c r="GC27" s="268" t="s">
        <v>115</v>
      </c>
      <c r="GD27" s="53" t="s">
        <v>314</v>
      </c>
      <c r="GE27" s="268" t="s">
        <v>116</v>
      </c>
      <c r="GF27" s="268" t="s">
        <v>116</v>
      </c>
      <c r="GG27" s="55" t="s">
        <v>164</v>
      </c>
      <c r="GH27" s="55" t="s">
        <v>164</v>
      </c>
      <c r="GI27" s="55" t="s">
        <v>165</v>
      </c>
      <c r="GJ27" s="55" t="s">
        <v>166</v>
      </c>
      <c r="GK27" s="55" t="s">
        <v>166</v>
      </c>
      <c r="GL27" s="268" t="s">
        <v>114</v>
      </c>
      <c r="GM27" s="268" t="s">
        <v>114</v>
      </c>
      <c r="GN27" s="268" t="s">
        <v>114</v>
      </c>
      <c r="GO27" s="268" t="s">
        <v>114</v>
      </c>
      <c r="GP27" s="268" t="s">
        <v>114</v>
      </c>
      <c r="GQ27" s="268" t="s">
        <v>115</v>
      </c>
      <c r="GR27" s="268" t="s">
        <v>115</v>
      </c>
      <c r="GS27" s="268" t="s">
        <v>115</v>
      </c>
      <c r="GT27" s="268" t="s">
        <v>115</v>
      </c>
      <c r="GU27" s="268" t="s">
        <v>116</v>
      </c>
      <c r="GV27" s="268" t="s">
        <v>116</v>
      </c>
      <c r="GW27" s="55" t="s">
        <v>164</v>
      </c>
      <c r="GX27" s="55" t="s">
        <v>164</v>
      </c>
      <c r="GY27" s="55" t="s">
        <v>165</v>
      </c>
      <c r="GZ27" s="55" t="s">
        <v>166</v>
      </c>
      <c r="HA27" s="55" t="s">
        <v>166</v>
      </c>
      <c r="HB27" s="268" t="s">
        <v>114</v>
      </c>
      <c r="HC27" s="268" t="s">
        <v>114</v>
      </c>
      <c r="HD27" s="268" t="s">
        <v>114</v>
      </c>
      <c r="HE27" s="268" t="s">
        <v>114</v>
      </c>
      <c r="HF27" s="268" t="s">
        <v>114</v>
      </c>
      <c r="HG27" s="268" t="s">
        <v>115</v>
      </c>
      <c r="HH27" s="268" t="s">
        <v>115</v>
      </c>
      <c r="HI27" s="268" t="s">
        <v>115</v>
      </c>
      <c r="HJ27" s="268" t="s">
        <v>115</v>
      </c>
      <c r="HK27" s="268" t="s">
        <v>116</v>
      </c>
      <c r="HL27" s="268" t="s">
        <v>116</v>
      </c>
      <c r="HM27" s="55" t="s">
        <v>164</v>
      </c>
      <c r="HN27" s="55" t="s">
        <v>164</v>
      </c>
      <c r="HO27" s="55" t="s">
        <v>165</v>
      </c>
      <c r="HP27" s="55" t="s">
        <v>166</v>
      </c>
      <c r="HQ27" s="55" t="s">
        <v>166</v>
      </c>
      <c r="HR27" s="268" t="s">
        <v>114</v>
      </c>
      <c r="HS27" s="268" t="s">
        <v>114</v>
      </c>
      <c r="HT27" s="268" t="s">
        <v>114</v>
      </c>
      <c r="HU27" s="268" t="s">
        <v>114</v>
      </c>
      <c r="HV27" s="268" t="s">
        <v>114</v>
      </c>
      <c r="HW27" s="268" t="s">
        <v>115</v>
      </c>
      <c r="HX27" s="268" t="s">
        <v>115</v>
      </c>
      <c r="HY27" s="268" t="s">
        <v>115</v>
      </c>
      <c r="HZ27" s="268" t="s">
        <v>115</v>
      </c>
      <c r="IA27" s="268" t="s">
        <v>116</v>
      </c>
      <c r="IB27" s="268" t="s">
        <v>116</v>
      </c>
      <c r="IC27" s="55" t="s">
        <v>315</v>
      </c>
      <c r="ID27" s="55" t="s">
        <v>164</v>
      </c>
      <c r="IE27" s="55" t="s">
        <v>165</v>
      </c>
      <c r="IF27" s="55" t="s">
        <v>166</v>
      </c>
      <c r="IG27" s="55" t="s">
        <v>166</v>
      </c>
      <c r="IH27" s="55"/>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c r="JG27" s="32"/>
      <c r="JH27" s="32"/>
      <c r="JI27" s="32"/>
      <c r="JJ27" s="32"/>
    </row>
    <row r="29" spans="1:270">
      <c r="A29" s="32"/>
      <c r="B29" s="32" t="s">
        <v>316</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t="s">
        <v>317</v>
      </c>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row>
  </sheetData>
  <phoneticPr fontId="3" type="noConversion"/>
  <pageMargins left="0.75" right="0.75" top="1" bottom="1" header="0.5" footer="0.5"/>
  <pageSetup orientation="portrait" r:id="rId1"/>
  <headerFooter alignWithMargins="0"/>
  <colBreaks count="13" manualBreakCount="13">
    <brk id="33" max="1048575" man="1"/>
    <brk id="49" max="1048575" man="1"/>
    <brk id="65" max="1048575" man="1"/>
    <brk id="81" max="1048575" man="1"/>
    <brk id="97" max="1048575" man="1"/>
    <brk id="113" max="1048575" man="1"/>
    <brk id="129" max="1048575" man="1"/>
    <brk id="145" max="1048575" man="1"/>
    <brk id="161" max="1048575" man="1"/>
    <brk id="193" max="1048575" man="1"/>
    <brk id="209" max="1048575" man="1"/>
    <brk id="225" max="1048575" man="1"/>
    <brk id="2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SharedWithUsers xmlns="fc2f2499-f938-4cc0-a2cd-f3e7b3a200ae">
      <UserInfo>
        <DisplayName>MJ Kim</DisplayName>
        <AccountId>141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7C42DBD-14C9-49F9-962F-7405745E870C}"/>
</file>

<file path=customXml/itemProps2.xml><?xml version="1.0" encoding="utf-8"?>
<ds:datastoreItem xmlns:ds="http://schemas.openxmlformats.org/officeDocument/2006/customXml" ds:itemID="{3E6E9AE8-0449-44FB-AE87-8A885050F953}"/>
</file>

<file path=customXml/itemProps3.xml><?xml version="1.0" encoding="utf-8"?>
<ds:datastoreItem xmlns:ds="http://schemas.openxmlformats.org/officeDocument/2006/customXml" ds:itemID="{ACD523C1-02D7-4433-8B8F-686B88FEC269}"/>
</file>

<file path=docMetadata/LabelInfo.xml><?xml version="1.0" encoding="utf-8"?>
<clbl:labelList xmlns:clbl="http://schemas.microsoft.com/office/2020/mipLabelMetadata">
  <clbl:label id="{00260771-a9fd-4aa8-a138-a40ac53a5467}" enabled="1" method="Standar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2001-02-08T14:41:28Z</dcterms:created>
  <dcterms:modified xsi:type="dcterms:W3CDTF">2024-04-29T13:12:42Z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2018-09-19T17:39:29.4359995Z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