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defaultThemeVersion="124226"/>
  <mc:AlternateContent xmlns:mc="http://schemas.openxmlformats.org/markup-compatibility/2006">
    <mc:Choice Requires="x15">
      <x15ac:absPath xmlns:x15ac="http://schemas.microsoft.com/office/spreadsheetml/2010/11/ac" url="https://appriver3651005261-my.sharepoint.com/personal/athanasia_platis_sreb_org/Documents/InEdit_Tables/"/>
    </mc:Choice>
  </mc:AlternateContent>
  <xr:revisionPtr revIDLastSave="841" documentId="8_{11E601B0-4D98-4E03-9AB9-73B82578C3F7}" xr6:coauthVersionLast="47" xr6:coauthVersionMax="47" xr10:uidLastSave="{8B0BA061-4419-43E9-B443-434C4D833B2B}"/>
  <bookViews>
    <workbookView xWindow="-110" yWindow="-110" windowWidth="19420" windowHeight="10420" tabRatio="603" xr2:uid="{00000000-000D-0000-FFFF-FFFF00000000}"/>
  </bookViews>
  <sheets>
    <sheet name="Table 60" sheetId="5" r:id="rId1"/>
    <sheet name="Data" sheetId="1" r:id="rId2"/>
    <sheet name="categories" sheetId="3" r:id="rId3"/>
    <sheet name="Table 50 with 200%+" sheetId="2" r:id="rId4"/>
  </sheets>
  <definedNames>
    <definedName name="_xlnm._FilterDatabase" localSheetId="3" hidden="1">'Table 50 with 200%+'!$A$11:$W$70</definedName>
    <definedName name="_xlnm._FilterDatabase" localSheetId="0" hidden="1">'Table 60'!$A$11:$W$70</definedName>
    <definedName name="_xlnm.Print_Area" localSheetId="3">'Table 50 with 200%+'!$A$1:$W$79</definedName>
    <definedName name="_xlnm.Print_Area" localSheetId="0">'Table 60'!$A$1:$W$74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4" i="5" l="1"/>
  <c r="V15" i="5"/>
  <c r="V16" i="5"/>
  <c r="V17" i="5"/>
  <c r="V18" i="5"/>
  <c r="V19" i="5"/>
  <c r="V20" i="5"/>
  <c r="V21" i="5"/>
  <c r="V22" i="5"/>
  <c r="V23" i="5"/>
  <c r="V25" i="5"/>
  <c r="V26" i="5"/>
  <c r="V27" i="5"/>
  <c r="V28" i="5"/>
  <c r="V29" i="5"/>
  <c r="V30" i="5"/>
  <c r="V32" i="5"/>
  <c r="V33" i="5"/>
  <c r="V34" i="5"/>
  <c r="V35" i="5"/>
  <c r="V36" i="5"/>
  <c r="V37" i="5"/>
  <c r="V38" i="5"/>
  <c r="V39" i="5"/>
  <c r="V40" i="5"/>
  <c r="V41" i="5"/>
  <c r="V42" i="5"/>
  <c r="V43" i="5"/>
  <c r="V44" i="5"/>
  <c r="V45" i="5"/>
  <c r="V47" i="5"/>
  <c r="V48" i="5"/>
  <c r="V49" i="5"/>
  <c r="V50" i="5"/>
  <c r="V51" i="5"/>
  <c r="V52" i="5"/>
  <c r="V53" i="5"/>
  <c r="V54" i="5"/>
  <c r="V55" i="5"/>
  <c r="V56" i="5"/>
  <c r="V57" i="5"/>
  <c r="V59" i="5"/>
  <c r="V61" i="5"/>
  <c r="V62" i="5"/>
  <c r="V63" i="5"/>
  <c r="V64" i="5"/>
  <c r="V65" i="5"/>
  <c r="V66" i="5"/>
  <c r="V67" i="5"/>
  <c r="V68" i="5"/>
  <c r="V69" i="5"/>
  <c r="V70" i="5"/>
  <c r="V12" i="5"/>
  <c r="V11"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12" i="5"/>
  <c r="U11" i="5"/>
  <c r="T17" i="5"/>
  <c r="T18" i="5"/>
  <c r="T20" i="5"/>
  <c r="T21" i="5"/>
  <c r="T22" i="5"/>
  <c r="T23" i="5"/>
  <c r="T24" i="5"/>
  <c r="T26" i="5"/>
  <c r="T27" i="5"/>
  <c r="T28" i="5"/>
  <c r="T30" i="5"/>
  <c r="T31" i="5"/>
  <c r="T34" i="5"/>
  <c r="T35" i="5"/>
  <c r="T41" i="5"/>
  <c r="T43" i="5"/>
  <c r="T45" i="5"/>
  <c r="T46" i="5"/>
  <c r="T47" i="5"/>
  <c r="T48" i="5"/>
  <c r="T49" i="5"/>
  <c r="T50" i="5"/>
  <c r="T51" i="5"/>
  <c r="T53" i="5"/>
  <c r="T56" i="5"/>
  <c r="T57" i="5"/>
  <c r="T59" i="5"/>
  <c r="T60" i="5"/>
  <c r="T63" i="5"/>
  <c r="T66" i="5"/>
  <c r="T67" i="5"/>
  <c r="T14" i="5"/>
  <c r="T12" i="5"/>
  <c r="T11" i="5"/>
  <c r="S13" i="5"/>
  <c r="S14" i="5"/>
  <c r="S17" i="5"/>
  <c r="S18" i="5"/>
  <c r="S20" i="5"/>
  <c r="S21" i="5"/>
  <c r="S22" i="5"/>
  <c r="S23" i="5"/>
  <c r="S24" i="5"/>
  <c r="S26" i="5"/>
  <c r="S27" i="5"/>
  <c r="S28" i="5"/>
  <c r="S30" i="5"/>
  <c r="S31" i="5"/>
  <c r="S33" i="5"/>
  <c r="S34" i="5"/>
  <c r="S35" i="5"/>
  <c r="S41" i="5"/>
  <c r="S43" i="5"/>
  <c r="S44" i="5"/>
  <c r="S45" i="5"/>
  <c r="S46" i="5"/>
  <c r="S47" i="5"/>
  <c r="S48" i="5"/>
  <c r="S49" i="5"/>
  <c r="S50" i="5"/>
  <c r="S51" i="5"/>
  <c r="S52" i="5"/>
  <c r="S53" i="5"/>
  <c r="S56" i="5"/>
  <c r="S57" i="5"/>
  <c r="S59" i="5"/>
  <c r="S60" i="5"/>
  <c r="S63" i="5"/>
  <c r="S64" i="5"/>
  <c r="S66" i="5"/>
  <c r="S67" i="5"/>
  <c r="S12" i="5"/>
  <c r="S11" i="5"/>
  <c r="R17" i="5"/>
  <c r="R24" i="5"/>
  <c r="R26" i="5"/>
  <c r="R27" i="5"/>
  <c r="R30" i="5"/>
  <c r="R31" i="5"/>
  <c r="R33" i="5"/>
  <c r="R34" i="5"/>
  <c r="R41" i="5"/>
  <c r="R45" i="5"/>
  <c r="R46" i="5"/>
  <c r="R47" i="5"/>
  <c r="R48" i="5"/>
  <c r="R51" i="5"/>
  <c r="R53" i="5"/>
  <c r="R56" i="5"/>
  <c r="R59" i="5"/>
  <c r="R60" i="5"/>
  <c r="R63" i="5"/>
  <c r="R66" i="5"/>
  <c r="R67" i="5"/>
  <c r="R14" i="5"/>
  <c r="R12" i="5"/>
  <c r="R11" i="5"/>
  <c r="Q13" i="5"/>
  <c r="Q14" i="5"/>
  <c r="Q17" i="5"/>
  <c r="Q18" i="5"/>
  <c r="Q24" i="5"/>
  <c r="Q26" i="5"/>
  <c r="Q27" i="5"/>
  <c r="Q30" i="5"/>
  <c r="Q31" i="5"/>
  <c r="Q33" i="5"/>
  <c r="Q34" i="5"/>
  <c r="Q41" i="5"/>
  <c r="Q45" i="5"/>
  <c r="Q46" i="5"/>
  <c r="Q47" i="5"/>
  <c r="Q48" i="5"/>
  <c r="Q51" i="5"/>
  <c r="Q53" i="5"/>
  <c r="Q56" i="5"/>
  <c r="Q59" i="5"/>
  <c r="Q60" i="5"/>
  <c r="Q63" i="5"/>
  <c r="Q66" i="5"/>
  <c r="Q67" i="5"/>
  <c r="Q12" i="5"/>
  <c r="Q11" i="5"/>
  <c r="L13" i="5"/>
  <c r="L17" i="5"/>
  <c r="L19" i="5"/>
  <c r="L22" i="5"/>
  <c r="L24" i="5"/>
  <c r="L26" i="5"/>
  <c r="L27" i="5"/>
  <c r="L28" i="5"/>
  <c r="L29" i="5"/>
  <c r="L30" i="5"/>
  <c r="L31" i="5"/>
  <c r="L33" i="5"/>
  <c r="L34" i="5"/>
  <c r="L35" i="5"/>
  <c r="L39" i="5"/>
  <c r="L43" i="5"/>
  <c r="L45" i="5"/>
  <c r="L46" i="5"/>
  <c r="L47" i="5"/>
  <c r="L49" i="5"/>
  <c r="L51" i="5"/>
  <c r="L53" i="5"/>
  <c r="L56" i="5"/>
  <c r="L59" i="5"/>
  <c r="L60" i="5"/>
  <c r="L62" i="5"/>
  <c r="L65" i="5"/>
  <c r="L66" i="5"/>
  <c r="L67" i="5"/>
  <c r="L12" i="5"/>
  <c r="L11"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12" i="5"/>
  <c r="K11" i="5"/>
  <c r="H63" i="5"/>
  <c r="F31" i="5"/>
  <c r="F33" i="5"/>
  <c r="F34" i="5"/>
  <c r="F35" i="5"/>
  <c r="F36" i="5"/>
  <c r="F39" i="5"/>
  <c r="F40" i="5"/>
  <c r="F41" i="5"/>
  <c r="F42" i="5"/>
  <c r="F43" i="5"/>
  <c r="F45" i="5"/>
  <c r="F46" i="5"/>
  <c r="F47" i="5"/>
  <c r="F48" i="5"/>
  <c r="F49" i="5"/>
  <c r="F50" i="5"/>
  <c r="F51" i="5"/>
  <c r="F52" i="5"/>
  <c r="F53" i="5"/>
  <c r="F54" i="5"/>
  <c r="F55" i="5"/>
  <c r="F56" i="5"/>
  <c r="F57" i="5"/>
  <c r="F58" i="5"/>
  <c r="F59" i="5"/>
  <c r="F60" i="5"/>
  <c r="F61" i="5"/>
  <c r="F63" i="5"/>
  <c r="F64" i="5"/>
  <c r="F65" i="5"/>
  <c r="F66" i="5"/>
  <c r="F67" i="5"/>
  <c r="F68" i="5"/>
  <c r="F69" i="5"/>
  <c r="F70" i="5"/>
  <c r="F17" i="5"/>
  <c r="F18" i="5"/>
  <c r="F19" i="5"/>
  <c r="F20" i="5"/>
  <c r="F21" i="5"/>
  <c r="F22" i="5"/>
  <c r="F23" i="5"/>
  <c r="F24" i="5"/>
  <c r="F25" i="5"/>
  <c r="F26" i="5"/>
  <c r="F27" i="5"/>
  <c r="F28" i="5"/>
  <c r="F29" i="5"/>
  <c r="E33" i="5"/>
  <c r="E34" i="5"/>
  <c r="E35" i="5"/>
  <c r="E36" i="5"/>
  <c r="E39" i="5"/>
  <c r="E40" i="5"/>
  <c r="E41" i="5"/>
  <c r="E42" i="5"/>
  <c r="E43" i="5"/>
  <c r="E47" i="5"/>
  <c r="E48" i="5"/>
  <c r="E49" i="5"/>
  <c r="E50" i="5"/>
  <c r="E51" i="5"/>
  <c r="E52" i="5"/>
  <c r="E53" i="5"/>
  <c r="E54" i="5"/>
  <c r="E55" i="5"/>
  <c r="E56" i="5"/>
  <c r="E57" i="5"/>
  <c r="E58" i="5"/>
  <c r="E61" i="5"/>
  <c r="E63" i="5"/>
  <c r="E64" i="5"/>
  <c r="E65" i="5"/>
  <c r="E66" i="5"/>
  <c r="E67" i="5"/>
  <c r="E68" i="5"/>
  <c r="E69" i="5"/>
  <c r="E70" i="5"/>
  <c r="E17" i="5"/>
  <c r="E18" i="5"/>
  <c r="E19" i="5"/>
  <c r="E20" i="5"/>
  <c r="E21" i="5"/>
  <c r="E22" i="5"/>
  <c r="E23" i="5"/>
  <c r="E24" i="5"/>
  <c r="E25" i="5"/>
  <c r="E26" i="5"/>
  <c r="E27" i="5"/>
  <c r="E28" i="5"/>
  <c r="E29" i="5"/>
  <c r="D64" i="5"/>
  <c r="D65" i="5"/>
  <c r="D66" i="5"/>
  <c r="D67" i="5"/>
  <c r="D68" i="5"/>
  <c r="D48" i="5"/>
  <c r="D49" i="5"/>
  <c r="D33" i="5"/>
  <c r="D34" i="5"/>
  <c r="D35" i="5"/>
  <c r="D36" i="5"/>
  <c r="D37" i="5"/>
  <c r="D38" i="5"/>
  <c r="D39" i="5"/>
  <c r="D40" i="5"/>
  <c r="D41" i="5"/>
  <c r="D42" i="5"/>
  <c r="D43" i="5"/>
  <c r="D44" i="5"/>
  <c r="D47" i="5"/>
  <c r="D50" i="5"/>
  <c r="D51" i="5"/>
  <c r="D52" i="5"/>
  <c r="D53" i="5"/>
  <c r="D54" i="5"/>
  <c r="D55" i="5"/>
  <c r="D56" i="5"/>
  <c r="D57" i="5"/>
  <c r="D58" i="5"/>
  <c r="D61" i="5"/>
  <c r="D62" i="5"/>
  <c r="D63" i="5"/>
  <c r="D69" i="5"/>
  <c r="D70" i="5"/>
  <c r="D17" i="5"/>
  <c r="D18" i="5"/>
  <c r="D19" i="5"/>
  <c r="D20" i="5"/>
  <c r="D21" i="5"/>
  <c r="D22" i="5"/>
  <c r="D23" i="5"/>
  <c r="D24" i="5"/>
  <c r="D25" i="5"/>
  <c r="D26" i="5"/>
  <c r="D27" i="5"/>
  <c r="D28" i="5"/>
  <c r="D29" i="5"/>
  <c r="D15" i="5"/>
  <c r="D14" i="5"/>
  <c r="C33" i="5"/>
  <c r="C34" i="5"/>
  <c r="C35" i="5"/>
  <c r="C36" i="5"/>
  <c r="C37" i="5"/>
  <c r="C38" i="5"/>
  <c r="C39" i="5"/>
  <c r="C40" i="5"/>
  <c r="C41" i="5"/>
  <c r="C42" i="5"/>
  <c r="C43" i="5"/>
  <c r="C44" i="5"/>
  <c r="C47" i="5"/>
  <c r="C48" i="5"/>
  <c r="C49" i="5"/>
  <c r="C50" i="5"/>
  <c r="C51" i="5"/>
  <c r="C52" i="5"/>
  <c r="C53" i="5"/>
  <c r="C54" i="5"/>
  <c r="C55" i="5"/>
  <c r="C56" i="5"/>
  <c r="C57" i="5"/>
  <c r="C58" i="5"/>
  <c r="C61" i="5"/>
  <c r="C62" i="5"/>
  <c r="C63" i="5"/>
  <c r="C64" i="5"/>
  <c r="C65" i="5"/>
  <c r="C66" i="5"/>
  <c r="C67" i="5"/>
  <c r="C68" i="5"/>
  <c r="C69" i="5"/>
  <c r="C70" i="5"/>
  <c r="C17" i="5"/>
  <c r="C18" i="5"/>
  <c r="C19" i="5"/>
  <c r="C20" i="5"/>
  <c r="C21" i="5"/>
  <c r="C22" i="5"/>
  <c r="C23" i="5"/>
  <c r="C24" i="5"/>
  <c r="C25" i="5"/>
  <c r="C26" i="5"/>
  <c r="C27" i="5"/>
  <c r="C28" i="5"/>
  <c r="C29" i="5"/>
  <c r="HA53" i="1"/>
  <c r="HA39" i="1"/>
  <c r="HA24" i="1"/>
  <c r="HA6" i="1"/>
  <c r="HA5" i="1" s="1"/>
  <c r="HA54" i="1" s="1"/>
  <c r="HA7" i="1"/>
  <c r="IO8" i="1"/>
  <c r="JF8" i="1" s="1"/>
  <c r="IO9" i="1"/>
  <c r="JF9" i="1" s="1"/>
  <c r="IO10" i="1"/>
  <c r="JF10" i="1" s="1"/>
  <c r="IO11" i="1"/>
  <c r="JF11" i="1" s="1"/>
  <c r="IO12" i="1"/>
  <c r="JF12" i="1" s="1"/>
  <c r="IO13" i="1"/>
  <c r="JF13" i="1" s="1"/>
  <c r="IO14" i="1"/>
  <c r="JF14" i="1" s="1"/>
  <c r="IO15" i="1"/>
  <c r="JF15" i="1" s="1"/>
  <c r="IO16" i="1"/>
  <c r="JF16" i="1" s="1"/>
  <c r="IO17" i="1"/>
  <c r="JF17" i="1" s="1"/>
  <c r="IO18" i="1"/>
  <c r="JF18" i="1" s="1"/>
  <c r="IO19" i="1"/>
  <c r="JF19" i="1" s="1"/>
  <c r="IO20" i="1"/>
  <c r="JF20" i="1" s="1"/>
  <c r="IO21" i="1"/>
  <c r="JF21" i="1" s="1"/>
  <c r="IO22" i="1"/>
  <c r="JF22" i="1" s="1"/>
  <c r="IO23" i="1"/>
  <c r="JF23" i="1" s="1"/>
  <c r="IO26" i="1"/>
  <c r="JF26" i="1" s="1"/>
  <c r="IO27" i="1"/>
  <c r="JF27" i="1" s="1"/>
  <c r="IO28" i="1"/>
  <c r="JF28" i="1" s="1"/>
  <c r="IO29" i="1"/>
  <c r="JF29" i="1" s="1"/>
  <c r="IO30" i="1"/>
  <c r="JF30" i="1" s="1"/>
  <c r="IO31" i="1"/>
  <c r="JF31" i="1" s="1"/>
  <c r="IO32" i="1"/>
  <c r="JF32" i="1" s="1"/>
  <c r="IO33" i="1"/>
  <c r="JF33" i="1" s="1"/>
  <c r="IO34" i="1"/>
  <c r="JF34" i="1" s="1"/>
  <c r="IO35" i="1"/>
  <c r="JF35" i="1" s="1"/>
  <c r="IO36" i="1"/>
  <c r="JF36" i="1" s="1"/>
  <c r="IO37" i="1"/>
  <c r="JF37" i="1" s="1"/>
  <c r="IO38" i="1"/>
  <c r="JF38" i="1" s="1"/>
  <c r="IO41" i="1"/>
  <c r="JF41" i="1" s="1"/>
  <c r="IO42" i="1"/>
  <c r="JF42" i="1" s="1"/>
  <c r="IO43" i="1"/>
  <c r="JF43" i="1" s="1"/>
  <c r="IO44" i="1"/>
  <c r="JF44" i="1" s="1"/>
  <c r="IO45" i="1"/>
  <c r="JF45" i="1" s="1"/>
  <c r="IO46" i="1"/>
  <c r="JF46" i="1" s="1"/>
  <c r="IO47" i="1"/>
  <c r="JF47" i="1" s="1"/>
  <c r="IO48" i="1"/>
  <c r="JF48" i="1" s="1"/>
  <c r="IO49" i="1"/>
  <c r="JF49" i="1" s="1"/>
  <c r="IO50" i="1"/>
  <c r="JF50" i="1" s="1"/>
  <c r="IO51" i="1"/>
  <c r="JF51" i="1" s="1"/>
  <c r="IO52" i="1"/>
  <c r="JF52" i="1" s="1"/>
  <c r="IO55" i="1"/>
  <c r="JF55" i="1" s="1"/>
  <c r="IO56" i="1"/>
  <c r="JF56" i="1" s="1"/>
  <c r="IO57" i="1"/>
  <c r="JF57" i="1" s="1"/>
  <c r="IO58" i="1"/>
  <c r="JF58" i="1" s="1"/>
  <c r="IO59" i="1"/>
  <c r="JF59" i="1" s="1"/>
  <c r="IO60" i="1"/>
  <c r="JF60" i="1" s="1"/>
  <c r="IO61" i="1"/>
  <c r="JF61" i="1" s="1"/>
  <c r="IO62" i="1"/>
  <c r="JF62" i="1" s="1"/>
  <c r="IO63" i="1"/>
  <c r="JF63" i="1" s="1"/>
  <c r="IO64" i="1"/>
  <c r="JF64" i="1" s="1"/>
  <c r="HX53" i="1"/>
  <c r="HX39" i="1"/>
  <c r="HX24" i="1"/>
  <c r="HX6" i="1"/>
  <c r="HX5" i="1" s="1"/>
  <c r="HX54" i="1" s="1"/>
  <c r="HX7" i="1"/>
  <c r="GL53" i="1"/>
  <c r="GL39" i="1"/>
  <c r="GL24" i="1"/>
  <c r="GL6" i="1"/>
  <c r="GL5" i="1" s="1"/>
  <c r="GL54" i="1" s="1"/>
  <c r="GL7" i="1"/>
  <c r="DR53" i="1"/>
  <c r="DR39" i="1"/>
  <c r="DR24" i="1"/>
  <c r="DR6" i="1"/>
  <c r="DR5" i="1" s="1"/>
  <c r="DR54" i="1" s="1"/>
  <c r="DR7" i="1"/>
  <c r="P70" i="5"/>
  <c r="P68" i="5"/>
  <c r="P67" i="5"/>
  <c r="P66" i="5"/>
  <c r="P65" i="5"/>
  <c r="P63" i="5"/>
  <c r="P62" i="5"/>
  <c r="P61" i="5"/>
  <c r="P58" i="5"/>
  <c r="P57" i="5"/>
  <c r="P56" i="5"/>
  <c r="P55" i="5"/>
  <c r="P54" i="5"/>
  <c r="P53" i="5"/>
  <c r="P52" i="5"/>
  <c r="P51" i="5"/>
  <c r="P50" i="5"/>
  <c r="P49" i="5"/>
  <c r="P48" i="5"/>
  <c r="P47" i="5"/>
  <c r="P44" i="5"/>
  <c r="P43" i="5"/>
  <c r="P42" i="5"/>
  <c r="P41" i="5"/>
  <c r="P40" i="5"/>
  <c r="P39" i="5"/>
  <c r="P38" i="5"/>
  <c r="P37" i="5"/>
  <c r="P36" i="5"/>
  <c r="P35" i="5"/>
  <c r="P34" i="5"/>
  <c r="P33" i="5"/>
  <c r="P29" i="5"/>
  <c r="P28" i="5"/>
  <c r="P27" i="5"/>
  <c r="P26" i="5"/>
  <c r="P25" i="5"/>
  <c r="P24" i="5"/>
  <c r="P23" i="5"/>
  <c r="P22" i="5"/>
  <c r="P21" i="5"/>
  <c r="P20" i="5"/>
  <c r="P19" i="5"/>
  <c r="P18" i="5"/>
  <c r="P17" i="5"/>
  <c r="P15" i="5"/>
  <c r="P14" i="5"/>
  <c r="O70" i="5"/>
  <c r="O68" i="5"/>
  <c r="O67" i="5"/>
  <c r="O66" i="5"/>
  <c r="O65" i="5"/>
  <c r="O63" i="5"/>
  <c r="O62" i="5"/>
  <c r="O61" i="5"/>
  <c r="O58" i="5"/>
  <c r="O57" i="5"/>
  <c r="O56" i="5"/>
  <c r="O55" i="5"/>
  <c r="O54" i="5"/>
  <c r="O53" i="5"/>
  <c r="O52" i="5"/>
  <c r="O51" i="5"/>
  <c r="O50" i="5"/>
  <c r="O49" i="5"/>
  <c r="O48" i="5"/>
  <c r="O47" i="5"/>
  <c r="O44" i="5"/>
  <c r="O43" i="5"/>
  <c r="O42" i="5"/>
  <c r="O41" i="5"/>
  <c r="O40" i="5"/>
  <c r="O39" i="5"/>
  <c r="O38" i="5"/>
  <c r="O37" i="5"/>
  <c r="O36" i="5"/>
  <c r="O35" i="5"/>
  <c r="O34" i="5"/>
  <c r="O33" i="5"/>
  <c r="O29" i="5"/>
  <c r="O28" i="5"/>
  <c r="O27" i="5"/>
  <c r="O26" i="5"/>
  <c r="O25" i="5"/>
  <c r="O24" i="5"/>
  <c r="O23" i="5"/>
  <c r="O22" i="5"/>
  <c r="O21" i="5"/>
  <c r="O20" i="5"/>
  <c r="O19" i="5"/>
  <c r="O18" i="5"/>
  <c r="O17" i="5"/>
  <c r="O15" i="5"/>
  <c r="O14" i="5"/>
  <c r="J66" i="5"/>
  <c r="J61" i="5"/>
  <c r="J53" i="5"/>
  <c r="J52" i="5"/>
  <c r="J50" i="5"/>
  <c r="J49" i="5"/>
  <c r="J47" i="5"/>
  <c r="J41" i="5"/>
  <c r="J34" i="5"/>
  <c r="J27" i="5"/>
  <c r="J25" i="5"/>
  <c r="J18" i="5"/>
  <c r="I66" i="5"/>
  <c r="I61" i="5"/>
  <c r="I53" i="5"/>
  <c r="I52" i="5"/>
  <c r="I50" i="5"/>
  <c r="I49" i="5"/>
  <c r="I47" i="5"/>
  <c r="I41" i="5"/>
  <c r="I34" i="5"/>
  <c r="I27" i="5"/>
  <c r="I25" i="5"/>
  <c r="I18" i="5"/>
  <c r="H70" i="5"/>
  <c r="H67" i="5"/>
  <c r="H66" i="5"/>
  <c r="H65" i="5"/>
  <c r="H61" i="5"/>
  <c r="H58" i="5"/>
  <c r="H56" i="5"/>
  <c r="H54" i="5"/>
  <c r="H53" i="5"/>
  <c r="H52" i="5"/>
  <c r="H51" i="5"/>
  <c r="H49" i="5"/>
  <c r="H48" i="5"/>
  <c r="H47" i="5"/>
  <c r="H43" i="5"/>
  <c r="H41" i="5"/>
  <c r="H39" i="5"/>
  <c r="H35" i="5"/>
  <c r="H34" i="5"/>
  <c r="H33" i="5"/>
  <c r="H29" i="5"/>
  <c r="H28" i="5"/>
  <c r="H27" i="5"/>
  <c r="H26" i="5"/>
  <c r="H25" i="5"/>
  <c r="H24" i="5"/>
  <c r="H23" i="5"/>
  <c r="H22" i="5"/>
  <c r="H21" i="5"/>
  <c r="H20" i="5"/>
  <c r="H19" i="5"/>
  <c r="H18" i="5"/>
  <c r="H17" i="5"/>
  <c r="H14" i="5"/>
  <c r="G70" i="5"/>
  <c r="G67" i="5"/>
  <c r="G66" i="5"/>
  <c r="G65" i="5"/>
  <c r="G63" i="5"/>
  <c r="G62" i="5"/>
  <c r="G61" i="5"/>
  <c r="G58" i="5"/>
  <c r="G56" i="5"/>
  <c r="G54" i="5"/>
  <c r="G53" i="5"/>
  <c r="G52" i="5"/>
  <c r="G51" i="5"/>
  <c r="G49" i="5"/>
  <c r="G48" i="5"/>
  <c r="G47" i="5"/>
  <c r="G43" i="5"/>
  <c r="G42" i="5"/>
  <c r="G41" i="5"/>
  <c r="G39" i="5"/>
  <c r="G35" i="5"/>
  <c r="G34" i="5"/>
  <c r="G33" i="5"/>
  <c r="G29" i="5"/>
  <c r="G28" i="5"/>
  <c r="G27" i="5"/>
  <c r="G26" i="5"/>
  <c r="G25" i="5"/>
  <c r="G24" i="5"/>
  <c r="G23" i="5"/>
  <c r="G22" i="5"/>
  <c r="G21" i="5"/>
  <c r="G20" i="5"/>
  <c r="G19" i="5"/>
  <c r="G18" i="5"/>
  <c r="G17" i="5"/>
  <c r="G14" i="5"/>
  <c r="F15" i="5"/>
  <c r="F14" i="5"/>
  <c r="E15" i="5"/>
  <c r="E14" i="5"/>
  <c r="C15" i="5"/>
  <c r="C14" i="5"/>
  <c r="FN53" i="1"/>
  <c r="FN39" i="1"/>
  <c r="FN24" i="1"/>
  <c r="FN6" i="1"/>
  <c r="EP24" i="1"/>
  <c r="EP53" i="1"/>
  <c r="EP39" i="1"/>
  <c r="EP6" i="1"/>
  <c r="CT53" i="1"/>
  <c r="CT39" i="1"/>
  <c r="CT24" i="1"/>
  <c r="CT6" i="1"/>
  <c r="BV53" i="1"/>
  <c r="BV39" i="1"/>
  <c r="BV24" i="1"/>
  <c r="BV6" i="1"/>
  <c r="AX24" i="1"/>
  <c r="E30" i="5" s="1"/>
  <c r="AX6" i="1"/>
  <c r="AX39" i="1"/>
  <c r="E45" i="5" s="1"/>
  <c r="AX53" i="1"/>
  <c r="E59" i="5" s="1"/>
  <c r="AY6" i="1"/>
  <c r="Z24" i="1"/>
  <c r="Z6" i="1"/>
  <c r="Z53" i="1"/>
  <c r="Z39" i="1"/>
  <c r="C45" i="5" l="1"/>
  <c r="C59" i="5"/>
  <c r="C30" i="5"/>
  <c r="JF53" i="1"/>
  <c r="JF39" i="1"/>
  <c r="JF24" i="1"/>
  <c r="HA25" i="1"/>
  <c r="HA40" i="1"/>
  <c r="JF6" i="1"/>
  <c r="IO53" i="1"/>
  <c r="IO39" i="1"/>
  <c r="IO24" i="1"/>
  <c r="IO6" i="1"/>
  <c r="HX25" i="1"/>
  <c r="HX40" i="1"/>
  <c r="GL25" i="1"/>
  <c r="GL40" i="1"/>
  <c r="DR25" i="1"/>
  <c r="DR40" i="1"/>
  <c r="E12" i="5"/>
  <c r="G12" i="5"/>
  <c r="G30" i="5"/>
  <c r="G45" i="5"/>
  <c r="G59" i="5"/>
  <c r="I12" i="5"/>
  <c r="I30" i="5"/>
  <c r="I45" i="5"/>
  <c r="I59" i="5"/>
  <c r="O12" i="5"/>
  <c r="O45" i="5"/>
  <c r="O59" i="5"/>
  <c r="O30" i="5"/>
  <c r="C12" i="5"/>
  <c r="FN5" i="1"/>
  <c r="FN54" i="1" s="1"/>
  <c r="EP5" i="1"/>
  <c r="CT5" i="1"/>
  <c r="BV5" i="1"/>
  <c r="AX5" i="1"/>
  <c r="Z5" i="1"/>
  <c r="GV53" i="1"/>
  <c r="GU53" i="1"/>
  <c r="GU39" i="1"/>
  <c r="GU24" i="1"/>
  <c r="GX53" i="1"/>
  <c r="GY53" i="1"/>
  <c r="GZ53" i="1"/>
  <c r="GX39" i="1"/>
  <c r="GY39" i="1"/>
  <c r="GZ39" i="1"/>
  <c r="GX24" i="1"/>
  <c r="GY24" i="1"/>
  <c r="GZ24" i="1"/>
  <c r="GX6" i="1"/>
  <c r="HK53" i="1"/>
  <c r="HL53" i="1"/>
  <c r="HM53" i="1"/>
  <c r="HN53" i="1"/>
  <c r="HO53" i="1"/>
  <c r="HP53" i="1"/>
  <c r="HQ53" i="1"/>
  <c r="HR53" i="1"/>
  <c r="HS53" i="1"/>
  <c r="HT53" i="1"/>
  <c r="HU53" i="1"/>
  <c r="HV53" i="1"/>
  <c r="HW53" i="1"/>
  <c r="HK39" i="1"/>
  <c r="HL39" i="1"/>
  <c r="HM39" i="1"/>
  <c r="HN39" i="1"/>
  <c r="HO39" i="1"/>
  <c r="HP39" i="1"/>
  <c r="HQ39" i="1"/>
  <c r="HR39" i="1"/>
  <c r="HS39" i="1"/>
  <c r="HT39" i="1"/>
  <c r="HU39" i="1"/>
  <c r="HV39" i="1"/>
  <c r="HW39" i="1"/>
  <c r="HV24" i="1"/>
  <c r="HW24" i="1"/>
  <c r="HK24" i="1"/>
  <c r="HL24" i="1"/>
  <c r="HM24" i="1"/>
  <c r="HN24" i="1"/>
  <c r="HO24" i="1"/>
  <c r="HP24" i="1"/>
  <c r="HQ24" i="1"/>
  <c r="HR24" i="1"/>
  <c r="HS24" i="1"/>
  <c r="HT24" i="1"/>
  <c r="HU24" i="1"/>
  <c r="HK6" i="1"/>
  <c r="HL6" i="1"/>
  <c r="HM6" i="1"/>
  <c r="HN6" i="1"/>
  <c r="HO6" i="1"/>
  <c r="HP6" i="1"/>
  <c r="HQ6" i="1"/>
  <c r="HR6" i="1"/>
  <c r="HS6" i="1"/>
  <c r="HT6" i="1"/>
  <c r="HU6" i="1"/>
  <c r="HV6" i="1"/>
  <c r="HW6" i="1"/>
  <c r="IM8" i="1"/>
  <c r="JD8" i="1" s="1"/>
  <c r="IN8" i="1"/>
  <c r="JE8" i="1" s="1"/>
  <c r="IM9" i="1"/>
  <c r="JD9" i="1" s="1"/>
  <c r="IN9" i="1"/>
  <c r="JE9" i="1" s="1"/>
  <c r="IM10" i="1"/>
  <c r="JD10" i="1" s="1"/>
  <c r="IN10" i="1"/>
  <c r="JE10" i="1" s="1"/>
  <c r="IM11" i="1"/>
  <c r="JD11" i="1" s="1"/>
  <c r="IN11" i="1"/>
  <c r="JE11" i="1" s="1"/>
  <c r="IM12" i="1"/>
  <c r="JD12" i="1" s="1"/>
  <c r="IN12" i="1"/>
  <c r="JE12" i="1" s="1"/>
  <c r="IM13" i="1"/>
  <c r="JD13" i="1" s="1"/>
  <c r="IN13" i="1"/>
  <c r="JE13" i="1" s="1"/>
  <c r="IM14" i="1"/>
  <c r="JD14" i="1" s="1"/>
  <c r="IN14" i="1"/>
  <c r="JE14" i="1" s="1"/>
  <c r="IM15" i="1"/>
  <c r="JD15" i="1" s="1"/>
  <c r="IN15" i="1"/>
  <c r="JE15" i="1" s="1"/>
  <c r="IM16" i="1"/>
  <c r="JD16" i="1" s="1"/>
  <c r="IN16" i="1"/>
  <c r="JE16" i="1" s="1"/>
  <c r="IM17" i="1"/>
  <c r="JD17" i="1" s="1"/>
  <c r="IN17" i="1"/>
  <c r="JE17" i="1" s="1"/>
  <c r="IM18" i="1"/>
  <c r="JD18" i="1" s="1"/>
  <c r="IN18" i="1"/>
  <c r="JE18" i="1" s="1"/>
  <c r="IM19" i="1"/>
  <c r="JD19" i="1" s="1"/>
  <c r="IN19" i="1"/>
  <c r="JE19" i="1" s="1"/>
  <c r="IM20" i="1"/>
  <c r="JD20" i="1" s="1"/>
  <c r="IN20" i="1"/>
  <c r="JE20" i="1" s="1"/>
  <c r="IM21" i="1"/>
  <c r="JD21" i="1" s="1"/>
  <c r="IN21" i="1"/>
  <c r="JE21" i="1" s="1"/>
  <c r="IM22" i="1"/>
  <c r="JD22" i="1" s="1"/>
  <c r="IN22" i="1"/>
  <c r="JE22" i="1" s="1"/>
  <c r="IM23" i="1"/>
  <c r="JD23" i="1" s="1"/>
  <c r="IN23" i="1"/>
  <c r="JE23" i="1" s="1"/>
  <c r="IM26" i="1"/>
  <c r="JD26" i="1" s="1"/>
  <c r="IN26" i="1"/>
  <c r="JE26" i="1" s="1"/>
  <c r="IM27" i="1"/>
  <c r="JD27" i="1" s="1"/>
  <c r="IN27" i="1"/>
  <c r="JE27" i="1" s="1"/>
  <c r="IM28" i="1"/>
  <c r="JD28" i="1" s="1"/>
  <c r="IN28" i="1"/>
  <c r="JE28" i="1" s="1"/>
  <c r="IM29" i="1"/>
  <c r="JD29" i="1" s="1"/>
  <c r="IN29" i="1"/>
  <c r="JE29" i="1" s="1"/>
  <c r="IM30" i="1"/>
  <c r="JD30" i="1" s="1"/>
  <c r="IN30" i="1"/>
  <c r="JE30" i="1" s="1"/>
  <c r="IM31" i="1"/>
  <c r="JD31" i="1" s="1"/>
  <c r="IN31" i="1"/>
  <c r="JE31" i="1" s="1"/>
  <c r="IM32" i="1"/>
  <c r="JD32" i="1" s="1"/>
  <c r="IN32" i="1"/>
  <c r="JE32" i="1" s="1"/>
  <c r="IM33" i="1"/>
  <c r="JD33" i="1" s="1"/>
  <c r="IN33" i="1"/>
  <c r="JE33" i="1" s="1"/>
  <c r="IM34" i="1"/>
  <c r="JD34" i="1" s="1"/>
  <c r="IN34" i="1"/>
  <c r="JE34" i="1" s="1"/>
  <c r="IM35" i="1"/>
  <c r="JD35" i="1" s="1"/>
  <c r="IN35" i="1"/>
  <c r="JE35" i="1" s="1"/>
  <c r="IM36" i="1"/>
  <c r="JD36" i="1" s="1"/>
  <c r="IN36" i="1"/>
  <c r="JE36" i="1" s="1"/>
  <c r="IM37" i="1"/>
  <c r="JD37" i="1" s="1"/>
  <c r="IN37" i="1"/>
  <c r="JE37" i="1" s="1"/>
  <c r="IM38" i="1"/>
  <c r="JD38" i="1" s="1"/>
  <c r="IN38" i="1"/>
  <c r="JE38" i="1" s="1"/>
  <c r="IM41" i="1"/>
  <c r="JD41" i="1" s="1"/>
  <c r="IN41" i="1"/>
  <c r="JE41" i="1" s="1"/>
  <c r="IM42" i="1"/>
  <c r="JD42" i="1" s="1"/>
  <c r="IN42" i="1"/>
  <c r="JE42" i="1" s="1"/>
  <c r="IM43" i="1"/>
  <c r="JD43" i="1" s="1"/>
  <c r="IN43" i="1"/>
  <c r="JE43" i="1" s="1"/>
  <c r="IM44" i="1"/>
  <c r="JD44" i="1" s="1"/>
  <c r="IN44" i="1"/>
  <c r="JE44" i="1" s="1"/>
  <c r="IM45" i="1"/>
  <c r="JD45" i="1" s="1"/>
  <c r="IN45" i="1"/>
  <c r="JE45" i="1" s="1"/>
  <c r="IM46" i="1"/>
  <c r="JD46" i="1" s="1"/>
  <c r="IN46" i="1"/>
  <c r="JE46" i="1" s="1"/>
  <c r="IM47" i="1"/>
  <c r="JD47" i="1" s="1"/>
  <c r="IN47" i="1"/>
  <c r="JE47" i="1" s="1"/>
  <c r="IM48" i="1"/>
  <c r="JD48" i="1" s="1"/>
  <c r="IN48" i="1"/>
  <c r="JE48" i="1" s="1"/>
  <c r="IM49" i="1"/>
  <c r="JD49" i="1" s="1"/>
  <c r="IN49" i="1"/>
  <c r="JE49" i="1" s="1"/>
  <c r="IM50" i="1"/>
  <c r="JD50" i="1" s="1"/>
  <c r="IN50" i="1"/>
  <c r="JE50" i="1" s="1"/>
  <c r="IM52" i="1"/>
  <c r="JD52" i="1" s="1"/>
  <c r="IN52" i="1"/>
  <c r="JE52" i="1" s="1"/>
  <c r="IM51" i="1"/>
  <c r="JD51" i="1" s="1"/>
  <c r="IN51" i="1"/>
  <c r="JE51" i="1" s="1"/>
  <c r="IM55" i="1"/>
  <c r="JD55" i="1" s="1"/>
  <c r="IN55" i="1"/>
  <c r="JE55" i="1" s="1"/>
  <c r="IM56" i="1"/>
  <c r="JD56" i="1" s="1"/>
  <c r="IN56" i="1"/>
  <c r="JE56" i="1" s="1"/>
  <c r="IM57" i="1"/>
  <c r="JD57" i="1" s="1"/>
  <c r="IN57" i="1"/>
  <c r="JE57" i="1" s="1"/>
  <c r="IM58" i="1"/>
  <c r="JD58" i="1" s="1"/>
  <c r="IN58" i="1"/>
  <c r="JE58" i="1" s="1"/>
  <c r="IM59" i="1"/>
  <c r="JD59" i="1" s="1"/>
  <c r="IN59" i="1"/>
  <c r="JE59" i="1" s="1"/>
  <c r="IM60" i="1"/>
  <c r="JD60" i="1" s="1"/>
  <c r="IN60" i="1"/>
  <c r="JE60" i="1" s="1"/>
  <c r="IM61" i="1"/>
  <c r="JD61" i="1" s="1"/>
  <c r="IN61" i="1"/>
  <c r="JE61" i="1" s="1"/>
  <c r="IM62" i="1"/>
  <c r="JD62" i="1" s="1"/>
  <c r="IN62" i="1"/>
  <c r="JE62" i="1" s="1"/>
  <c r="IM63" i="1"/>
  <c r="JD63" i="1" s="1"/>
  <c r="IN63" i="1"/>
  <c r="JE63" i="1" s="1"/>
  <c r="IM64" i="1"/>
  <c r="JD64" i="1" s="1"/>
  <c r="IN64" i="1"/>
  <c r="JE64" i="1" s="1"/>
  <c r="JE53" i="1" l="1"/>
  <c r="JD53" i="1"/>
  <c r="JE39" i="1"/>
  <c r="JD39" i="1"/>
  <c r="JE24" i="1"/>
  <c r="JD24" i="1"/>
  <c r="JF5" i="1"/>
  <c r="JF54" i="1" s="1"/>
  <c r="JF7" i="1"/>
  <c r="IO5" i="1"/>
  <c r="IO7" i="1"/>
  <c r="IO25" i="1"/>
  <c r="IO40" i="1"/>
  <c r="IO54" i="1"/>
  <c r="AX54" i="1"/>
  <c r="E60" i="5" s="1"/>
  <c r="E11" i="5"/>
  <c r="BV25" i="1"/>
  <c r="G31" i="5" s="1"/>
  <c r="G11" i="5"/>
  <c r="CT25" i="1"/>
  <c r="I31" i="5" s="1"/>
  <c r="I11" i="5"/>
  <c r="EP25" i="1"/>
  <c r="O31" i="5" s="1"/>
  <c r="O11" i="5"/>
  <c r="C11" i="5"/>
  <c r="Z25" i="1"/>
  <c r="C31" i="5" s="1"/>
  <c r="FN25" i="1"/>
  <c r="FN40" i="1"/>
  <c r="FN7" i="1"/>
  <c r="EP54" i="1"/>
  <c r="O60" i="5" s="1"/>
  <c r="EP40" i="1"/>
  <c r="O46" i="5" s="1"/>
  <c r="EP7" i="1"/>
  <c r="O13" i="5" s="1"/>
  <c r="CT54" i="1"/>
  <c r="I60" i="5" s="1"/>
  <c r="CT40" i="1"/>
  <c r="I46" i="5" s="1"/>
  <c r="CT7" i="1"/>
  <c r="I13" i="5" s="1"/>
  <c r="BV7" i="1"/>
  <c r="G13" i="5" s="1"/>
  <c r="BV54" i="1"/>
  <c r="G60" i="5" s="1"/>
  <c r="BV40" i="1"/>
  <c r="G46" i="5" s="1"/>
  <c r="AX25" i="1"/>
  <c r="E31" i="5" s="1"/>
  <c r="AX7" i="1"/>
  <c r="E13" i="5" s="1"/>
  <c r="AX40" i="1"/>
  <c r="E46" i="5" s="1"/>
  <c r="HP5" i="1"/>
  <c r="HP7" i="1" s="1"/>
  <c r="JD6" i="1"/>
  <c r="JD5" i="1" s="1"/>
  <c r="HM5" i="1"/>
  <c r="HM25" i="1" s="1"/>
  <c r="HL5" i="1"/>
  <c r="HL25" i="1" s="1"/>
  <c r="HK5" i="1"/>
  <c r="HK25" i="1" s="1"/>
  <c r="Z40" i="1"/>
  <c r="C46" i="5" s="1"/>
  <c r="Z7" i="1"/>
  <c r="C13" i="5" s="1"/>
  <c r="Z54" i="1"/>
  <c r="C60" i="5" s="1"/>
  <c r="HU5" i="1"/>
  <c r="HU25" i="1" s="1"/>
  <c r="IN53" i="1"/>
  <c r="HT5" i="1"/>
  <c r="HT25" i="1" s="1"/>
  <c r="IM53" i="1"/>
  <c r="IM39" i="1"/>
  <c r="HS5" i="1"/>
  <c r="HS25" i="1" s="1"/>
  <c r="IN24" i="1"/>
  <c r="IM24" i="1"/>
  <c r="HQ5" i="1"/>
  <c r="HQ7" i="1" s="1"/>
  <c r="IM6" i="1"/>
  <c r="HO5" i="1"/>
  <c r="HO7" i="1" s="1"/>
  <c r="IN6" i="1"/>
  <c r="HN5" i="1"/>
  <c r="HN7" i="1" s="1"/>
  <c r="IN39" i="1"/>
  <c r="JE6" i="1"/>
  <c r="JE5" i="1" s="1"/>
  <c r="JE54" i="1" s="1"/>
  <c r="HV5" i="1"/>
  <c r="HW5" i="1"/>
  <c r="HR5" i="1"/>
  <c r="HR7" i="1" s="1"/>
  <c r="HM7" i="1"/>
  <c r="FH53" i="1"/>
  <c r="FH39" i="1"/>
  <c r="FH24" i="1"/>
  <c r="JD40" i="1" l="1"/>
  <c r="JD54" i="1"/>
  <c r="JE25" i="1"/>
  <c r="JE40" i="1"/>
  <c r="JF25" i="1"/>
  <c r="JF40" i="1"/>
  <c r="JD7" i="1"/>
  <c r="JD25" i="1"/>
  <c r="HP54" i="1"/>
  <c r="HP40" i="1"/>
  <c r="HL54" i="1"/>
  <c r="HK7" i="1"/>
  <c r="HL7" i="1"/>
  <c r="HO25" i="1"/>
  <c r="HQ40" i="1"/>
  <c r="HU40" i="1"/>
  <c r="HU7" i="1"/>
  <c r="HK40" i="1"/>
  <c r="IM5" i="1"/>
  <c r="IM40" i="1" s="1"/>
  <c r="HM40" i="1"/>
  <c r="HP25" i="1"/>
  <c r="HL40" i="1"/>
  <c r="HM54" i="1"/>
  <c r="HT40" i="1"/>
  <c r="HT54" i="1"/>
  <c r="IN5" i="1"/>
  <c r="IN7" i="1" s="1"/>
  <c r="HQ25" i="1"/>
  <c r="HT7" i="1"/>
  <c r="HQ54" i="1"/>
  <c r="HK54" i="1"/>
  <c r="HS40" i="1"/>
  <c r="HN54" i="1"/>
  <c r="HN25" i="1"/>
  <c r="HO40" i="1"/>
  <c r="HO54" i="1"/>
  <c r="HN40" i="1"/>
  <c r="HS54" i="1"/>
  <c r="HS7" i="1"/>
  <c r="HU54" i="1"/>
  <c r="JE7" i="1"/>
  <c r="HW7" i="1"/>
  <c r="HW54" i="1"/>
  <c r="HV40" i="1"/>
  <c r="HV54" i="1"/>
  <c r="HR40" i="1"/>
  <c r="HR54" i="1"/>
  <c r="HW40" i="1"/>
  <c r="HV7" i="1"/>
  <c r="HV25" i="1"/>
  <c r="HW25" i="1"/>
  <c r="HR25" i="1"/>
  <c r="GZ6" i="1"/>
  <c r="GY6" i="1"/>
  <c r="GK53" i="1"/>
  <c r="GJ53" i="1"/>
  <c r="GK39" i="1"/>
  <c r="GJ39" i="1"/>
  <c r="GK24" i="1"/>
  <c r="GJ24" i="1"/>
  <c r="GK6" i="1"/>
  <c r="GJ6" i="1"/>
  <c r="FM53" i="1"/>
  <c r="FL53" i="1"/>
  <c r="FM39" i="1"/>
  <c r="FL39" i="1"/>
  <c r="FM24" i="1"/>
  <c r="FL24" i="1"/>
  <c r="FM6" i="1"/>
  <c r="FL6" i="1"/>
  <c r="EO53" i="1"/>
  <c r="EN53" i="1"/>
  <c r="EO39" i="1"/>
  <c r="EN39" i="1"/>
  <c r="EO24" i="1"/>
  <c r="EN24" i="1"/>
  <c r="EO6" i="1"/>
  <c r="EN6" i="1"/>
  <c r="DQ53" i="1"/>
  <c r="DP53" i="1"/>
  <c r="DQ39" i="1"/>
  <c r="DP39" i="1"/>
  <c r="DQ24" i="1"/>
  <c r="DP24" i="1"/>
  <c r="DQ6" i="1"/>
  <c r="DP6" i="1"/>
  <c r="CS53" i="1"/>
  <c r="CR53" i="1"/>
  <c r="CS39" i="1"/>
  <c r="CR39" i="1"/>
  <c r="CS24" i="1"/>
  <c r="CR24" i="1"/>
  <c r="CS6" i="1"/>
  <c r="CR6" i="1"/>
  <c r="BU53" i="1"/>
  <c r="BT53" i="1"/>
  <c r="BU39" i="1"/>
  <c r="BT39" i="1"/>
  <c r="BU24" i="1"/>
  <c r="BT24" i="1"/>
  <c r="BU6" i="1"/>
  <c r="BT6" i="1"/>
  <c r="AW53" i="1"/>
  <c r="AV53" i="1"/>
  <c r="AW39" i="1"/>
  <c r="AV39" i="1"/>
  <c r="AW24" i="1"/>
  <c r="AV24" i="1"/>
  <c r="AW6" i="1"/>
  <c r="AV6" i="1"/>
  <c r="X53" i="1"/>
  <c r="Y53" i="1"/>
  <c r="X39" i="1"/>
  <c r="Y39" i="1"/>
  <c r="X24" i="1"/>
  <c r="Y24" i="1"/>
  <c r="X6" i="1"/>
  <c r="Y6" i="1"/>
  <c r="IN25" i="1" l="1"/>
  <c r="IN54" i="1"/>
  <c r="IN40" i="1"/>
  <c r="IM54" i="1"/>
  <c r="IM25" i="1"/>
  <c r="IM7" i="1"/>
  <c r="GY5" i="1"/>
  <c r="GY54" i="1" s="1"/>
  <c r="GZ5" i="1"/>
  <c r="GK5" i="1"/>
  <c r="GJ5" i="1"/>
  <c r="GJ54" i="1" s="1"/>
  <c r="FL5" i="1"/>
  <c r="FL40" i="1" s="1"/>
  <c r="FM5" i="1"/>
  <c r="EN5" i="1"/>
  <c r="EN7" i="1" s="1"/>
  <c r="EO5" i="1"/>
  <c r="DP5" i="1"/>
  <c r="DP54" i="1" s="1"/>
  <c r="DQ5" i="1"/>
  <c r="AV5" i="1"/>
  <c r="AV54" i="1" s="1"/>
  <c r="CR5" i="1"/>
  <c r="CR54" i="1" s="1"/>
  <c r="CS5" i="1"/>
  <c r="X5" i="1"/>
  <c r="X40" i="1" s="1"/>
  <c r="BT5" i="1"/>
  <c r="BT54" i="1" s="1"/>
  <c r="AW5" i="1"/>
  <c r="BU5" i="1"/>
  <c r="Y5" i="1"/>
  <c r="HY8" i="1"/>
  <c r="HY9" i="1"/>
  <c r="HY10" i="1"/>
  <c r="IB8" i="1"/>
  <c r="IS8" i="1" s="1"/>
  <c r="IC8" i="1"/>
  <c r="IT8" i="1" s="1"/>
  <c r="ID8" i="1"/>
  <c r="IU8" i="1" s="1"/>
  <c r="IE8" i="1"/>
  <c r="IV8" i="1" s="1"/>
  <c r="IF8" i="1"/>
  <c r="IW8" i="1" s="1"/>
  <c r="IG8" i="1"/>
  <c r="IX8" i="1" s="1"/>
  <c r="IH8" i="1"/>
  <c r="IY8" i="1" s="1"/>
  <c r="II8" i="1"/>
  <c r="IZ8" i="1" s="1"/>
  <c r="IJ8" i="1"/>
  <c r="JA8" i="1" s="1"/>
  <c r="IK8" i="1"/>
  <c r="JB8" i="1" s="1"/>
  <c r="IL8" i="1"/>
  <c r="JC8" i="1" s="1"/>
  <c r="IB9" i="1"/>
  <c r="IS9" i="1" s="1"/>
  <c r="IC9" i="1"/>
  <c r="IT9" i="1" s="1"/>
  <c r="ID9" i="1"/>
  <c r="IU9" i="1" s="1"/>
  <c r="IE9" i="1"/>
  <c r="IV9" i="1" s="1"/>
  <c r="IF9" i="1"/>
  <c r="IW9" i="1" s="1"/>
  <c r="IG9" i="1"/>
  <c r="IX9" i="1" s="1"/>
  <c r="IH9" i="1"/>
  <c r="IY9" i="1" s="1"/>
  <c r="II9" i="1"/>
  <c r="IZ9" i="1" s="1"/>
  <c r="IJ9" i="1"/>
  <c r="JA9" i="1" s="1"/>
  <c r="IK9" i="1"/>
  <c r="JB9" i="1" s="1"/>
  <c r="IL9" i="1"/>
  <c r="JC9" i="1" s="1"/>
  <c r="IB10" i="1"/>
  <c r="IS10" i="1" s="1"/>
  <c r="IC10" i="1"/>
  <c r="IT10" i="1" s="1"/>
  <c r="ID10" i="1"/>
  <c r="IU10" i="1" s="1"/>
  <c r="IE10" i="1"/>
  <c r="IV10" i="1" s="1"/>
  <c r="IF10" i="1"/>
  <c r="IW10" i="1" s="1"/>
  <c r="IG10" i="1"/>
  <c r="IX10" i="1" s="1"/>
  <c r="IH10" i="1"/>
  <c r="IY10" i="1" s="1"/>
  <c r="II10" i="1"/>
  <c r="IZ10" i="1" s="1"/>
  <c r="IJ10" i="1"/>
  <c r="JA10" i="1" s="1"/>
  <c r="IK10" i="1"/>
  <c r="JB10" i="1" s="1"/>
  <c r="IL10" i="1"/>
  <c r="JC10" i="1" s="1"/>
  <c r="IB11" i="1"/>
  <c r="IS11" i="1" s="1"/>
  <c r="IC11" i="1"/>
  <c r="IT11" i="1" s="1"/>
  <c r="ID11" i="1"/>
  <c r="IU11" i="1" s="1"/>
  <c r="IE11" i="1"/>
  <c r="IV11" i="1" s="1"/>
  <c r="IF11" i="1"/>
  <c r="IW11" i="1" s="1"/>
  <c r="IG11" i="1"/>
  <c r="IX11" i="1" s="1"/>
  <c r="IH11" i="1"/>
  <c r="IY11" i="1" s="1"/>
  <c r="II11" i="1"/>
  <c r="IZ11" i="1" s="1"/>
  <c r="IJ11" i="1"/>
  <c r="JA11" i="1" s="1"/>
  <c r="IK11" i="1"/>
  <c r="JB11" i="1" s="1"/>
  <c r="IL11" i="1"/>
  <c r="JC11" i="1" s="1"/>
  <c r="IB12" i="1"/>
  <c r="IS12" i="1" s="1"/>
  <c r="IC12" i="1"/>
  <c r="IT12" i="1" s="1"/>
  <c r="ID12" i="1"/>
  <c r="IU12" i="1" s="1"/>
  <c r="IE12" i="1"/>
  <c r="IV12" i="1" s="1"/>
  <c r="IF12" i="1"/>
  <c r="IW12" i="1" s="1"/>
  <c r="IG12" i="1"/>
  <c r="IX12" i="1" s="1"/>
  <c r="IH12" i="1"/>
  <c r="IY12" i="1" s="1"/>
  <c r="II12" i="1"/>
  <c r="IZ12" i="1" s="1"/>
  <c r="IJ12" i="1"/>
  <c r="JA12" i="1" s="1"/>
  <c r="IK12" i="1"/>
  <c r="JB12" i="1" s="1"/>
  <c r="IL12" i="1"/>
  <c r="JC12" i="1" s="1"/>
  <c r="IB13" i="1"/>
  <c r="IS13" i="1" s="1"/>
  <c r="IC13" i="1"/>
  <c r="IT13" i="1" s="1"/>
  <c r="ID13" i="1"/>
  <c r="IU13" i="1" s="1"/>
  <c r="IE13" i="1"/>
  <c r="IV13" i="1" s="1"/>
  <c r="IF13" i="1"/>
  <c r="IW13" i="1" s="1"/>
  <c r="IG13" i="1"/>
  <c r="IX13" i="1" s="1"/>
  <c r="IH13" i="1"/>
  <c r="IY13" i="1" s="1"/>
  <c r="II13" i="1"/>
  <c r="IZ13" i="1" s="1"/>
  <c r="IJ13" i="1"/>
  <c r="JA13" i="1" s="1"/>
  <c r="IK13" i="1"/>
  <c r="JB13" i="1" s="1"/>
  <c r="IL13" i="1"/>
  <c r="JC13" i="1" s="1"/>
  <c r="IB14" i="1"/>
  <c r="IS14" i="1" s="1"/>
  <c r="IC14" i="1"/>
  <c r="IT14" i="1" s="1"/>
  <c r="ID14" i="1"/>
  <c r="IU14" i="1" s="1"/>
  <c r="IE14" i="1"/>
  <c r="IV14" i="1" s="1"/>
  <c r="IF14" i="1"/>
  <c r="IW14" i="1" s="1"/>
  <c r="IG14" i="1"/>
  <c r="IX14" i="1" s="1"/>
  <c r="IH14" i="1"/>
  <c r="IY14" i="1" s="1"/>
  <c r="II14" i="1"/>
  <c r="IZ14" i="1" s="1"/>
  <c r="IJ14" i="1"/>
  <c r="JA14" i="1" s="1"/>
  <c r="IK14" i="1"/>
  <c r="JB14" i="1" s="1"/>
  <c r="IL14" i="1"/>
  <c r="JC14" i="1" s="1"/>
  <c r="IB15" i="1"/>
  <c r="IS15" i="1" s="1"/>
  <c r="IC15" i="1"/>
  <c r="IT15" i="1" s="1"/>
  <c r="ID15" i="1"/>
  <c r="IU15" i="1" s="1"/>
  <c r="IE15" i="1"/>
  <c r="IV15" i="1" s="1"/>
  <c r="IF15" i="1"/>
  <c r="IW15" i="1" s="1"/>
  <c r="IG15" i="1"/>
  <c r="IX15" i="1" s="1"/>
  <c r="IH15" i="1"/>
  <c r="IY15" i="1" s="1"/>
  <c r="II15" i="1"/>
  <c r="IZ15" i="1" s="1"/>
  <c r="IJ15" i="1"/>
  <c r="JA15" i="1" s="1"/>
  <c r="IK15" i="1"/>
  <c r="JB15" i="1" s="1"/>
  <c r="IL15" i="1"/>
  <c r="JC15" i="1" s="1"/>
  <c r="IB16" i="1"/>
  <c r="IS16" i="1" s="1"/>
  <c r="IC16" i="1"/>
  <c r="IT16" i="1" s="1"/>
  <c r="ID16" i="1"/>
  <c r="IU16" i="1" s="1"/>
  <c r="IE16" i="1"/>
  <c r="IV16" i="1" s="1"/>
  <c r="IF16" i="1"/>
  <c r="IW16" i="1" s="1"/>
  <c r="IG16" i="1"/>
  <c r="IX16" i="1" s="1"/>
  <c r="IH16" i="1"/>
  <c r="IY16" i="1" s="1"/>
  <c r="II16" i="1"/>
  <c r="IZ16" i="1" s="1"/>
  <c r="IJ16" i="1"/>
  <c r="JA16" i="1" s="1"/>
  <c r="IK16" i="1"/>
  <c r="JB16" i="1" s="1"/>
  <c r="IL16" i="1"/>
  <c r="JC16" i="1" s="1"/>
  <c r="IB17" i="1"/>
  <c r="IS17" i="1" s="1"/>
  <c r="IC17" i="1"/>
  <c r="IT17" i="1" s="1"/>
  <c r="ID17" i="1"/>
  <c r="IU17" i="1" s="1"/>
  <c r="IE17" i="1"/>
  <c r="IV17" i="1" s="1"/>
  <c r="IF17" i="1"/>
  <c r="IW17" i="1" s="1"/>
  <c r="IG17" i="1"/>
  <c r="IX17" i="1" s="1"/>
  <c r="IH17" i="1"/>
  <c r="IY17" i="1" s="1"/>
  <c r="II17" i="1"/>
  <c r="IZ17" i="1" s="1"/>
  <c r="IJ17" i="1"/>
  <c r="JA17" i="1" s="1"/>
  <c r="IK17" i="1"/>
  <c r="JB17" i="1" s="1"/>
  <c r="IL17" i="1"/>
  <c r="JC17" i="1" s="1"/>
  <c r="IB18" i="1"/>
  <c r="IS18" i="1" s="1"/>
  <c r="IC18" i="1"/>
  <c r="IT18" i="1" s="1"/>
  <c r="ID18" i="1"/>
  <c r="IU18" i="1" s="1"/>
  <c r="IE18" i="1"/>
  <c r="IV18" i="1" s="1"/>
  <c r="IF18" i="1"/>
  <c r="IW18" i="1" s="1"/>
  <c r="IG18" i="1"/>
  <c r="IX18" i="1" s="1"/>
  <c r="IH18" i="1"/>
  <c r="IY18" i="1" s="1"/>
  <c r="II18" i="1"/>
  <c r="IZ18" i="1" s="1"/>
  <c r="IJ18" i="1"/>
  <c r="JA18" i="1" s="1"/>
  <c r="IK18" i="1"/>
  <c r="JB18" i="1" s="1"/>
  <c r="IL18" i="1"/>
  <c r="JC18" i="1" s="1"/>
  <c r="IB19" i="1"/>
  <c r="IS19" i="1" s="1"/>
  <c r="IC19" i="1"/>
  <c r="IT19" i="1" s="1"/>
  <c r="ID19" i="1"/>
  <c r="IU19" i="1" s="1"/>
  <c r="IE19" i="1"/>
  <c r="IV19" i="1" s="1"/>
  <c r="IF19" i="1"/>
  <c r="IW19" i="1" s="1"/>
  <c r="IG19" i="1"/>
  <c r="IX19" i="1" s="1"/>
  <c r="IH19" i="1"/>
  <c r="IY19" i="1" s="1"/>
  <c r="II19" i="1"/>
  <c r="IZ19" i="1" s="1"/>
  <c r="IJ19" i="1"/>
  <c r="JA19" i="1" s="1"/>
  <c r="IK19" i="1"/>
  <c r="JB19" i="1" s="1"/>
  <c r="IL19" i="1"/>
  <c r="JC19" i="1" s="1"/>
  <c r="IB20" i="1"/>
  <c r="IS20" i="1" s="1"/>
  <c r="IC20" i="1"/>
  <c r="IT20" i="1" s="1"/>
  <c r="ID20" i="1"/>
  <c r="IU20" i="1" s="1"/>
  <c r="IE20" i="1"/>
  <c r="IV20" i="1" s="1"/>
  <c r="IF20" i="1"/>
  <c r="IW20" i="1" s="1"/>
  <c r="IG20" i="1"/>
  <c r="IX20" i="1" s="1"/>
  <c r="IH20" i="1"/>
  <c r="IY20" i="1" s="1"/>
  <c r="II20" i="1"/>
  <c r="IZ20" i="1" s="1"/>
  <c r="IJ20" i="1"/>
  <c r="JA20" i="1" s="1"/>
  <c r="IK20" i="1"/>
  <c r="JB20" i="1" s="1"/>
  <c r="IL20" i="1"/>
  <c r="JC20" i="1" s="1"/>
  <c r="IB21" i="1"/>
  <c r="IS21" i="1" s="1"/>
  <c r="IC21" i="1"/>
  <c r="IT21" i="1" s="1"/>
  <c r="ID21" i="1"/>
  <c r="IU21" i="1" s="1"/>
  <c r="IE21" i="1"/>
  <c r="IV21" i="1" s="1"/>
  <c r="IF21" i="1"/>
  <c r="IW21" i="1" s="1"/>
  <c r="IG21" i="1"/>
  <c r="IX21" i="1" s="1"/>
  <c r="IH21" i="1"/>
  <c r="IY21" i="1" s="1"/>
  <c r="II21" i="1"/>
  <c r="IZ21" i="1" s="1"/>
  <c r="IJ21" i="1"/>
  <c r="JA21" i="1" s="1"/>
  <c r="IK21" i="1"/>
  <c r="JB21" i="1" s="1"/>
  <c r="IL21" i="1"/>
  <c r="JC21" i="1" s="1"/>
  <c r="IB22" i="1"/>
  <c r="IS22" i="1" s="1"/>
  <c r="IC22" i="1"/>
  <c r="IT22" i="1" s="1"/>
  <c r="ID22" i="1"/>
  <c r="IU22" i="1" s="1"/>
  <c r="IE22" i="1"/>
  <c r="IV22" i="1" s="1"/>
  <c r="IF22" i="1"/>
  <c r="IW22" i="1" s="1"/>
  <c r="IG22" i="1"/>
  <c r="IX22" i="1" s="1"/>
  <c r="IH22" i="1"/>
  <c r="IY22" i="1" s="1"/>
  <c r="II22" i="1"/>
  <c r="IZ22" i="1" s="1"/>
  <c r="IJ22" i="1"/>
  <c r="JA22" i="1" s="1"/>
  <c r="IK22" i="1"/>
  <c r="JB22" i="1" s="1"/>
  <c r="IL22" i="1"/>
  <c r="JC22" i="1" s="1"/>
  <c r="IB23" i="1"/>
  <c r="IS23" i="1" s="1"/>
  <c r="IC23" i="1"/>
  <c r="IT23" i="1" s="1"/>
  <c r="ID23" i="1"/>
  <c r="IU23" i="1" s="1"/>
  <c r="IE23" i="1"/>
  <c r="IV23" i="1" s="1"/>
  <c r="IF23" i="1"/>
  <c r="IW23" i="1" s="1"/>
  <c r="IG23" i="1"/>
  <c r="IX23" i="1" s="1"/>
  <c r="IH23" i="1"/>
  <c r="IY23" i="1" s="1"/>
  <c r="II23" i="1"/>
  <c r="IZ23" i="1" s="1"/>
  <c r="IJ23" i="1"/>
  <c r="JA23" i="1" s="1"/>
  <c r="IK23" i="1"/>
  <c r="JB23" i="1" s="1"/>
  <c r="IL23" i="1"/>
  <c r="JC23" i="1" s="1"/>
  <c r="IB26" i="1"/>
  <c r="IS26" i="1" s="1"/>
  <c r="IC26" i="1"/>
  <c r="IT26" i="1" s="1"/>
  <c r="ID26" i="1"/>
  <c r="IU26" i="1" s="1"/>
  <c r="IE26" i="1"/>
  <c r="IV26" i="1" s="1"/>
  <c r="IF26" i="1"/>
  <c r="IW26" i="1" s="1"/>
  <c r="IG26" i="1"/>
  <c r="IX26" i="1" s="1"/>
  <c r="IH26" i="1"/>
  <c r="IY26" i="1" s="1"/>
  <c r="II26" i="1"/>
  <c r="IZ26" i="1" s="1"/>
  <c r="IJ26" i="1"/>
  <c r="JA26" i="1" s="1"/>
  <c r="IK26" i="1"/>
  <c r="JB26" i="1" s="1"/>
  <c r="IL26" i="1"/>
  <c r="JC26" i="1" s="1"/>
  <c r="IB27" i="1"/>
  <c r="IS27" i="1" s="1"/>
  <c r="IC27" i="1"/>
  <c r="IT27" i="1" s="1"/>
  <c r="ID27" i="1"/>
  <c r="IU27" i="1" s="1"/>
  <c r="IE27" i="1"/>
  <c r="IV27" i="1" s="1"/>
  <c r="IF27" i="1"/>
  <c r="IW27" i="1" s="1"/>
  <c r="IG27" i="1"/>
  <c r="IX27" i="1" s="1"/>
  <c r="IH27" i="1"/>
  <c r="IY27" i="1" s="1"/>
  <c r="II27" i="1"/>
  <c r="IZ27" i="1" s="1"/>
  <c r="IJ27" i="1"/>
  <c r="JA27" i="1" s="1"/>
  <c r="IK27" i="1"/>
  <c r="JB27" i="1" s="1"/>
  <c r="IL27" i="1"/>
  <c r="JC27" i="1" s="1"/>
  <c r="IB28" i="1"/>
  <c r="IS28" i="1" s="1"/>
  <c r="IC28" i="1"/>
  <c r="IT28" i="1" s="1"/>
  <c r="ID28" i="1"/>
  <c r="IU28" i="1" s="1"/>
  <c r="IE28" i="1"/>
  <c r="IV28" i="1" s="1"/>
  <c r="IF28" i="1"/>
  <c r="IW28" i="1" s="1"/>
  <c r="IG28" i="1"/>
  <c r="IX28" i="1" s="1"/>
  <c r="IH28" i="1"/>
  <c r="IY28" i="1" s="1"/>
  <c r="II28" i="1"/>
  <c r="IZ28" i="1" s="1"/>
  <c r="IJ28" i="1"/>
  <c r="JA28" i="1" s="1"/>
  <c r="IK28" i="1"/>
  <c r="JB28" i="1" s="1"/>
  <c r="IL28" i="1"/>
  <c r="JC28" i="1" s="1"/>
  <c r="IB29" i="1"/>
  <c r="IS29" i="1" s="1"/>
  <c r="IC29" i="1"/>
  <c r="IT29" i="1" s="1"/>
  <c r="ID29" i="1"/>
  <c r="IU29" i="1" s="1"/>
  <c r="IE29" i="1"/>
  <c r="IV29" i="1" s="1"/>
  <c r="IF29" i="1"/>
  <c r="IW29" i="1" s="1"/>
  <c r="IG29" i="1"/>
  <c r="IX29" i="1" s="1"/>
  <c r="IH29" i="1"/>
  <c r="IY29" i="1" s="1"/>
  <c r="II29" i="1"/>
  <c r="IZ29" i="1" s="1"/>
  <c r="IJ29" i="1"/>
  <c r="JA29" i="1" s="1"/>
  <c r="IK29" i="1"/>
  <c r="JB29" i="1" s="1"/>
  <c r="IL29" i="1"/>
  <c r="JC29" i="1" s="1"/>
  <c r="IB30" i="1"/>
  <c r="IS30" i="1" s="1"/>
  <c r="IC30" i="1"/>
  <c r="IT30" i="1" s="1"/>
  <c r="ID30" i="1"/>
  <c r="IU30" i="1" s="1"/>
  <c r="IE30" i="1"/>
  <c r="IV30" i="1" s="1"/>
  <c r="IF30" i="1"/>
  <c r="IW30" i="1" s="1"/>
  <c r="IG30" i="1"/>
  <c r="IX30" i="1" s="1"/>
  <c r="IH30" i="1"/>
  <c r="IY30" i="1" s="1"/>
  <c r="II30" i="1"/>
  <c r="IZ30" i="1" s="1"/>
  <c r="IJ30" i="1"/>
  <c r="JA30" i="1" s="1"/>
  <c r="IK30" i="1"/>
  <c r="JB30" i="1" s="1"/>
  <c r="IL30" i="1"/>
  <c r="JC30" i="1" s="1"/>
  <c r="IB31" i="1"/>
  <c r="IS31" i="1" s="1"/>
  <c r="IC31" i="1"/>
  <c r="IT31" i="1" s="1"/>
  <c r="ID31" i="1"/>
  <c r="IU31" i="1" s="1"/>
  <c r="IE31" i="1"/>
  <c r="IV31" i="1" s="1"/>
  <c r="IF31" i="1"/>
  <c r="IW31" i="1" s="1"/>
  <c r="IG31" i="1"/>
  <c r="IX31" i="1" s="1"/>
  <c r="IH31" i="1"/>
  <c r="IY31" i="1" s="1"/>
  <c r="II31" i="1"/>
  <c r="IZ31" i="1" s="1"/>
  <c r="IJ31" i="1"/>
  <c r="JA31" i="1" s="1"/>
  <c r="IK31" i="1"/>
  <c r="JB31" i="1" s="1"/>
  <c r="IL31" i="1"/>
  <c r="JC31" i="1" s="1"/>
  <c r="IB32" i="1"/>
  <c r="IS32" i="1" s="1"/>
  <c r="IC32" i="1"/>
  <c r="IT32" i="1" s="1"/>
  <c r="ID32" i="1"/>
  <c r="IU32" i="1" s="1"/>
  <c r="IE32" i="1"/>
  <c r="IV32" i="1" s="1"/>
  <c r="IF32" i="1"/>
  <c r="IW32" i="1" s="1"/>
  <c r="IG32" i="1"/>
  <c r="IX32" i="1" s="1"/>
  <c r="IH32" i="1"/>
  <c r="IY32" i="1" s="1"/>
  <c r="II32" i="1"/>
  <c r="IZ32" i="1" s="1"/>
  <c r="IJ32" i="1"/>
  <c r="JA32" i="1" s="1"/>
  <c r="IK32" i="1"/>
  <c r="JB32" i="1" s="1"/>
  <c r="IL32" i="1"/>
  <c r="JC32" i="1" s="1"/>
  <c r="IB33" i="1"/>
  <c r="IS33" i="1" s="1"/>
  <c r="IC33" i="1"/>
  <c r="IT33" i="1" s="1"/>
  <c r="ID33" i="1"/>
  <c r="IU33" i="1" s="1"/>
  <c r="IE33" i="1"/>
  <c r="IV33" i="1" s="1"/>
  <c r="IF33" i="1"/>
  <c r="IW33" i="1" s="1"/>
  <c r="IG33" i="1"/>
  <c r="IX33" i="1" s="1"/>
  <c r="IH33" i="1"/>
  <c r="IY33" i="1" s="1"/>
  <c r="II33" i="1"/>
  <c r="IZ33" i="1" s="1"/>
  <c r="IJ33" i="1"/>
  <c r="JA33" i="1" s="1"/>
  <c r="IK33" i="1"/>
  <c r="JB33" i="1" s="1"/>
  <c r="IL33" i="1"/>
  <c r="JC33" i="1" s="1"/>
  <c r="IB34" i="1"/>
  <c r="IS34" i="1" s="1"/>
  <c r="IC34" i="1"/>
  <c r="IT34" i="1" s="1"/>
  <c r="ID34" i="1"/>
  <c r="IU34" i="1" s="1"/>
  <c r="IE34" i="1"/>
  <c r="IV34" i="1" s="1"/>
  <c r="IF34" i="1"/>
  <c r="IW34" i="1" s="1"/>
  <c r="IG34" i="1"/>
  <c r="IX34" i="1" s="1"/>
  <c r="IH34" i="1"/>
  <c r="IY34" i="1" s="1"/>
  <c r="II34" i="1"/>
  <c r="IZ34" i="1" s="1"/>
  <c r="IJ34" i="1"/>
  <c r="JA34" i="1" s="1"/>
  <c r="IK34" i="1"/>
  <c r="JB34" i="1" s="1"/>
  <c r="IL34" i="1"/>
  <c r="JC34" i="1" s="1"/>
  <c r="IB35" i="1"/>
  <c r="IS35" i="1" s="1"/>
  <c r="IC35" i="1"/>
  <c r="IT35" i="1" s="1"/>
  <c r="ID35" i="1"/>
  <c r="IU35" i="1" s="1"/>
  <c r="IE35" i="1"/>
  <c r="IV35" i="1" s="1"/>
  <c r="IF35" i="1"/>
  <c r="IW35" i="1" s="1"/>
  <c r="IG35" i="1"/>
  <c r="IX35" i="1" s="1"/>
  <c r="IH35" i="1"/>
  <c r="IY35" i="1" s="1"/>
  <c r="II35" i="1"/>
  <c r="IZ35" i="1" s="1"/>
  <c r="IJ35" i="1"/>
  <c r="JA35" i="1" s="1"/>
  <c r="IK35" i="1"/>
  <c r="JB35" i="1" s="1"/>
  <c r="IL35" i="1"/>
  <c r="JC35" i="1" s="1"/>
  <c r="IB36" i="1"/>
  <c r="IS36" i="1" s="1"/>
  <c r="IC36" i="1"/>
  <c r="IT36" i="1" s="1"/>
  <c r="ID36" i="1"/>
  <c r="IU36" i="1" s="1"/>
  <c r="IE36" i="1"/>
  <c r="IV36" i="1" s="1"/>
  <c r="IF36" i="1"/>
  <c r="IW36" i="1" s="1"/>
  <c r="IG36" i="1"/>
  <c r="IX36" i="1" s="1"/>
  <c r="IH36" i="1"/>
  <c r="IY36" i="1" s="1"/>
  <c r="II36" i="1"/>
  <c r="IZ36" i="1" s="1"/>
  <c r="IJ36" i="1"/>
  <c r="JA36" i="1" s="1"/>
  <c r="IK36" i="1"/>
  <c r="JB36" i="1" s="1"/>
  <c r="IL36" i="1"/>
  <c r="JC36" i="1" s="1"/>
  <c r="IB37" i="1"/>
  <c r="IS37" i="1" s="1"/>
  <c r="IC37" i="1"/>
  <c r="IT37" i="1" s="1"/>
  <c r="ID37" i="1"/>
  <c r="IU37" i="1" s="1"/>
  <c r="IE37" i="1"/>
  <c r="IV37" i="1" s="1"/>
  <c r="IF37" i="1"/>
  <c r="IW37" i="1" s="1"/>
  <c r="IG37" i="1"/>
  <c r="IX37" i="1" s="1"/>
  <c r="IH37" i="1"/>
  <c r="IY37" i="1" s="1"/>
  <c r="II37" i="1"/>
  <c r="IZ37" i="1" s="1"/>
  <c r="IJ37" i="1"/>
  <c r="JA37" i="1" s="1"/>
  <c r="IK37" i="1"/>
  <c r="JB37" i="1" s="1"/>
  <c r="IL37" i="1"/>
  <c r="JC37" i="1" s="1"/>
  <c r="IB38" i="1"/>
  <c r="IS38" i="1" s="1"/>
  <c r="IC38" i="1"/>
  <c r="IT38" i="1" s="1"/>
  <c r="ID38" i="1"/>
  <c r="IU38" i="1" s="1"/>
  <c r="IE38" i="1"/>
  <c r="IV38" i="1" s="1"/>
  <c r="IF38" i="1"/>
  <c r="IW38" i="1" s="1"/>
  <c r="IG38" i="1"/>
  <c r="IX38" i="1" s="1"/>
  <c r="IH38" i="1"/>
  <c r="IY38" i="1" s="1"/>
  <c r="II38" i="1"/>
  <c r="IZ38" i="1" s="1"/>
  <c r="IJ38" i="1"/>
  <c r="JA38" i="1" s="1"/>
  <c r="IK38" i="1"/>
  <c r="JB38" i="1" s="1"/>
  <c r="IL38" i="1"/>
  <c r="JC38" i="1" s="1"/>
  <c r="IB41" i="1"/>
  <c r="IS41" i="1" s="1"/>
  <c r="IC41" i="1"/>
  <c r="IT41" i="1" s="1"/>
  <c r="ID41" i="1"/>
  <c r="IU41" i="1" s="1"/>
  <c r="IE41" i="1"/>
  <c r="IV41" i="1" s="1"/>
  <c r="IF41" i="1"/>
  <c r="IW41" i="1" s="1"/>
  <c r="IG41" i="1"/>
  <c r="IX41" i="1" s="1"/>
  <c r="IH41" i="1"/>
  <c r="IY41" i="1" s="1"/>
  <c r="II41" i="1"/>
  <c r="IZ41" i="1" s="1"/>
  <c r="IJ41" i="1"/>
  <c r="JA41" i="1" s="1"/>
  <c r="IK41" i="1"/>
  <c r="JB41" i="1" s="1"/>
  <c r="IL41" i="1"/>
  <c r="JC41" i="1" s="1"/>
  <c r="IB42" i="1"/>
  <c r="IS42" i="1" s="1"/>
  <c r="IC42" i="1"/>
  <c r="IT42" i="1" s="1"/>
  <c r="ID42" i="1"/>
  <c r="IU42" i="1" s="1"/>
  <c r="IE42" i="1"/>
  <c r="IV42" i="1" s="1"/>
  <c r="IF42" i="1"/>
  <c r="IW42" i="1" s="1"/>
  <c r="IG42" i="1"/>
  <c r="IX42" i="1" s="1"/>
  <c r="IH42" i="1"/>
  <c r="IY42" i="1" s="1"/>
  <c r="II42" i="1"/>
  <c r="IZ42" i="1" s="1"/>
  <c r="IJ42" i="1"/>
  <c r="JA42" i="1" s="1"/>
  <c r="IK42" i="1"/>
  <c r="JB42" i="1" s="1"/>
  <c r="IL42" i="1"/>
  <c r="JC42" i="1" s="1"/>
  <c r="IB43" i="1"/>
  <c r="IS43" i="1" s="1"/>
  <c r="IC43" i="1"/>
  <c r="IT43" i="1" s="1"/>
  <c r="ID43" i="1"/>
  <c r="IU43" i="1" s="1"/>
  <c r="IE43" i="1"/>
  <c r="IV43" i="1" s="1"/>
  <c r="IF43" i="1"/>
  <c r="IW43" i="1" s="1"/>
  <c r="IG43" i="1"/>
  <c r="IX43" i="1" s="1"/>
  <c r="IH43" i="1"/>
  <c r="IY43" i="1" s="1"/>
  <c r="II43" i="1"/>
  <c r="IZ43" i="1" s="1"/>
  <c r="IJ43" i="1"/>
  <c r="JA43" i="1" s="1"/>
  <c r="IK43" i="1"/>
  <c r="JB43" i="1" s="1"/>
  <c r="IL43" i="1"/>
  <c r="JC43" i="1" s="1"/>
  <c r="IB44" i="1"/>
  <c r="IS44" i="1" s="1"/>
  <c r="IC44" i="1"/>
  <c r="IT44" i="1" s="1"/>
  <c r="ID44" i="1"/>
  <c r="IU44" i="1" s="1"/>
  <c r="IE44" i="1"/>
  <c r="IV44" i="1" s="1"/>
  <c r="IF44" i="1"/>
  <c r="IW44" i="1" s="1"/>
  <c r="IG44" i="1"/>
  <c r="IX44" i="1" s="1"/>
  <c r="IH44" i="1"/>
  <c r="IY44" i="1" s="1"/>
  <c r="II44" i="1"/>
  <c r="IZ44" i="1" s="1"/>
  <c r="IJ44" i="1"/>
  <c r="JA44" i="1" s="1"/>
  <c r="IK44" i="1"/>
  <c r="JB44" i="1" s="1"/>
  <c r="IL44" i="1"/>
  <c r="JC44" i="1" s="1"/>
  <c r="IB45" i="1"/>
  <c r="IS45" i="1" s="1"/>
  <c r="IC45" i="1"/>
  <c r="IT45" i="1" s="1"/>
  <c r="ID45" i="1"/>
  <c r="IU45" i="1" s="1"/>
  <c r="IE45" i="1"/>
  <c r="IV45" i="1" s="1"/>
  <c r="IF45" i="1"/>
  <c r="IW45" i="1" s="1"/>
  <c r="IG45" i="1"/>
  <c r="IX45" i="1" s="1"/>
  <c r="IH45" i="1"/>
  <c r="IY45" i="1" s="1"/>
  <c r="II45" i="1"/>
  <c r="IZ45" i="1" s="1"/>
  <c r="IJ45" i="1"/>
  <c r="JA45" i="1" s="1"/>
  <c r="IK45" i="1"/>
  <c r="JB45" i="1" s="1"/>
  <c r="IL45" i="1"/>
  <c r="JC45" i="1" s="1"/>
  <c r="IB46" i="1"/>
  <c r="IS46" i="1" s="1"/>
  <c r="IC46" i="1"/>
  <c r="IT46" i="1" s="1"/>
  <c r="ID46" i="1"/>
  <c r="IU46" i="1" s="1"/>
  <c r="IE46" i="1"/>
  <c r="IV46" i="1" s="1"/>
  <c r="IF46" i="1"/>
  <c r="IW46" i="1" s="1"/>
  <c r="IG46" i="1"/>
  <c r="IX46" i="1" s="1"/>
  <c r="IH46" i="1"/>
  <c r="IY46" i="1" s="1"/>
  <c r="II46" i="1"/>
  <c r="IZ46" i="1" s="1"/>
  <c r="IJ46" i="1"/>
  <c r="JA46" i="1" s="1"/>
  <c r="IK46" i="1"/>
  <c r="JB46" i="1" s="1"/>
  <c r="IL46" i="1"/>
  <c r="JC46" i="1" s="1"/>
  <c r="IB47" i="1"/>
  <c r="IS47" i="1" s="1"/>
  <c r="IC47" i="1"/>
  <c r="IT47" i="1" s="1"/>
  <c r="ID47" i="1"/>
  <c r="IU47" i="1" s="1"/>
  <c r="IE47" i="1"/>
  <c r="IV47" i="1" s="1"/>
  <c r="IF47" i="1"/>
  <c r="IW47" i="1" s="1"/>
  <c r="IG47" i="1"/>
  <c r="IX47" i="1" s="1"/>
  <c r="IH47" i="1"/>
  <c r="IY47" i="1" s="1"/>
  <c r="II47" i="1"/>
  <c r="IZ47" i="1" s="1"/>
  <c r="IJ47" i="1"/>
  <c r="JA47" i="1" s="1"/>
  <c r="IK47" i="1"/>
  <c r="JB47" i="1" s="1"/>
  <c r="IL47" i="1"/>
  <c r="JC47" i="1" s="1"/>
  <c r="IB48" i="1"/>
  <c r="IS48" i="1" s="1"/>
  <c r="IC48" i="1"/>
  <c r="IT48" i="1" s="1"/>
  <c r="ID48" i="1"/>
  <c r="IU48" i="1" s="1"/>
  <c r="IE48" i="1"/>
  <c r="IV48" i="1" s="1"/>
  <c r="IF48" i="1"/>
  <c r="IW48" i="1" s="1"/>
  <c r="IG48" i="1"/>
  <c r="IX48" i="1" s="1"/>
  <c r="IH48" i="1"/>
  <c r="IY48" i="1" s="1"/>
  <c r="II48" i="1"/>
  <c r="IZ48" i="1" s="1"/>
  <c r="IJ48" i="1"/>
  <c r="JA48" i="1" s="1"/>
  <c r="IK48" i="1"/>
  <c r="JB48" i="1" s="1"/>
  <c r="IL48" i="1"/>
  <c r="JC48" i="1" s="1"/>
  <c r="IB49" i="1"/>
  <c r="IS49" i="1" s="1"/>
  <c r="IC49" i="1"/>
  <c r="IT49" i="1" s="1"/>
  <c r="ID49" i="1"/>
  <c r="IU49" i="1" s="1"/>
  <c r="IE49" i="1"/>
  <c r="IV49" i="1" s="1"/>
  <c r="IF49" i="1"/>
  <c r="IW49" i="1" s="1"/>
  <c r="IG49" i="1"/>
  <c r="IX49" i="1" s="1"/>
  <c r="IH49" i="1"/>
  <c r="IY49" i="1" s="1"/>
  <c r="II49" i="1"/>
  <c r="IZ49" i="1" s="1"/>
  <c r="IJ49" i="1"/>
  <c r="JA49" i="1" s="1"/>
  <c r="IK49" i="1"/>
  <c r="JB49" i="1" s="1"/>
  <c r="IL49" i="1"/>
  <c r="JC49" i="1" s="1"/>
  <c r="IB50" i="1"/>
  <c r="IS50" i="1" s="1"/>
  <c r="IC50" i="1"/>
  <c r="IT50" i="1" s="1"/>
  <c r="ID50" i="1"/>
  <c r="IU50" i="1" s="1"/>
  <c r="IE50" i="1"/>
  <c r="IV50" i="1" s="1"/>
  <c r="IF50" i="1"/>
  <c r="IW50" i="1" s="1"/>
  <c r="IG50" i="1"/>
  <c r="IX50" i="1" s="1"/>
  <c r="IH50" i="1"/>
  <c r="IY50" i="1" s="1"/>
  <c r="II50" i="1"/>
  <c r="IZ50" i="1" s="1"/>
  <c r="IJ50" i="1"/>
  <c r="JA50" i="1" s="1"/>
  <c r="IK50" i="1"/>
  <c r="JB50" i="1" s="1"/>
  <c r="IL50" i="1"/>
  <c r="JC50" i="1" s="1"/>
  <c r="IB52" i="1"/>
  <c r="IS52" i="1" s="1"/>
  <c r="IC52" i="1"/>
  <c r="IT52" i="1" s="1"/>
  <c r="ID52" i="1"/>
  <c r="IU52" i="1" s="1"/>
  <c r="IE52" i="1"/>
  <c r="IV52" i="1" s="1"/>
  <c r="IF52" i="1"/>
  <c r="IW52" i="1" s="1"/>
  <c r="IG52" i="1"/>
  <c r="IX52" i="1" s="1"/>
  <c r="IH52" i="1"/>
  <c r="IY52" i="1" s="1"/>
  <c r="II52" i="1"/>
  <c r="IZ52" i="1" s="1"/>
  <c r="IJ52" i="1"/>
  <c r="JA52" i="1" s="1"/>
  <c r="IK52" i="1"/>
  <c r="JB52" i="1" s="1"/>
  <c r="IL52" i="1"/>
  <c r="JC52" i="1" s="1"/>
  <c r="IB51" i="1"/>
  <c r="IS51" i="1" s="1"/>
  <c r="IC51" i="1"/>
  <c r="IT51" i="1" s="1"/>
  <c r="ID51" i="1"/>
  <c r="IU51" i="1" s="1"/>
  <c r="IE51" i="1"/>
  <c r="IV51" i="1" s="1"/>
  <c r="IF51" i="1"/>
  <c r="IW51" i="1" s="1"/>
  <c r="IG51" i="1"/>
  <c r="IX51" i="1" s="1"/>
  <c r="IH51" i="1"/>
  <c r="IY51" i="1" s="1"/>
  <c r="II51" i="1"/>
  <c r="IZ51" i="1" s="1"/>
  <c r="IJ51" i="1"/>
  <c r="JA51" i="1" s="1"/>
  <c r="IK51" i="1"/>
  <c r="JB51" i="1" s="1"/>
  <c r="IL51" i="1"/>
  <c r="JC51" i="1" s="1"/>
  <c r="IB55" i="1"/>
  <c r="IS55" i="1" s="1"/>
  <c r="IC55" i="1"/>
  <c r="IT55" i="1" s="1"/>
  <c r="ID55" i="1"/>
  <c r="IU55" i="1" s="1"/>
  <c r="IE55" i="1"/>
  <c r="IV55" i="1" s="1"/>
  <c r="IF55" i="1"/>
  <c r="IW55" i="1" s="1"/>
  <c r="IG55" i="1"/>
  <c r="IX55" i="1" s="1"/>
  <c r="IH55" i="1"/>
  <c r="IY55" i="1" s="1"/>
  <c r="II55" i="1"/>
  <c r="IZ55" i="1" s="1"/>
  <c r="IJ55" i="1"/>
  <c r="JA55" i="1" s="1"/>
  <c r="IK55" i="1"/>
  <c r="JB55" i="1" s="1"/>
  <c r="IL55" i="1"/>
  <c r="JC55" i="1" s="1"/>
  <c r="IB56" i="1"/>
  <c r="IS56" i="1" s="1"/>
  <c r="IC56" i="1"/>
  <c r="IT56" i="1" s="1"/>
  <c r="ID56" i="1"/>
  <c r="IU56" i="1" s="1"/>
  <c r="IE56" i="1"/>
  <c r="IV56" i="1" s="1"/>
  <c r="IF56" i="1"/>
  <c r="IW56" i="1" s="1"/>
  <c r="IG56" i="1"/>
  <c r="IX56" i="1" s="1"/>
  <c r="IH56" i="1"/>
  <c r="IY56" i="1" s="1"/>
  <c r="II56" i="1"/>
  <c r="IZ56" i="1" s="1"/>
  <c r="IJ56" i="1"/>
  <c r="JA56" i="1" s="1"/>
  <c r="IK56" i="1"/>
  <c r="JB56" i="1" s="1"/>
  <c r="IL56" i="1"/>
  <c r="JC56" i="1" s="1"/>
  <c r="IB57" i="1"/>
  <c r="IS57" i="1" s="1"/>
  <c r="IC57" i="1"/>
  <c r="IT57" i="1" s="1"/>
  <c r="ID57" i="1"/>
  <c r="IU57" i="1" s="1"/>
  <c r="IE57" i="1"/>
  <c r="IV57" i="1" s="1"/>
  <c r="IF57" i="1"/>
  <c r="IW57" i="1" s="1"/>
  <c r="IG57" i="1"/>
  <c r="IX57" i="1" s="1"/>
  <c r="IH57" i="1"/>
  <c r="IY57" i="1" s="1"/>
  <c r="II57" i="1"/>
  <c r="IZ57" i="1" s="1"/>
  <c r="IJ57" i="1"/>
  <c r="JA57" i="1" s="1"/>
  <c r="IK57" i="1"/>
  <c r="JB57" i="1" s="1"/>
  <c r="IL57" i="1"/>
  <c r="JC57" i="1" s="1"/>
  <c r="IB58" i="1"/>
  <c r="IS58" i="1" s="1"/>
  <c r="IC58" i="1"/>
  <c r="IT58" i="1" s="1"/>
  <c r="ID58" i="1"/>
  <c r="IU58" i="1" s="1"/>
  <c r="IE58" i="1"/>
  <c r="IV58" i="1" s="1"/>
  <c r="IF58" i="1"/>
  <c r="IW58" i="1" s="1"/>
  <c r="IG58" i="1"/>
  <c r="IX58" i="1" s="1"/>
  <c r="IH58" i="1"/>
  <c r="IY58" i="1" s="1"/>
  <c r="II58" i="1"/>
  <c r="IZ58" i="1" s="1"/>
  <c r="IJ58" i="1"/>
  <c r="JA58" i="1" s="1"/>
  <c r="IK58" i="1"/>
  <c r="JB58" i="1" s="1"/>
  <c r="IL58" i="1"/>
  <c r="JC58" i="1" s="1"/>
  <c r="IB59" i="1"/>
  <c r="IS59" i="1" s="1"/>
  <c r="IC59" i="1"/>
  <c r="IT59" i="1" s="1"/>
  <c r="ID59" i="1"/>
  <c r="IU59" i="1" s="1"/>
  <c r="IE59" i="1"/>
  <c r="IV59" i="1" s="1"/>
  <c r="IF59" i="1"/>
  <c r="IW59" i="1" s="1"/>
  <c r="IG59" i="1"/>
  <c r="IX59" i="1" s="1"/>
  <c r="IH59" i="1"/>
  <c r="IY59" i="1" s="1"/>
  <c r="II59" i="1"/>
  <c r="IZ59" i="1" s="1"/>
  <c r="IJ59" i="1"/>
  <c r="JA59" i="1" s="1"/>
  <c r="IK59" i="1"/>
  <c r="JB59" i="1" s="1"/>
  <c r="IL59" i="1"/>
  <c r="JC59" i="1" s="1"/>
  <c r="IB60" i="1"/>
  <c r="IS60" i="1" s="1"/>
  <c r="IC60" i="1"/>
  <c r="IT60" i="1" s="1"/>
  <c r="ID60" i="1"/>
  <c r="IU60" i="1" s="1"/>
  <c r="IE60" i="1"/>
  <c r="IV60" i="1" s="1"/>
  <c r="IF60" i="1"/>
  <c r="IW60" i="1" s="1"/>
  <c r="IG60" i="1"/>
  <c r="IX60" i="1" s="1"/>
  <c r="IH60" i="1"/>
  <c r="IY60" i="1" s="1"/>
  <c r="II60" i="1"/>
  <c r="IZ60" i="1" s="1"/>
  <c r="IJ60" i="1"/>
  <c r="JA60" i="1" s="1"/>
  <c r="IK60" i="1"/>
  <c r="JB60" i="1" s="1"/>
  <c r="IL60" i="1"/>
  <c r="JC60" i="1" s="1"/>
  <c r="IB61" i="1"/>
  <c r="IS61" i="1" s="1"/>
  <c r="IC61" i="1"/>
  <c r="IT61" i="1" s="1"/>
  <c r="ID61" i="1"/>
  <c r="IU61" i="1" s="1"/>
  <c r="IE61" i="1"/>
  <c r="IV61" i="1" s="1"/>
  <c r="IF61" i="1"/>
  <c r="IW61" i="1" s="1"/>
  <c r="IG61" i="1"/>
  <c r="IX61" i="1" s="1"/>
  <c r="IH61" i="1"/>
  <c r="IY61" i="1" s="1"/>
  <c r="II61" i="1"/>
  <c r="IZ61" i="1" s="1"/>
  <c r="IJ61" i="1"/>
  <c r="JA61" i="1" s="1"/>
  <c r="IK61" i="1"/>
  <c r="JB61" i="1" s="1"/>
  <c r="IL61" i="1"/>
  <c r="JC61" i="1" s="1"/>
  <c r="IB62" i="1"/>
  <c r="IS62" i="1" s="1"/>
  <c r="IC62" i="1"/>
  <c r="IT62" i="1" s="1"/>
  <c r="ID62" i="1"/>
  <c r="IU62" i="1" s="1"/>
  <c r="IE62" i="1"/>
  <c r="IV62" i="1" s="1"/>
  <c r="IF62" i="1"/>
  <c r="IW62" i="1" s="1"/>
  <c r="IG62" i="1"/>
  <c r="IX62" i="1" s="1"/>
  <c r="IH62" i="1"/>
  <c r="IY62" i="1" s="1"/>
  <c r="II62" i="1"/>
  <c r="IZ62" i="1" s="1"/>
  <c r="IJ62" i="1"/>
  <c r="JA62" i="1" s="1"/>
  <c r="IK62" i="1"/>
  <c r="JB62" i="1" s="1"/>
  <c r="IL62" i="1"/>
  <c r="JC62" i="1" s="1"/>
  <c r="IB63" i="1"/>
  <c r="IS63" i="1" s="1"/>
  <c r="IC63" i="1"/>
  <c r="IT63" i="1" s="1"/>
  <c r="ID63" i="1"/>
  <c r="IU63" i="1" s="1"/>
  <c r="IE63" i="1"/>
  <c r="IV63" i="1" s="1"/>
  <c r="IF63" i="1"/>
  <c r="IW63" i="1" s="1"/>
  <c r="IG63" i="1"/>
  <c r="IX63" i="1" s="1"/>
  <c r="IH63" i="1"/>
  <c r="IY63" i="1" s="1"/>
  <c r="II63" i="1"/>
  <c r="IZ63" i="1" s="1"/>
  <c r="IJ63" i="1"/>
  <c r="JA63" i="1" s="1"/>
  <c r="IK63" i="1"/>
  <c r="JB63" i="1" s="1"/>
  <c r="IL63" i="1"/>
  <c r="JC63" i="1" s="1"/>
  <c r="IB64" i="1"/>
  <c r="IS64" i="1" s="1"/>
  <c r="IC64" i="1"/>
  <c r="IT64" i="1" s="1"/>
  <c r="ID64" i="1"/>
  <c r="IU64" i="1" s="1"/>
  <c r="IE64" i="1"/>
  <c r="IV64" i="1" s="1"/>
  <c r="IF64" i="1"/>
  <c r="IW64" i="1" s="1"/>
  <c r="IG64" i="1"/>
  <c r="IX64" i="1" s="1"/>
  <c r="IH64" i="1"/>
  <c r="IY64" i="1" s="1"/>
  <c r="II64" i="1"/>
  <c r="IZ64" i="1" s="1"/>
  <c r="IJ64" i="1"/>
  <c r="JA64" i="1" s="1"/>
  <c r="IK64" i="1"/>
  <c r="JB64" i="1" s="1"/>
  <c r="IL64" i="1"/>
  <c r="JC64" i="1" s="1"/>
  <c r="JC53" i="1" l="1"/>
  <c r="JB53" i="1"/>
  <c r="JA53" i="1"/>
  <c r="IZ53" i="1"/>
  <c r="JC39" i="1"/>
  <c r="JB39" i="1"/>
  <c r="JA39" i="1"/>
  <c r="IZ39" i="1"/>
  <c r="JC24" i="1"/>
  <c r="JB24" i="1"/>
  <c r="JA24" i="1"/>
  <c r="IZ24" i="1"/>
  <c r="JC6" i="1"/>
  <c r="EO25" i="1"/>
  <c r="JA6" i="1"/>
  <c r="JA5" i="1" s="1"/>
  <c r="Y7" i="1"/>
  <c r="FM54" i="1"/>
  <c r="JB6" i="1"/>
  <c r="BU40" i="1"/>
  <c r="AW25" i="1"/>
  <c r="GK25" i="1"/>
  <c r="GZ54" i="1"/>
  <c r="CS40" i="1"/>
  <c r="DQ54" i="1"/>
  <c r="GZ25" i="1"/>
  <c r="GZ40" i="1"/>
  <c r="GY25" i="1"/>
  <c r="GY40" i="1"/>
  <c r="IV39" i="1"/>
  <c r="IU24" i="1"/>
  <c r="IU6" i="1"/>
  <c r="IY53" i="1"/>
  <c r="IU39" i="1"/>
  <c r="IT24" i="1"/>
  <c r="IT6" i="1"/>
  <c r="IS6" i="1"/>
  <c r="IW53" i="1"/>
  <c r="IS39" i="1"/>
  <c r="IZ6" i="1"/>
  <c r="IV53" i="1"/>
  <c r="IY24" i="1"/>
  <c r="IY6" i="1"/>
  <c r="IY39" i="1"/>
  <c r="IX24" i="1"/>
  <c r="IX6" i="1"/>
  <c r="IT39" i="1"/>
  <c r="IS24" i="1"/>
  <c r="IU53" i="1"/>
  <c r="IT53" i="1"/>
  <c r="IX39" i="1"/>
  <c r="IW24" i="1"/>
  <c r="IW6" i="1"/>
  <c r="IX53" i="1"/>
  <c r="IS53" i="1"/>
  <c r="IW39" i="1"/>
  <c r="IV24" i="1"/>
  <c r="IV6" i="1"/>
  <c r="GZ7" i="1"/>
  <c r="GY7" i="1"/>
  <c r="EN40" i="1"/>
  <c r="FL25" i="1"/>
  <c r="EO54" i="1"/>
  <c r="EN54" i="1"/>
  <c r="AV25" i="1"/>
  <c r="FL54" i="1"/>
  <c r="GK7" i="1"/>
  <c r="GK54" i="1"/>
  <c r="GK40" i="1"/>
  <c r="X7" i="1"/>
  <c r="FL7" i="1"/>
  <c r="EN25" i="1"/>
  <c r="FM25" i="1"/>
  <c r="DQ7" i="1"/>
  <c r="DQ40" i="1"/>
  <c r="GJ40" i="1"/>
  <c r="GJ7" i="1"/>
  <c r="DP25" i="1"/>
  <c r="FM40" i="1"/>
  <c r="CR40" i="1"/>
  <c r="DP40" i="1"/>
  <c r="GJ25" i="1"/>
  <c r="CS25" i="1"/>
  <c r="DQ25" i="1"/>
  <c r="FM7" i="1"/>
  <c r="DP7" i="1"/>
  <c r="EO7" i="1"/>
  <c r="CS7" i="1"/>
  <c r="EO40" i="1"/>
  <c r="CR7" i="1"/>
  <c r="X25" i="1"/>
  <c r="CS54" i="1"/>
  <c r="CR25" i="1"/>
  <c r="X54" i="1"/>
  <c r="BT7" i="1"/>
  <c r="AW40" i="1"/>
  <c r="BU54" i="1"/>
  <c r="BT40" i="1"/>
  <c r="AW7" i="1"/>
  <c r="BU25" i="1"/>
  <c r="BT25" i="1"/>
  <c r="AV40" i="1"/>
  <c r="AW54" i="1"/>
  <c r="AV7" i="1"/>
  <c r="BU7" i="1"/>
  <c r="Y54" i="1"/>
  <c r="Y40" i="1"/>
  <c r="Y25" i="1"/>
  <c r="IF6" i="1"/>
  <c r="IH39" i="1"/>
  <c r="II39" i="1"/>
  <c r="IL39" i="1"/>
  <c r="ID39" i="1"/>
  <c r="IK6" i="1"/>
  <c r="IC6" i="1"/>
  <c r="IH24" i="1"/>
  <c r="IK24" i="1"/>
  <c r="IC24" i="1"/>
  <c r="IG24" i="1"/>
  <c r="IJ24" i="1"/>
  <c r="IB24" i="1"/>
  <c r="IJ6" i="1"/>
  <c r="IB6" i="1"/>
  <c r="IF53" i="1"/>
  <c r="II24" i="1"/>
  <c r="IE53" i="1"/>
  <c r="IE6" i="1"/>
  <c r="IL6" i="1"/>
  <c r="IG6" i="1"/>
  <c r="II53" i="1"/>
  <c r="ID53" i="1"/>
  <c r="IH53" i="1"/>
  <c r="IC53" i="1"/>
  <c r="IG53" i="1"/>
  <c r="IJ53" i="1"/>
  <c r="IB53" i="1"/>
  <c r="IE24" i="1"/>
  <c r="IF24" i="1"/>
  <c r="II6" i="1"/>
  <c r="IH6" i="1"/>
  <c r="ID6" i="1"/>
  <c r="IL53" i="1"/>
  <c r="IK53" i="1"/>
  <c r="IG39" i="1"/>
  <c r="IK39" i="1"/>
  <c r="IC39" i="1"/>
  <c r="IF39" i="1"/>
  <c r="IJ39" i="1"/>
  <c r="IB39" i="1"/>
  <c r="IE39" i="1"/>
  <c r="IL24" i="1"/>
  <c r="ID24" i="1"/>
  <c r="AU53" i="1"/>
  <c r="AT53" i="1"/>
  <c r="AU39" i="1"/>
  <c r="AT39" i="1"/>
  <c r="AU24" i="1"/>
  <c r="AT24" i="1"/>
  <c r="AU6" i="1"/>
  <c r="AT6" i="1"/>
  <c r="GW53" i="1"/>
  <c r="GW39" i="1"/>
  <c r="GW24" i="1"/>
  <c r="GW6" i="1"/>
  <c r="GI53" i="1"/>
  <c r="GH53" i="1"/>
  <c r="GI39" i="1"/>
  <c r="GH39" i="1"/>
  <c r="GI24" i="1"/>
  <c r="GH24" i="1"/>
  <c r="GI6" i="1"/>
  <c r="GH6" i="1"/>
  <c r="FK53" i="1"/>
  <c r="FJ53" i="1"/>
  <c r="FK39" i="1"/>
  <c r="FJ39" i="1"/>
  <c r="FK24" i="1"/>
  <c r="FJ24" i="1"/>
  <c r="FK6" i="1"/>
  <c r="FJ6" i="1"/>
  <c r="EM53" i="1"/>
  <c r="EL53" i="1"/>
  <c r="EM39" i="1"/>
  <c r="EL39" i="1"/>
  <c r="EM24" i="1"/>
  <c r="EL24" i="1"/>
  <c r="EM6" i="1"/>
  <c r="EL6" i="1"/>
  <c r="DO53" i="1"/>
  <c r="DN53" i="1"/>
  <c r="DO39" i="1"/>
  <c r="DN39" i="1"/>
  <c r="DO24" i="1"/>
  <c r="DN24" i="1"/>
  <c r="DO6" i="1"/>
  <c r="DN6" i="1"/>
  <c r="CQ53" i="1"/>
  <c r="CP53" i="1"/>
  <c r="CQ39" i="1"/>
  <c r="CP39" i="1"/>
  <c r="CQ24" i="1"/>
  <c r="CP24" i="1"/>
  <c r="CQ6" i="1"/>
  <c r="CP6" i="1"/>
  <c r="BS53" i="1"/>
  <c r="BR53" i="1"/>
  <c r="BS39" i="1"/>
  <c r="BR39" i="1"/>
  <c r="BS24" i="1"/>
  <c r="BR24" i="1"/>
  <c r="BS6" i="1"/>
  <c r="BR6" i="1"/>
  <c r="V53" i="1"/>
  <c r="W53" i="1"/>
  <c r="V39" i="1"/>
  <c r="W39" i="1"/>
  <c r="V24" i="1"/>
  <c r="W24" i="1"/>
  <c r="V6" i="1"/>
  <c r="W6" i="1"/>
  <c r="JA40" i="1" l="1"/>
  <c r="JA54" i="1"/>
  <c r="JA7" i="1"/>
  <c r="JA25" i="1"/>
  <c r="JB5" i="1"/>
  <c r="JC5" i="1"/>
  <c r="IV5" i="1"/>
  <c r="IV54" i="1" s="1"/>
  <c r="IT5" i="1"/>
  <c r="IT54" i="1" s="1"/>
  <c r="IZ5" i="1"/>
  <c r="IZ54" i="1" s="1"/>
  <c r="IU5" i="1"/>
  <c r="IU40" i="1" s="1"/>
  <c r="IW5" i="1"/>
  <c r="IW54" i="1" s="1"/>
  <c r="IX5" i="1"/>
  <c r="IX40" i="1" s="1"/>
  <c r="IY5" i="1"/>
  <c r="IY7" i="1" s="1"/>
  <c r="IS5" i="1"/>
  <c r="IS40" i="1" s="1"/>
  <c r="IH5" i="1"/>
  <c r="IH25" i="1" s="1"/>
  <c r="IE5" i="1"/>
  <c r="IE7" i="1" s="1"/>
  <c r="II5" i="1"/>
  <c r="II25" i="1" s="1"/>
  <c r="IG5" i="1"/>
  <c r="IG7" i="1" s="1"/>
  <c r="IL5" i="1"/>
  <c r="IL54" i="1" s="1"/>
  <c r="IJ5" i="1"/>
  <c r="IJ40" i="1" s="1"/>
  <c r="IC5" i="1"/>
  <c r="IC40" i="1" s="1"/>
  <c r="IK5" i="1"/>
  <c r="IK7" i="1" s="1"/>
  <c r="IF5" i="1"/>
  <c r="IF40" i="1" s="1"/>
  <c r="ID5" i="1"/>
  <c r="ID7" i="1" s="1"/>
  <c r="IB5" i="1"/>
  <c r="IB40" i="1" s="1"/>
  <c r="GW5" i="1"/>
  <c r="GW25" i="1" s="1"/>
  <c r="GX5" i="1"/>
  <c r="GX54" i="1" s="1"/>
  <c r="AU5" i="1"/>
  <c r="AT5" i="1"/>
  <c r="AT54" i="1" s="1"/>
  <c r="GH5" i="1"/>
  <c r="GH25" i="1" s="1"/>
  <c r="GI5" i="1"/>
  <c r="FJ5" i="1"/>
  <c r="FJ54" i="1" s="1"/>
  <c r="FK5" i="1"/>
  <c r="EL5" i="1"/>
  <c r="EL7" i="1" s="1"/>
  <c r="EM5" i="1"/>
  <c r="DN5" i="1"/>
  <c r="DN54" i="1" s="1"/>
  <c r="DO5" i="1"/>
  <c r="CP5" i="1"/>
  <c r="CP7" i="1" s="1"/>
  <c r="CQ5" i="1"/>
  <c r="BR5" i="1"/>
  <c r="BR25" i="1" s="1"/>
  <c r="BS5" i="1"/>
  <c r="W5" i="1"/>
  <c r="V5" i="1"/>
  <c r="V25" i="1" s="1"/>
  <c r="JC40" i="1" l="1"/>
  <c r="JC54" i="1"/>
  <c r="JB40" i="1"/>
  <c r="JB54" i="1"/>
  <c r="IZ25" i="1"/>
  <c r="IZ40" i="1"/>
  <c r="JC7" i="1"/>
  <c r="JC25" i="1"/>
  <c r="JB7" i="1"/>
  <c r="JB25" i="1"/>
  <c r="IU25" i="1"/>
  <c r="IV25" i="1"/>
  <c r="IV7" i="1"/>
  <c r="IV40" i="1"/>
  <c r="IU54" i="1"/>
  <c r="IE25" i="1"/>
  <c r="IE40" i="1"/>
  <c r="IW7" i="1"/>
  <c r="GX25" i="1"/>
  <c r="GX40" i="1"/>
  <c r="IZ7" i="1"/>
  <c r="IU7" i="1"/>
  <c r="IX54" i="1"/>
  <c r="IX7" i="1"/>
  <c r="IY54" i="1"/>
  <c r="IS7" i="1"/>
  <c r="IG25" i="1"/>
  <c r="IX25" i="1"/>
  <c r="IT40" i="1"/>
  <c r="IT7" i="1"/>
  <c r="IS54" i="1"/>
  <c r="IS25" i="1"/>
  <c r="IY25" i="1"/>
  <c r="IG40" i="1"/>
  <c r="IY40" i="1"/>
  <c r="IW40" i="1"/>
  <c r="IW25" i="1"/>
  <c r="IT25" i="1"/>
  <c r="IE54" i="1"/>
  <c r="IG54" i="1"/>
  <c r="II54" i="1"/>
  <c r="II7" i="1"/>
  <c r="II40" i="1"/>
  <c r="IC54" i="1"/>
  <c r="IH54" i="1"/>
  <c r="IH7" i="1"/>
  <c r="IL25" i="1"/>
  <c r="IL7" i="1"/>
  <c r="IH40" i="1"/>
  <c r="IL40" i="1"/>
  <c r="IJ7" i="1"/>
  <c r="IJ54" i="1"/>
  <c r="IJ25" i="1"/>
  <c r="IC25" i="1"/>
  <c r="IF25" i="1"/>
  <c r="IF54" i="1"/>
  <c r="IF7" i="1"/>
  <c r="IC7" i="1"/>
  <c r="IK25" i="1"/>
  <c r="ID25" i="1"/>
  <c r="IK40" i="1"/>
  <c r="IK54" i="1"/>
  <c r="DO25" i="1"/>
  <c r="ID54" i="1"/>
  <c r="AU25" i="1"/>
  <c r="IB7" i="1"/>
  <c r="EM25" i="1"/>
  <c r="W7" i="1"/>
  <c r="FK40" i="1"/>
  <c r="BS7" i="1"/>
  <c r="CQ7" i="1"/>
  <c r="GI7" i="1"/>
  <c r="IB54" i="1"/>
  <c r="IB25" i="1"/>
  <c r="GW7" i="1"/>
  <c r="ID40" i="1"/>
  <c r="GW40" i="1"/>
  <c r="GX7" i="1"/>
  <c r="AU54" i="1"/>
  <c r="GW54" i="1"/>
  <c r="AU7" i="1"/>
  <c r="GI54" i="1"/>
  <c r="GI40" i="1"/>
  <c r="GH54" i="1"/>
  <c r="GH7" i="1"/>
  <c r="GH40" i="1"/>
  <c r="FK54" i="1"/>
  <c r="AU40" i="1"/>
  <c r="AT7" i="1"/>
  <c r="AT25" i="1"/>
  <c r="AT40" i="1"/>
  <c r="FK7" i="1"/>
  <c r="FK25" i="1"/>
  <c r="GI25" i="1"/>
  <c r="EL40" i="1"/>
  <c r="EL25" i="1"/>
  <c r="CQ25" i="1"/>
  <c r="EL54" i="1"/>
  <c r="CQ40" i="1"/>
  <c r="EM40" i="1"/>
  <c r="FJ40" i="1"/>
  <c r="EM7" i="1"/>
  <c r="EM54" i="1"/>
  <c r="FJ7" i="1"/>
  <c r="FJ25" i="1"/>
  <c r="CQ54" i="1"/>
  <c r="BR7" i="1"/>
  <c r="BR54" i="1"/>
  <c r="DN7" i="1"/>
  <c r="CP54" i="1"/>
  <c r="CP40" i="1"/>
  <c r="CP25" i="1"/>
  <c r="DO7" i="1"/>
  <c r="DO54" i="1"/>
  <c r="DO40" i="1"/>
  <c r="DN40" i="1"/>
  <c r="DN25" i="1"/>
  <c r="BS25" i="1"/>
  <c r="BS54" i="1"/>
  <c r="BS40" i="1"/>
  <c r="BR40" i="1"/>
  <c r="W40" i="1"/>
  <c r="V54" i="1"/>
  <c r="W54" i="1"/>
  <c r="V7" i="1"/>
  <c r="W25" i="1"/>
  <c r="V40" i="1"/>
  <c r="GV24" i="1" l="1"/>
  <c r="GV39" i="1"/>
  <c r="GU6" i="1"/>
  <c r="GV6" i="1"/>
  <c r="GF24" i="1"/>
  <c r="GG24" i="1"/>
  <c r="GF39" i="1"/>
  <c r="GG39" i="1"/>
  <c r="GF53" i="1"/>
  <c r="GG53" i="1"/>
  <c r="GF6" i="1"/>
  <c r="GG6" i="1"/>
  <c r="FI53" i="1"/>
  <c r="FI39" i="1"/>
  <c r="FI24" i="1"/>
  <c r="FH6" i="1"/>
  <c r="FI6" i="1"/>
  <c r="EJ39" i="1"/>
  <c r="EK39" i="1"/>
  <c r="P45" i="5" s="1"/>
  <c r="EJ53" i="1"/>
  <c r="EK53" i="1"/>
  <c r="P59" i="5" s="1"/>
  <c r="EJ24" i="1"/>
  <c r="EK24" i="1"/>
  <c r="P30" i="5" s="1"/>
  <c r="EJ6" i="1"/>
  <c r="EK6" i="1"/>
  <c r="P12" i="5" s="1"/>
  <c r="DL53" i="1"/>
  <c r="DM53" i="1"/>
  <c r="DL39" i="1"/>
  <c r="DM39" i="1"/>
  <c r="DL24" i="1"/>
  <c r="DM24" i="1"/>
  <c r="DL6" i="1"/>
  <c r="DM6" i="1"/>
  <c r="CN53" i="1"/>
  <c r="CO53" i="1"/>
  <c r="J59" i="5" s="1"/>
  <c r="CN39" i="1"/>
  <c r="CO39" i="1"/>
  <c r="J45" i="5" s="1"/>
  <c r="CN24" i="1"/>
  <c r="CO24" i="1"/>
  <c r="J30" i="5" s="1"/>
  <c r="CN6" i="1"/>
  <c r="CO6" i="1"/>
  <c r="J12" i="5" s="1"/>
  <c r="BP53" i="1"/>
  <c r="BQ53" i="1"/>
  <c r="H59" i="5" s="1"/>
  <c r="BP39" i="1"/>
  <c r="BQ39" i="1"/>
  <c r="H45" i="5" s="1"/>
  <c r="BP24" i="1"/>
  <c r="BQ24" i="1"/>
  <c r="H30" i="5" s="1"/>
  <c r="BP6" i="1"/>
  <c r="BQ6" i="1"/>
  <c r="H12" i="5" s="1"/>
  <c r="AR53" i="1"/>
  <c r="AS53" i="1"/>
  <c r="AR39" i="1"/>
  <c r="AS39" i="1"/>
  <c r="AR24" i="1"/>
  <c r="AS24" i="1"/>
  <c r="F30" i="5" s="1"/>
  <c r="AR6" i="1"/>
  <c r="AS6" i="1"/>
  <c r="F12" i="5" s="1"/>
  <c r="T53" i="1"/>
  <c r="U53" i="1"/>
  <c r="D59" i="5" s="1"/>
  <c r="T39" i="1"/>
  <c r="U39" i="1"/>
  <c r="D45" i="5" s="1"/>
  <c r="T24" i="1"/>
  <c r="U24" i="1"/>
  <c r="D30" i="5" s="1"/>
  <c r="T6" i="1"/>
  <c r="U6" i="1"/>
  <c r="D12" i="5" s="1"/>
  <c r="GU5" i="1" l="1"/>
  <c r="GG5" i="1"/>
  <c r="GG40" i="1" s="1"/>
  <c r="EJ5" i="1"/>
  <c r="FH5" i="1"/>
  <c r="GV5" i="1"/>
  <c r="GV54" i="1" s="1"/>
  <c r="GF5" i="1"/>
  <c r="FI5" i="1"/>
  <c r="FI54" i="1" s="1"/>
  <c r="EK5" i="1"/>
  <c r="P11" i="5" s="1"/>
  <c r="BP5" i="1"/>
  <c r="CN5" i="1"/>
  <c r="DM5" i="1"/>
  <c r="DL5" i="1"/>
  <c r="CO5" i="1"/>
  <c r="J11" i="5" s="1"/>
  <c r="BQ5" i="1"/>
  <c r="H11" i="5" s="1"/>
  <c r="AR5" i="1"/>
  <c r="AS5" i="1"/>
  <c r="F11" i="5" s="1"/>
  <c r="U5" i="1"/>
  <c r="D11" i="5" s="1"/>
  <c r="T5" i="1"/>
  <c r="GT53" i="1"/>
  <c r="GT39" i="1"/>
  <c r="GT24" i="1"/>
  <c r="GT6" i="1"/>
  <c r="GE53" i="1"/>
  <c r="GE39" i="1"/>
  <c r="GE24" i="1"/>
  <c r="GE6" i="1"/>
  <c r="FG53" i="1"/>
  <c r="FG39" i="1"/>
  <c r="FG24" i="1"/>
  <c r="FG6" i="1"/>
  <c r="EI53" i="1"/>
  <c r="EI39" i="1"/>
  <c r="EI24" i="1"/>
  <c r="EI6" i="1"/>
  <c r="DK53" i="1"/>
  <c r="DK39" i="1"/>
  <c r="DK24" i="1"/>
  <c r="DK6" i="1"/>
  <c r="CM53" i="1"/>
  <c r="CM39" i="1"/>
  <c r="CM24" i="1"/>
  <c r="CM6" i="1"/>
  <c r="BO53" i="1"/>
  <c r="BO39" i="1"/>
  <c r="BO24" i="1"/>
  <c r="BO6" i="1"/>
  <c r="AQ53" i="1"/>
  <c r="AQ39" i="1"/>
  <c r="AQ24" i="1"/>
  <c r="AQ6" i="1"/>
  <c r="S53" i="1"/>
  <c r="S39" i="1"/>
  <c r="S24" i="1"/>
  <c r="S6" i="1"/>
  <c r="CN25" i="1" l="1"/>
  <c r="GU54" i="1"/>
  <c r="BP7" i="1"/>
  <c r="T40" i="1"/>
  <c r="GF25" i="1"/>
  <c r="AR40" i="1"/>
  <c r="EJ7" i="1"/>
  <c r="GU25" i="1"/>
  <c r="GU40" i="1"/>
  <c r="FH7" i="1"/>
  <c r="FH54" i="1"/>
  <c r="FH25" i="1"/>
  <c r="FH40" i="1"/>
  <c r="GG54" i="1"/>
  <c r="GG25" i="1"/>
  <c r="GU7" i="1"/>
  <c r="GG7" i="1"/>
  <c r="GV7" i="1"/>
  <c r="U7" i="1"/>
  <c r="EK7" i="1"/>
  <c r="EJ25" i="1"/>
  <c r="EJ54" i="1"/>
  <c r="BQ7" i="1"/>
  <c r="EJ40" i="1"/>
  <c r="FI7" i="1"/>
  <c r="FI40" i="1"/>
  <c r="CO7" i="1"/>
  <c r="GV25" i="1"/>
  <c r="GV40" i="1"/>
  <c r="FI25" i="1"/>
  <c r="GF54" i="1"/>
  <c r="GF40" i="1"/>
  <c r="GF7" i="1"/>
  <c r="BP25" i="1"/>
  <c r="BP40" i="1"/>
  <c r="CN7" i="1"/>
  <c r="CN40" i="1"/>
  <c r="EK40" i="1"/>
  <c r="EK25" i="1"/>
  <c r="EK54" i="1"/>
  <c r="BP54" i="1"/>
  <c r="CN54" i="1"/>
  <c r="CO54" i="1"/>
  <c r="CO40" i="1"/>
  <c r="DL25" i="1"/>
  <c r="DL54" i="1"/>
  <c r="DM7" i="1"/>
  <c r="DM54" i="1"/>
  <c r="DM25" i="1"/>
  <c r="DL7" i="1"/>
  <c r="DL40" i="1"/>
  <c r="DM40" i="1"/>
  <c r="CO25" i="1"/>
  <c r="BQ54" i="1"/>
  <c r="BQ25" i="1"/>
  <c r="BQ40" i="1"/>
  <c r="AR54" i="1"/>
  <c r="AS7" i="1"/>
  <c r="AS54" i="1"/>
  <c r="AR25" i="1"/>
  <c r="AR7" i="1"/>
  <c r="AS25" i="1"/>
  <c r="AS40" i="1"/>
  <c r="U54" i="1"/>
  <c r="T54" i="1"/>
  <c r="U40" i="1"/>
  <c r="T7" i="1"/>
  <c r="T25" i="1"/>
  <c r="U25" i="1"/>
  <c r="GT5" i="1"/>
  <c r="GE5" i="1"/>
  <c r="FG5" i="1"/>
  <c r="EI5" i="1"/>
  <c r="DK5" i="1"/>
  <c r="CM5" i="1"/>
  <c r="BO5" i="1"/>
  <c r="AQ5" i="1"/>
  <c r="S5" i="1"/>
  <c r="FG7" i="1" l="1"/>
  <c r="GE40" i="1"/>
  <c r="S7" i="1"/>
  <c r="GT40" i="1"/>
  <c r="AQ40" i="1"/>
  <c r="BO40" i="1"/>
  <c r="DK7" i="1"/>
  <c r="EI7" i="1"/>
  <c r="GT54" i="1"/>
  <c r="GT7" i="1"/>
  <c r="GT25" i="1"/>
  <c r="GE54" i="1"/>
  <c r="GE7" i="1"/>
  <c r="GE25" i="1"/>
  <c r="FG40" i="1"/>
  <c r="FG25" i="1"/>
  <c r="FG54" i="1"/>
  <c r="EI54" i="1"/>
  <c r="EI25" i="1"/>
  <c r="EI40" i="1"/>
  <c r="DK54" i="1"/>
  <c r="DK40" i="1"/>
  <c r="DK25" i="1"/>
  <c r="CM7" i="1"/>
  <c r="CM54" i="1"/>
  <c r="CM25" i="1"/>
  <c r="CM40" i="1"/>
  <c r="BO7" i="1"/>
  <c r="BO25" i="1"/>
  <c r="BO54" i="1"/>
  <c r="AQ7" i="1"/>
  <c r="AQ25" i="1"/>
  <c r="AQ54" i="1"/>
  <c r="S25" i="1"/>
  <c r="S40" i="1"/>
  <c r="S54" i="1"/>
  <c r="DJ53" i="1"/>
  <c r="DJ39" i="1"/>
  <c r="DJ24" i="1"/>
  <c r="DJ6" i="1"/>
  <c r="GS53" i="1"/>
  <c r="GS39" i="1"/>
  <c r="GS24" i="1"/>
  <c r="GS6" i="1"/>
  <c r="DJ5" i="1" l="1"/>
  <c r="GS5" i="1"/>
  <c r="GD53" i="1"/>
  <c r="GD39" i="1"/>
  <c r="GD24" i="1"/>
  <c r="GD6" i="1"/>
  <c r="FF53" i="1"/>
  <c r="FF39" i="1"/>
  <c r="FF24" i="1"/>
  <c r="FF6" i="1"/>
  <c r="EH39" i="1"/>
  <c r="EH53" i="1"/>
  <c r="EH24" i="1"/>
  <c r="EH6" i="1"/>
  <c r="CL53" i="1"/>
  <c r="CL39" i="1"/>
  <c r="CL24" i="1"/>
  <c r="CL6" i="1"/>
  <c r="BN53" i="1"/>
  <c r="BN39" i="1"/>
  <c r="BN24" i="1"/>
  <c r="BN6" i="1"/>
  <c r="AP53" i="1"/>
  <c r="AP39" i="1"/>
  <c r="AP24" i="1"/>
  <c r="AP6" i="1"/>
  <c r="R53" i="1"/>
  <c r="R39" i="1"/>
  <c r="R24" i="1"/>
  <c r="R6" i="1"/>
  <c r="CL5" i="1" l="1"/>
  <c r="EH5" i="1"/>
  <c r="FF5" i="1"/>
  <c r="GS7" i="1"/>
  <c r="DJ54" i="1"/>
  <c r="DJ40" i="1"/>
  <c r="DJ25" i="1"/>
  <c r="DJ7" i="1"/>
  <c r="GS54" i="1"/>
  <c r="GS25" i="1"/>
  <c r="GS40" i="1"/>
  <c r="GD5" i="1"/>
  <c r="R5" i="1"/>
  <c r="BN5" i="1"/>
  <c r="AP5" i="1"/>
  <c r="IA8" i="1"/>
  <c r="IR8" i="1" s="1"/>
  <c r="IA9" i="1"/>
  <c r="IR9" i="1" s="1"/>
  <c r="IA10" i="1"/>
  <c r="IR10" i="1" s="1"/>
  <c r="IA11" i="1"/>
  <c r="IR11" i="1" s="1"/>
  <c r="IA12" i="1"/>
  <c r="IR12" i="1" s="1"/>
  <c r="IA13" i="1"/>
  <c r="IR13" i="1" s="1"/>
  <c r="IA14" i="1"/>
  <c r="IA15" i="1"/>
  <c r="IR15" i="1" s="1"/>
  <c r="IA16" i="1"/>
  <c r="IR16" i="1" s="1"/>
  <c r="IA17" i="1"/>
  <c r="IR17" i="1" s="1"/>
  <c r="IA18" i="1"/>
  <c r="IR18" i="1" s="1"/>
  <c r="IA19" i="1"/>
  <c r="IR19" i="1" s="1"/>
  <c r="IA20" i="1"/>
  <c r="IR20" i="1" s="1"/>
  <c r="IA21" i="1"/>
  <c r="IR21" i="1" s="1"/>
  <c r="IA22" i="1"/>
  <c r="IR22" i="1" s="1"/>
  <c r="IA23" i="1"/>
  <c r="IR23" i="1" s="1"/>
  <c r="IA26" i="1"/>
  <c r="IA27" i="1"/>
  <c r="IR27" i="1" s="1"/>
  <c r="IA28" i="1"/>
  <c r="IR28" i="1" s="1"/>
  <c r="IA29" i="1"/>
  <c r="IR29" i="1" s="1"/>
  <c r="IA30" i="1"/>
  <c r="IR30" i="1" s="1"/>
  <c r="IA31" i="1"/>
  <c r="IR31" i="1" s="1"/>
  <c r="IA32" i="1"/>
  <c r="IR32" i="1" s="1"/>
  <c r="IA33" i="1"/>
  <c r="IR33" i="1" s="1"/>
  <c r="IA34" i="1"/>
  <c r="IR34" i="1" s="1"/>
  <c r="IA35" i="1"/>
  <c r="IR35" i="1" s="1"/>
  <c r="IA36" i="1"/>
  <c r="IR36" i="1" s="1"/>
  <c r="IA37" i="1"/>
  <c r="IR37" i="1" s="1"/>
  <c r="IA38" i="1"/>
  <c r="IR38" i="1" s="1"/>
  <c r="IA41" i="1"/>
  <c r="IR41" i="1" s="1"/>
  <c r="IA42" i="1"/>
  <c r="IR42" i="1" s="1"/>
  <c r="IA43" i="1"/>
  <c r="IR43" i="1" s="1"/>
  <c r="IA44" i="1"/>
  <c r="IA45" i="1"/>
  <c r="IR45" i="1" s="1"/>
  <c r="IA46" i="1"/>
  <c r="IR46" i="1" s="1"/>
  <c r="IA47" i="1"/>
  <c r="IR47" i="1" s="1"/>
  <c r="IA48" i="1"/>
  <c r="IR48" i="1" s="1"/>
  <c r="IA49" i="1"/>
  <c r="IR49" i="1" s="1"/>
  <c r="IA50" i="1"/>
  <c r="IR50" i="1" s="1"/>
  <c r="IA52" i="1"/>
  <c r="IR52" i="1" s="1"/>
  <c r="IA51" i="1"/>
  <c r="IR51" i="1" s="1"/>
  <c r="IA55" i="1"/>
  <c r="IR55" i="1" s="1"/>
  <c r="IA56" i="1"/>
  <c r="IR56" i="1" s="1"/>
  <c r="IA57" i="1"/>
  <c r="IR57" i="1" s="1"/>
  <c r="IA58" i="1"/>
  <c r="IR58" i="1" s="1"/>
  <c r="IA59" i="1"/>
  <c r="IR59" i="1" s="1"/>
  <c r="IA60" i="1"/>
  <c r="IR60" i="1" s="1"/>
  <c r="IA61" i="1"/>
  <c r="IR61" i="1" s="1"/>
  <c r="IA62" i="1"/>
  <c r="IR62" i="1" s="1"/>
  <c r="IA63" i="1"/>
  <c r="IR63" i="1" s="1"/>
  <c r="IA64" i="1"/>
  <c r="IR64" i="1" s="1"/>
  <c r="HJ53" i="1"/>
  <c r="HJ39" i="1"/>
  <c r="HJ24" i="1"/>
  <c r="HJ6" i="1"/>
  <c r="GO53" i="1"/>
  <c r="GO39" i="1"/>
  <c r="GO24" i="1"/>
  <c r="GO6" i="1"/>
  <c r="GR53" i="1"/>
  <c r="GR39" i="1"/>
  <c r="GR24" i="1"/>
  <c r="GR6" i="1"/>
  <c r="FF54" i="1" l="1"/>
  <c r="EH40" i="1"/>
  <c r="CL40" i="1"/>
  <c r="EH25" i="1"/>
  <c r="FF7" i="1"/>
  <c r="EH54" i="1"/>
  <c r="FF25" i="1"/>
  <c r="CL25" i="1"/>
  <c r="CL7" i="1"/>
  <c r="CL54" i="1"/>
  <c r="IA39" i="1"/>
  <c r="IA24" i="1"/>
  <c r="IA6" i="1"/>
  <c r="EH7" i="1"/>
  <c r="FF40" i="1"/>
  <c r="GD7" i="1"/>
  <c r="IR44" i="1"/>
  <c r="IR39" i="1" s="1"/>
  <c r="IR26" i="1"/>
  <c r="IR24" i="1" s="1"/>
  <c r="IR14" i="1"/>
  <c r="IR6" i="1" s="1"/>
  <c r="BN7" i="1"/>
  <c r="AP7" i="1"/>
  <c r="AP40" i="1"/>
  <c r="R54" i="1"/>
  <c r="GD40" i="1"/>
  <c r="GD54" i="1"/>
  <c r="GD25" i="1"/>
  <c r="BN54" i="1"/>
  <c r="BN40" i="1"/>
  <c r="R40" i="1"/>
  <c r="R25" i="1"/>
  <c r="R7" i="1"/>
  <c r="BN25" i="1"/>
  <c r="AP25" i="1"/>
  <c r="AP54" i="1"/>
  <c r="IA53" i="1"/>
  <c r="IR53" i="1"/>
  <c r="HJ5" i="1"/>
  <c r="GO5" i="1"/>
  <c r="GO40" i="1" s="1"/>
  <c r="GR5" i="1"/>
  <c r="IA5" i="1" l="1"/>
  <c r="IA40" i="1" s="1"/>
  <c r="IR5" i="1"/>
  <c r="IR25" i="1" s="1"/>
  <c r="GO25" i="1"/>
  <c r="HJ40" i="1"/>
  <c r="HJ54" i="1"/>
  <c r="HJ7" i="1"/>
  <c r="HJ25" i="1"/>
  <c r="GR25" i="1"/>
  <c r="GR40" i="1"/>
  <c r="GO7" i="1"/>
  <c r="GO54" i="1"/>
  <c r="GR7" i="1"/>
  <c r="GR54" i="1"/>
  <c r="IR7" i="1" l="1"/>
  <c r="IR40" i="1"/>
  <c r="IA25" i="1"/>
  <c r="IA54" i="1"/>
  <c r="IA7" i="1"/>
  <c r="IR54" i="1"/>
  <c r="GC53" i="1"/>
  <c r="GC39" i="1"/>
  <c r="GC24" i="1"/>
  <c r="GC6" i="1"/>
  <c r="FE53" i="1"/>
  <c r="FE39" i="1"/>
  <c r="FE24" i="1"/>
  <c r="FE6" i="1"/>
  <c r="EG53" i="1"/>
  <c r="EG39" i="1"/>
  <c r="EG24" i="1"/>
  <c r="EG6" i="1"/>
  <c r="DI53" i="1"/>
  <c r="DI39" i="1"/>
  <c r="DI24" i="1"/>
  <c r="DI6" i="1"/>
  <c r="CK53" i="1"/>
  <c r="CK39" i="1"/>
  <c r="CK24" i="1"/>
  <c r="CK6" i="1"/>
  <c r="BM53" i="1"/>
  <c r="BM39" i="1"/>
  <c r="BM24" i="1"/>
  <c r="BM6" i="1"/>
  <c r="AO53" i="1"/>
  <c r="AO39" i="1"/>
  <c r="AO24" i="1"/>
  <c r="AO6" i="1"/>
  <c r="Q53" i="1"/>
  <c r="Q39" i="1"/>
  <c r="Q24" i="1"/>
  <c r="Q6" i="1"/>
  <c r="GN53" i="1"/>
  <c r="GN39" i="1"/>
  <c r="GN24" i="1"/>
  <c r="GN6" i="1"/>
  <c r="HZ55" i="1"/>
  <c r="IQ55" i="1" s="1"/>
  <c r="HZ56" i="1"/>
  <c r="IQ56" i="1" s="1"/>
  <c r="HZ57" i="1"/>
  <c r="IQ57" i="1" s="1"/>
  <c r="HZ58" i="1"/>
  <c r="IQ58" i="1" s="1"/>
  <c r="HZ59" i="1"/>
  <c r="IQ59" i="1" s="1"/>
  <c r="HZ60" i="1"/>
  <c r="IQ60" i="1" s="1"/>
  <c r="HZ61" i="1"/>
  <c r="IQ61" i="1" s="1"/>
  <c r="HZ62" i="1"/>
  <c r="IQ62" i="1" s="1"/>
  <c r="HZ63" i="1"/>
  <c r="IQ63" i="1" s="1"/>
  <c r="HZ64" i="1"/>
  <c r="IQ64" i="1" s="1"/>
  <c r="HZ41" i="1"/>
  <c r="IQ41" i="1" s="1"/>
  <c r="HZ42" i="1"/>
  <c r="IQ42" i="1" s="1"/>
  <c r="HZ43" i="1"/>
  <c r="IQ43" i="1" s="1"/>
  <c r="HZ44" i="1"/>
  <c r="IQ44" i="1" s="1"/>
  <c r="HZ45" i="1"/>
  <c r="IQ45" i="1" s="1"/>
  <c r="HZ46" i="1"/>
  <c r="IQ46" i="1" s="1"/>
  <c r="HZ47" i="1"/>
  <c r="IQ47" i="1" s="1"/>
  <c r="HZ48" i="1"/>
  <c r="IQ48" i="1" s="1"/>
  <c r="HZ49" i="1"/>
  <c r="IQ49" i="1" s="1"/>
  <c r="HZ50" i="1"/>
  <c r="IQ50" i="1" s="1"/>
  <c r="HZ52" i="1"/>
  <c r="IQ52" i="1" s="1"/>
  <c r="HZ51" i="1"/>
  <c r="IQ51" i="1" s="1"/>
  <c r="HZ26" i="1"/>
  <c r="IQ26" i="1" s="1"/>
  <c r="HZ27" i="1"/>
  <c r="IQ27" i="1" s="1"/>
  <c r="HZ28" i="1"/>
  <c r="IQ28" i="1" s="1"/>
  <c r="HZ29" i="1"/>
  <c r="IQ29" i="1" s="1"/>
  <c r="HZ30" i="1"/>
  <c r="IQ30" i="1" s="1"/>
  <c r="HZ31" i="1"/>
  <c r="IQ31" i="1" s="1"/>
  <c r="HZ32" i="1"/>
  <c r="IQ32" i="1" s="1"/>
  <c r="HZ33" i="1"/>
  <c r="IQ33" i="1" s="1"/>
  <c r="HZ34" i="1"/>
  <c r="IQ34" i="1" s="1"/>
  <c r="HZ35" i="1"/>
  <c r="IQ35" i="1" s="1"/>
  <c r="HZ36" i="1"/>
  <c r="IQ36" i="1" s="1"/>
  <c r="HZ37" i="1"/>
  <c r="IQ37" i="1" s="1"/>
  <c r="HZ38" i="1"/>
  <c r="IQ38" i="1" s="1"/>
  <c r="HZ8" i="1"/>
  <c r="IQ8" i="1" s="1"/>
  <c r="HZ9" i="1"/>
  <c r="IQ9" i="1" s="1"/>
  <c r="HZ10" i="1"/>
  <c r="IQ10" i="1" s="1"/>
  <c r="HZ11" i="1"/>
  <c r="HZ12" i="1"/>
  <c r="IQ12" i="1" s="1"/>
  <c r="HZ13" i="1"/>
  <c r="IQ13" i="1" s="1"/>
  <c r="HZ14" i="1"/>
  <c r="IQ14" i="1" s="1"/>
  <c r="HZ15" i="1"/>
  <c r="IQ15" i="1" s="1"/>
  <c r="HZ16" i="1"/>
  <c r="IQ16" i="1" s="1"/>
  <c r="HZ17" i="1"/>
  <c r="IQ17" i="1" s="1"/>
  <c r="HZ18" i="1"/>
  <c r="IQ18" i="1" s="1"/>
  <c r="HZ19" i="1"/>
  <c r="IQ19" i="1" s="1"/>
  <c r="HZ20" i="1"/>
  <c r="IQ20" i="1" s="1"/>
  <c r="HZ21" i="1"/>
  <c r="IQ21" i="1" s="1"/>
  <c r="HZ22" i="1"/>
  <c r="IQ22" i="1" s="1"/>
  <c r="HZ23" i="1"/>
  <c r="IQ23" i="1" s="1"/>
  <c r="HZ6" i="1" l="1"/>
  <c r="IQ53" i="1"/>
  <c r="GC5" i="1"/>
  <c r="FE5" i="1"/>
  <c r="FE25" i="1" s="1"/>
  <c r="EG5" i="1"/>
  <c r="DI5" i="1"/>
  <c r="CK5" i="1"/>
  <c r="BM5" i="1"/>
  <c r="AO5" i="1"/>
  <c r="Q5" i="1"/>
  <c r="IQ39" i="1"/>
  <c r="IQ24" i="1"/>
  <c r="IQ11" i="1"/>
  <c r="IQ6" i="1" s="1"/>
  <c r="HZ39" i="1"/>
  <c r="HZ24" i="1"/>
  <c r="HZ53" i="1"/>
  <c r="GN5" i="1"/>
  <c r="GN7" i="1" s="1"/>
  <c r="HZ5" i="1" l="1"/>
  <c r="HZ54" i="1" s="1"/>
  <c r="IQ5" i="1"/>
  <c r="IQ7" i="1" s="1"/>
  <c r="AO7" i="1"/>
  <c r="CK7" i="1"/>
  <c r="DI25" i="1"/>
  <c r="BM40" i="1"/>
  <c r="EG25" i="1"/>
  <c r="FE7" i="1"/>
  <c r="Q7" i="1"/>
  <c r="GC7" i="1"/>
  <c r="GC54" i="1"/>
  <c r="GC40" i="1"/>
  <c r="GC25" i="1"/>
  <c r="FE54" i="1"/>
  <c r="FE40" i="1"/>
  <c r="CK40" i="1"/>
  <c r="EG54" i="1"/>
  <c r="EG40" i="1"/>
  <c r="EG7" i="1"/>
  <c r="DI40" i="1"/>
  <c r="DI54" i="1"/>
  <c r="DI7" i="1"/>
  <c r="BM25" i="1"/>
  <c r="BM7" i="1"/>
  <c r="CK25" i="1"/>
  <c r="CK54" i="1"/>
  <c r="BM54" i="1"/>
  <c r="AO54" i="1"/>
  <c r="AO40" i="1"/>
  <c r="AO25" i="1"/>
  <c r="Q54" i="1"/>
  <c r="Q25" i="1"/>
  <c r="Q40" i="1"/>
  <c r="GN25" i="1"/>
  <c r="GN54" i="1"/>
  <c r="GN40" i="1"/>
  <c r="HZ40" i="1" l="1"/>
  <c r="HZ25" i="1"/>
  <c r="HZ7" i="1"/>
  <c r="IQ25" i="1"/>
  <c r="IQ54" i="1"/>
  <c r="IQ40" i="1"/>
  <c r="HI53" i="1"/>
  <c r="HI39" i="1"/>
  <c r="HI24" i="1"/>
  <c r="HI6" i="1"/>
  <c r="GQ53" i="1"/>
  <c r="GQ39" i="1"/>
  <c r="GQ24" i="1"/>
  <c r="GQ6" i="1"/>
  <c r="GB53" i="1"/>
  <c r="GB39" i="1"/>
  <c r="GB24" i="1"/>
  <c r="GB6" i="1"/>
  <c r="FD53" i="1"/>
  <c r="FD39" i="1"/>
  <c r="FD24" i="1"/>
  <c r="FD6" i="1"/>
  <c r="EF53" i="1"/>
  <c r="EF39" i="1"/>
  <c r="EF24" i="1"/>
  <c r="EF6" i="1"/>
  <c r="DH53" i="1"/>
  <c r="DH39" i="1"/>
  <c r="DH24" i="1"/>
  <c r="DH6" i="1"/>
  <c r="CJ53" i="1"/>
  <c r="CJ39" i="1"/>
  <c r="CJ24" i="1"/>
  <c r="CJ6" i="1"/>
  <c r="BL53" i="1"/>
  <c r="BL39" i="1"/>
  <c r="BL24" i="1"/>
  <c r="BL6" i="1"/>
  <c r="AN53" i="1"/>
  <c r="AN39" i="1"/>
  <c r="AN24" i="1"/>
  <c r="AN6" i="1"/>
  <c r="P39" i="1"/>
  <c r="P53" i="1"/>
  <c r="P24" i="1"/>
  <c r="P6" i="1"/>
  <c r="H39" i="2"/>
  <c r="J50" i="2"/>
  <c r="L28" i="2"/>
  <c r="P39" i="2"/>
  <c r="T49" i="2"/>
  <c r="V42" i="2"/>
  <c r="V54" i="2"/>
  <c r="V55" i="2"/>
  <c r="V57" i="2"/>
  <c r="V64" i="2"/>
  <c r="V69" i="2"/>
  <c r="V29" i="2"/>
  <c r="V15" i="2"/>
  <c r="V16" i="2"/>
  <c r="U54" i="2"/>
  <c r="FD5" i="1" l="1"/>
  <c r="AN5" i="1"/>
  <c r="HI5" i="1"/>
  <c r="HI54" i="1" s="1"/>
  <c r="GQ5" i="1"/>
  <c r="GB5" i="1"/>
  <c r="EF5" i="1"/>
  <c r="DH5" i="1"/>
  <c r="CJ5" i="1"/>
  <c r="BL5" i="1"/>
  <c r="P5" i="1"/>
  <c r="V70" i="2"/>
  <c r="U70" i="2"/>
  <c r="U69" i="2"/>
  <c r="V67" i="2"/>
  <c r="U67" i="2"/>
  <c r="V66" i="2"/>
  <c r="U66" i="2"/>
  <c r="V65" i="2"/>
  <c r="U65" i="2"/>
  <c r="U64" i="2"/>
  <c r="V63" i="2"/>
  <c r="U63" i="2"/>
  <c r="V62" i="2"/>
  <c r="U62" i="2"/>
  <c r="V61" i="2"/>
  <c r="U61" i="2"/>
  <c r="V58" i="2"/>
  <c r="U58" i="2"/>
  <c r="U57" i="2"/>
  <c r="V56" i="2"/>
  <c r="U56" i="2"/>
  <c r="U55" i="2"/>
  <c r="V53" i="2"/>
  <c r="U53" i="2"/>
  <c r="V52" i="2"/>
  <c r="U52" i="2"/>
  <c r="V51" i="2"/>
  <c r="U51" i="2"/>
  <c r="V50" i="2"/>
  <c r="U50" i="2"/>
  <c r="V49" i="2"/>
  <c r="U49" i="2"/>
  <c r="V48" i="2"/>
  <c r="U48" i="2"/>
  <c r="V47" i="2"/>
  <c r="U47" i="2"/>
  <c r="V43" i="2"/>
  <c r="U43" i="2"/>
  <c r="U42" i="2"/>
  <c r="V41" i="2"/>
  <c r="U41" i="2"/>
  <c r="V36" i="2"/>
  <c r="U36" i="2"/>
  <c r="V35" i="2"/>
  <c r="U35" i="2"/>
  <c r="V34" i="2"/>
  <c r="U34" i="2"/>
  <c r="V33" i="2"/>
  <c r="U33" i="2"/>
  <c r="U29" i="2"/>
  <c r="V28" i="2"/>
  <c r="U28" i="2"/>
  <c r="V27" i="2"/>
  <c r="U27" i="2"/>
  <c r="V26" i="2"/>
  <c r="U26" i="2"/>
  <c r="V25" i="2"/>
  <c r="U25" i="2"/>
  <c r="V24" i="2"/>
  <c r="U24" i="2"/>
  <c r="V23" i="2"/>
  <c r="U23" i="2"/>
  <c r="V22" i="2"/>
  <c r="U22" i="2"/>
  <c r="V21" i="2"/>
  <c r="U21" i="2"/>
  <c r="V20" i="2"/>
  <c r="U20" i="2"/>
  <c r="V19" i="2"/>
  <c r="U19" i="2"/>
  <c r="V18" i="2"/>
  <c r="U18" i="2"/>
  <c r="V17" i="2"/>
  <c r="U17" i="2"/>
  <c r="U16" i="2"/>
  <c r="U15" i="2"/>
  <c r="V14" i="2"/>
  <c r="U14" i="2"/>
  <c r="IP9" i="1"/>
  <c r="IP10" i="1"/>
  <c r="HY11" i="1"/>
  <c r="HY12" i="1"/>
  <c r="IP12" i="1" s="1"/>
  <c r="HY13" i="1"/>
  <c r="IP13" i="1" s="1"/>
  <c r="HY14" i="1"/>
  <c r="IP14" i="1" s="1"/>
  <c r="HY15" i="1"/>
  <c r="IP15" i="1" s="1"/>
  <c r="HY16" i="1"/>
  <c r="IP16" i="1" s="1"/>
  <c r="HY17" i="1"/>
  <c r="IP17" i="1" s="1"/>
  <c r="HY18" i="1"/>
  <c r="IP18" i="1" s="1"/>
  <c r="HY19" i="1"/>
  <c r="IP19" i="1" s="1"/>
  <c r="HY20" i="1"/>
  <c r="IP20" i="1" s="1"/>
  <c r="HY21" i="1"/>
  <c r="IP21" i="1" s="1"/>
  <c r="HY22" i="1"/>
  <c r="IP22" i="1" s="1"/>
  <c r="HY23" i="1"/>
  <c r="IP23" i="1" s="1"/>
  <c r="HY26" i="1"/>
  <c r="IP26" i="1" s="1"/>
  <c r="HY27" i="1"/>
  <c r="IP27" i="1" s="1"/>
  <c r="HY28" i="1"/>
  <c r="IP28" i="1" s="1"/>
  <c r="HY29" i="1"/>
  <c r="IP29" i="1" s="1"/>
  <c r="HY30" i="1"/>
  <c r="IP30" i="1" s="1"/>
  <c r="HY31" i="1"/>
  <c r="IP31" i="1" s="1"/>
  <c r="HY32" i="1"/>
  <c r="IP32" i="1" s="1"/>
  <c r="HY33" i="1"/>
  <c r="IP33" i="1" s="1"/>
  <c r="HY34" i="1"/>
  <c r="IP34" i="1" s="1"/>
  <c r="HY35" i="1"/>
  <c r="IP35" i="1" s="1"/>
  <c r="HY36" i="1"/>
  <c r="IP36" i="1" s="1"/>
  <c r="HY37" i="1"/>
  <c r="IP37" i="1" s="1"/>
  <c r="HY38" i="1"/>
  <c r="IP38" i="1" s="1"/>
  <c r="HY41" i="1"/>
  <c r="IP41" i="1" s="1"/>
  <c r="HY42" i="1"/>
  <c r="IP42" i="1" s="1"/>
  <c r="HY43" i="1"/>
  <c r="IP43" i="1" s="1"/>
  <c r="HY44" i="1"/>
  <c r="IP44" i="1" s="1"/>
  <c r="HY45" i="1"/>
  <c r="IP45" i="1" s="1"/>
  <c r="HY46" i="1"/>
  <c r="IP46" i="1" s="1"/>
  <c r="HY47" i="1"/>
  <c r="IP47" i="1" s="1"/>
  <c r="HY48" i="1"/>
  <c r="IP48" i="1" s="1"/>
  <c r="HY49" i="1"/>
  <c r="IP49" i="1" s="1"/>
  <c r="HY50" i="1"/>
  <c r="IP50" i="1" s="1"/>
  <c r="HY52" i="1"/>
  <c r="IP52" i="1" s="1"/>
  <c r="HY51" i="1"/>
  <c r="IP51" i="1" s="1"/>
  <c r="HY55" i="1"/>
  <c r="HY56" i="1"/>
  <c r="IP56" i="1" s="1"/>
  <c r="HY57" i="1"/>
  <c r="IP57" i="1" s="1"/>
  <c r="HY58" i="1"/>
  <c r="IP58" i="1" s="1"/>
  <c r="HY59" i="1"/>
  <c r="IP59" i="1" s="1"/>
  <c r="HY60" i="1"/>
  <c r="IP60" i="1" s="1"/>
  <c r="HY61" i="1"/>
  <c r="IP61" i="1" s="1"/>
  <c r="HY62" i="1"/>
  <c r="IP62" i="1" s="1"/>
  <c r="HY63" i="1"/>
  <c r="IP63" i="1" s="1"/>
  <c r="HY64" i="1"/>
  <c r="IP64" i="1" s="1"/>
  <c r="IP8" i="1"/>
  <c r="HH53" i="1"/>
  <c r="HH39" i="1"/>
  <c r="HH24" i="1"/>
  <c r="HH6" i="1"/>
  <c r="IP11" i="1" l="1"/>
  <c r="IP6" i="1" s="1"/>
  <c r="HY6" i="1"/>
  <c r="GB25" i="1"/>
  <c r="AN54" i="1"/>
  <c r="FD40" i="1"/>
  <c r="HI40" i="1"/>
  <c r="FD7" i="1"/>
  <c r="HI7" i="1"/>
  <c r="FD25" i="1"/>
  <c r="FD54" i="1"/>
  <c r="GB7" i="1"/>
  <c r="DH54" i="1"/>
  <c r="EF25" i="1"/>
  <c r="DH7" i="1"/>
  <c r="DH40" i="1"/>
  <c r="GB40" i="1"/>
  <c r="P54" i="1"/>
  <c r="AN40" i="1"/>
  <c r="AN7" i="1"/>
  <c r="BL40" i="1"/>
  <c r="GQ25" i="1"/>
  <c r="AN25" i="1"/>
  <c r="CJ54" i="1"/>
  <c r="HI25" i="1"/>
  <c r="GQ7" i="1"/>
  <c r="GQ40" i="1"/>
  <c r="GQ54" i="1"/>
  <c r="GB54" i="1"/>
  <c r="EF7" i="1"/>
  <c r="EF40" i="1"/>
  <c r="EF54" i="1"/>
  <c r="DH25" i="1"/>
  <c r="CJ7" i="1"/>
  <c r="CJ40" i="1"/>
  <c r="CJ25" i="1"/>
  <c r="BL7" i="1"/>
  <c r="BL54" i="1"/>
  <c r="BL25" i="1"/>
  <c r="HY53" i="1"/>
  <c r="P40" i="1"/>
  <c r="P7" i="1"/>
  <c r="P25" i="1"/>
  <c r="IP24" i="1"/>
  <c r="IP39" i="1"/>
  <c r="HY39" i="1"/>
  <c r="IP55" i="1"/>
  <c r="IP53" i="1" s="1"/>
  <c r="HY24" i="1"/>
  <c r="HH5" i="1"/>
  <c r="HH54" i="1" s="1"/>
  <c r="HY5" i="1" l="1"/>
  <c r="HY7" i="1" s="1"/>
  <c r="IP5" i="1"/>
  <c r="HH7" i="1"/>
  <c r="HH25" i="1"/>
  <c r="HH40" i="1"/>
  <c r="HY25" i="1" l="1"/>
  <c r="HY40" i="1"/>
  <c r="HY54" i="1"/>
  <c r="IP40" i="1"/>
  <c r="IP7" i="1"/>
  <c r="IP25" i="1"/>
  <c r="IP54" i="1"/>
  <c r="GP53" i="1" l="1"/>
  <c r="GP39" i="1"/>
  <c r="GP24" i="1"/>
  <c r="GP6" i="1"/>
  <c r="P70" i="2"/>
  <c r="O70" i="2"/>
  <c r="H70" i="2"/>
  <c r="G70" i="2"/>
  <c r="F70" i="2"/>
  <c r="E70" i="2"/>
  <c r="D70" i="2"/>
  <c r="C70" i="2"/>
  <c r="F69" i="2"/>
  <c r="E69" i="2"/>
  <c r="D69" i="2"/>
  <c r="C69" i="2"/>
  <c r="P68" i="2"/>
  <c r="O68" i="2"/>
  <c r="F68" i="2"/>
  <c r="E68" i="2"/>
  <c r="D68" i="2"/>
  <c r="C68" i="2"/>
  <c r="T67" i="2"/>
  <c r="S67" i="2"/>
  <c r="R67" i="2"/>
  <c r="Q67" i="2"/>
  <c r="P67" i="2"/>
  <c r="O67" i="2"/>
  <c r="L67" i="2"/>
  <c r="K67" i="2"/>
  <c r="H67" i="2"/>
  <c r="G67" i="2"/>
  <c r="F67" i="2"/>
  <c r="E67" i="2"/>
  <c r="D67" i="2"/>
  <c r="C67" i="2"/>
  <c r="T66" i="2"/>
  <c r="S66" i="2"/>
  <c r="R66" i="2"/>
  <c r="Q66" i="2"/>
  <c r="P66" i="2"/>
  <c r="O66" i="2"/>
  <c r="L66" i="2"/>
  <c r="K66" i="2"/>
  <c r="J66" i="2"/>
  <c r="I66" i="2"/>
  <c r="H66" i="2"/>
  <c r="G66" i="2"/>
  <c r="F66" i="2"/>
  <c r="E66" i="2"/>
  <c r="D66" i="2"/>
  <c r="C66" i="2"/>
  <c r="P65" i="2"/>
  <c r="O65" i="2"/>
  <c r="L65" i="2"/>
  <c r="K65" i="2"/>
  <c r="H65" i="2"/>
  <c r="G65" i="2"/>
  <c r="F65" i="2"/>
  <c r="E65" i="2"/>
  <c r="D65" i="2"/>
  <c r="C65" i="2"/>
  <c r="F64" i="2"/>
  <c r="E64" i="2"/>
  <c r="D64" i="2"/>
  <c r="C64" i="2"/>
  <c r="T63" i="2"/>
  <c r="S63" i="2"/>
  <c r="R63" i="2"/>
  <c r="Q63" i="2"/>
  <c r="P63" i="2"/>
  <c r="O63" i="2"/>
  <c r="H63" i="2"/>
  <c r="G63" i="2"/>
  <c r="F63" i="2"/>
  <c r="E63" i="2"/>
  <c r="D63" i="2"/>
  <c r="C63" i="2"/>
  <c r="L62" i="2"/>
  <c r="K62" i="2"/>
  <c r="D62" i="2"/>
  <c r="C62" i="2"/>
  <c r="P61" i="2"/>
  <c r="O61" i="2"/>
  <c r="J61" i="2"/>
  <c r="I61" i="2"/>
  <c r="H61" i="2"/>
  <c r="G61" i="2"/>
  <c r="F61" i="2"/>
  <c r="E61" i="2"/>
  <c r="D61" i="2"/>
  <c r="C61" i="2"/>
  <c r="T58" i="2"/>
  <c r="S58" i="2"/>
  <c r="P58" i="2"/>
  <c r="O58" i="2"/>
  <c r="H58" i="2"/>
  <c r="G58" i="2"/>
  <c r="F58" i="2"/>
  <c r="E58" i="2"/>
  <c r="D58" i="2"/>
  <c r="C58" i="2"/>
  <c r="P57" i="2"/>
  <c r="O57" i="2"/>
  <c r="F57" i="2"/>
  <c r="E57" i="2"/>
  <c r="D57" i="2"/>
  <c r="C57" i="2"/>
  <c r="T56" i="2"/>
  <c r="S56" i="2"/>
  <c r="R56" i="2"/>
  <c r="Q56" i="2"/>
  <c r="P56" i="2"/>
  <c r="O56" i="2"/>
  <c r="L56" i="2"/>
  <c r="K56" i="2"/>
  <c r="H56" i="2"/>
  <c r="G56" i="2"/>
  <c r="F56" i="2"/>
  <c r="E56" i="2"/>
  <c r="D56" i="2"/>
  <c r="C56" i="2"/>
  <c r="P55" i="2"/>
  <c r="O55" i="2"/>
  <c r="F55" i="2"/>
  <c r="E55" i="2"/>
  <c r="D55" i="2"/>
  <c r="C55" i="2"/>
  <c r="P54" i="2"/>
  <c r="O54" i="2"/>
  <c r="H54" i="2"/>
  <c r="G54" i="2"/>
  <c r="F54" i="2"/>
  <c r="E54" i="2"/>
  <c r="D54" i="2"/>
  <c r="C54" i="2"/>
  <c r="T53" i="2"/>
  <c r="S53" i="2"/>
  <c r="R53" i="2"/>
  <c r="Q53" i="2"/>
  <c r="P53" i="2"/>
  <c r="O53" i="2"/>
  <c r="L53" i="2"/>
  <c r="K53" i="2"/>
  <c r="J53" i="2"/>
  <c r="I53" i="2"/>
  <c r="H53" i="2"/>
  <c r="G53" i="2"/>
  <c r="F53" i="2"/>
  <c r="E53" i="2"/>
  <c r="D53" i="2"/>
  <c r="C53" i="2"/>
  <c r="T52" i="2"/>
  <c r="S52" i="2"/>
  <c r="P52" i="2"/>
  <c r="O52" i="2"/>
  <c r="J52" i="2"/>
  <c r="I52" i="2"/>
  <c r="H52" i="2"/>
  <c r="G52" i="2"/>
  <c r="F52" i="2"/>
  <c r="E52" i="2"/>
  <c r="D52" i="2"/>
  <c r="C52" i="2"/>
  <c r="T51" i="2"/>
  <c r="S51" i="2"/>
  <c r="R51" i="2"/>
  <c r="Q51" i="2"/>
  <c r="P51" i="2"/>
  <c r="O51" i="2"/>
  <c r="L51" i="2"/>
  <c r="K51" i="2"/>
  <c r="H51" i="2"/>
  <c r="G51" i="2"/>
  <c r="F51" i="2"/>
  <c r="E51" i="2"/>
  <c r="D51" i="2"/>
  <c r="C51" i="2"/>
  <c r="T50" i="2"/>
  <c r="S50" i="2"/>
  <c r="P50" i="2"/>
  <c r="O50" i="2"/>
  <c r="I50" i="2"/>
  <c r="F50" i="2"/>
  <c r="E50" i="2"/>
  <c r="D50" i="2"/>
  <c r="C50" i="2"/>
  <c r="S49" i="2"/>
  <c r="P49" i="2"/>
  <c r="O49" i="2"/>
  <c r="L49" i="2"/>
  <c r="K49" i="2"/>
  <c r="J49" i="2"/>
  <c r="I49" i="2"/>
  <c r="H49" i="2"/>
  <c r="G49" i="2"/>
  <c r="F49" i="2"/>
  <c r="E49" i="2"/>
  <c r="D49" i="2"/>
  <c r="C49" i="2"/>
  <c r="T48" i="2"/>
  <c r="S48" i="2"/>
  <c r="R48" i="2"/>
  <c r="Q48" i="2"/>
  <c r="P48" i="2"/>
  <c r="O48" i="2"/>
  <c r="H48" i="2"/>
  <c r="G48" i="2"/>
  <c r="F48" i="2"/>
  <c r="E48" i="2"/>
  <c r="D48" i="2"/>
  <c r="C48" i="2"/>
  <c r="T47" i="2"/>
  <c r="S47" i="2"/>
  <c r="R47" i="2"/>
  <c r="Q47" i="2"/>
  <c r="P47" i="2"/>
  <c r="O47" i="2"/>
  <c r="L47" i="2"/>
  <c r="K47" i="2"/>
  <c r="J47" i="2"/>
  <c r="I47" i="2"/>
  <c r="H47" i="2"/>
  <c r="G47" i="2"/>
  <c r="F47" i="2"/>
  <c r="E47" i="2"/>
  <c r="D47" i="2"/>
  <c r="C47" i="2"/>
  <c r="P44" i="2"/>
  <c r="O44" i="2"/>
  <c r="D44" i="2"/>
  <c r="C44" i="2"/>
  <c r="T43" i="2"/>
  <c r="S43" i="2"/>
  <c r="P43" i="2"/>
  <c r="O43" i="2"/>
  <c r="H43" i="2"/>
  <c r="G43" i="2"/>
  <c r="F43" i="2"/>
  <c r="E43" i="2"/>
  <c r="D43" i="2"/>
  <c r="C43" i="2"/>
  <c r="P42" i="2"/>
  <c r="O42" i="2"/>
  <c r="F42" i="2"/>
  <c r="E42" i="2"/>
  <c r="D42" i="2"/>
  <c r="C42" i="2"/>
  <c r="T41" i="2"/>
  <c r="S41" i="2"/>
  <c r="R41" i="2"/>
  <c r="Q41" i="2"/>
  <c r="P41" i="2"/>
  <c r="O41" i="2"/>
  <c r="J41" i="2"/>
  <c r="I41" i="2"/>
  <c r="H41" i="2"/>
  <c r="G41" i="2"/>
  <c r="F41" i="2"/>
  <c r="E41" i="2"/>
  <c r="D41" i="2"/>
  <c r="C41" i="2"/>
  <c r="P40" i="2"/>
  <c r="O40" i="2"/>
  <c r="F40" i="2"/>
  <c r="E40" i="2"/>
  <c r="D40" i="2"/>
  <c r="C40" i="2"/>
  <c r="O39" i="2"/>
  <c r="G39" i="2"/>
  <c r="F39" i="2"/>
  <c r="E39" i="2"/>
  <c r="D39" i="2"/>
  <c r="C39" i="2"/>
  <c r="P38" i="2"/>
  <c r="O38" i="2"/>
  <c r="D38" i="2"/>
  <c r="C38" i="2"/>
  <c r="P37" i="2"/>
  <c r="O37" i="2"/>
  <c r="D37" i="2"/>
  <c r="C37" i="2"/>
  <c r="F36" i="2"/>
  <c r="E36" i="2"/>
  <c r="D36" i="2"/>
  <c r="C36" i="2"/>
  <c r="T35" i="2"/>
  <c r="S35" i="2"/>
  <c r="P35" i="2"/>
  <c r="O35" i="2"/>
  <c r="H35" i="2"/>
  <c r="G35" i="2"/>
  <c r="F35" i="2"/>
  <c r="E35" i="2"/>
  <c r="D35" i="2"/>
  <c r="C35" i="2"/>
  <c r="T34" i="2"/>
  <c r="S34" i="2"/>
  <c r="R34" i="2"/>
  <c r="Q34" i="2"/>
  <c r="P34" i="2"/>
  <c r="O34" i="2"/>
  <c r="L34" i="2"/>
  <c r="K34" i="2"/>
  <c r="J34" i="2"/>
  <c r="I34" i="2"/>
  <c r="H34" i="2"/>
  <c r="G34" i="2"/>
  <c r="F34" i="2"/>
  <c r="E34" i="2"/>
  <c r="D34" i="2"/>
  <c r="C34" i="2"/>
  <c r="P33" i="2"/>
  <c r="O33" i="2"/>
  <c r="L33" i="2"/>
  <c r="K33" i="2"/>
  <c r="F33" i="2"/>
  <c r="E33" i="2"/>
  <c r="D33" i="2"/>
  <c r="C33" i="2"/>
  <c r="P29" i="2"/>
  <c r="O29" i="2"/>
  <c r="L29" i="2"/>
  <c r="K29" i="2"/>
  <c r="H29" i="2"/>
  <c r="G29" i="2"/>
  <c r="F29" i="2"/>
  <c r="E29" i="2"/>
  <c r="D29" i="2"/>
  <c r="C29" i="2"/>
  <c r="T28" i="2"/>
  <c r="S28" i="2"/>
  <c r="P28" i="2"/>
  <c r="O28" i="2"/>
  <c r="K28" i="2"/>
  <c r="H28" i="2"/>
  <c r="G28" i="2"/>
  <c r="F28" i="2"/>
  <c r="E28" i="2"/>
  <c r="D28" i="2"/>
  <c r="C28" i="2"/>
  <c r="T27" i="2"/>
  <c r="S27" i="2"/>
  <c r="R27" i="2"/>
  <c r="Q27" i="2"/>
  <c r="P27" i="2"/>
  <c r="O27" i="2"/>
  <c r="L27" i="2"/>
  <c r="K27" i="2"/>
  <c r="J27" i="2"/>
  <c r="I27" i="2"/>
  <c r="H27" i="2"/>
  <c r="G27" i="2"/>
  <c r="F27" i="2"/>
  <c r="E27" i="2"/>
  <c r="D27" i="2"/>
  <c r="C27" i="2"/>
  <c r="T26" i="2"/>
  <c r="S26" i="2"/>
  <c r="R26" i="2"/>
  <c r="Q26" i="2"/>
  <c r="P26" i="2"/>
  <c r="O26" i="2"/>
  <c r="H26" i="2"/>
  <c r="G26" i="2"/>
  <c r="F26" i="2"/>
  <c r="E26" i="2"/>
  <c r="D26" i="2"/>
  <c r="C26" i="2"/>
  <c r="P25" i="2"/>
  <c r="O25" i="2"/>
  <c r="J25" i="2"/>
  <c r="I25" i="2"/>
  <c r="H25" i="2"/>
  <c r="G25" i="2"/>
  <c r="F25" i="2"/>
  <c r="E25" i="2"/>
  <c r="D25" i="2"/>
  <c r="C25" i="2"/>
  <c r="T24" i="2"/>
  <c r="S24" i="2"/>
  <c r="R24" i="2"/>
  <c r="Q24" i="2"/>
  <c r="P24" i="2"/>
  <c r="O24" i="2"/>
  <c r="L24" i="2"/>
  <c r="K24" i="2"/>
  <c r="H24" i="2"/>
  <c r="G24" i="2"/>
  <c r="F24" i="2"/>
  <c r="E24" i="2"/>
  <c r="D24" i="2"/>
  <c r="C24" i="2"/>
  <c r="T23" i="2"/>
  <c r="S23" i="2"/>
  <c r="P23" i="2"/>
  <c r="O23" i="2"/>
  <c r="H23" i="2"/>
  <c r="G23" i="2"/>
  <c r="F23" i="2"/>
  <c r="E23" i="2"/>
  <c r="D23" i="2"/>
  <c r="C23" i="2"/>
  <c r="T22" i="2"/>
  <c r="S22" i="2"/>
  <c r="P22" i="2"/>
  <c r="O22" i="2"/>
  <c r="H22" i="2"/>
  <c r="G22" i="2"/>
  <c r="F22" i="2"/>
  <c r="E22" i="2"/>
  <c r="D22" i="2"/>
  <c r="C22" i="2"/>
  <c r="T21" i="2"/>
  <c r="S21" i="2"/>
  <c r="P21" i="2"/>
  <c r="O21" i="2"/>
  <c r="H21" i="2"/>
  <c r="G21" i="2"/>
  <c r="F21" i="2"/>
  <c r="E21" i="2"/>
  <c r="D21" i="2"/>
  <c r="C21" i="2"/>
  <c r="T20" i="2"/>
  <c r="S20" i="2"/>
  <c r="P20" i="2"/>
  <c r="O20" i="2"/>
  <c r="H20" i="2"/>
  <c r="G20" i="2"/>
  <c r="F20" i="2"/>
  <c r="E20" i="2"/>
  <c r="D20" i="2"/>
  <c r="C20" i="2"/>
  <c r="P19" i="2"/>
  <c r="O19" i="2"/>
  <c r="L19" i="2"/>
  <c r="K19" i="2"/>
  <c r="H19" i="2"/>
  <c r="G19" i="2"/>
  <c r="F19" i="2"/>
  <c r="E19" i="2"/>
  <c r="D19" i="2"/>
  <c r="C19" i="2"/>
  <c r="T18" i="2"/>
  <c r="S18" i="2"/>
  <c r="P18" i="2"/>
  <c r="O18" i="2"/>
  <c r="J18" i="2"/>
  <c r="I18" i="2"/>
  <c r="H18" i="2"/>
  <c r="G18" i="2"/>
  <c r="F18" i="2"/>
  <c r="E18" i="2"/>
  <c r="D18" i="2"/>
  <c r="C18" i="2"/>
  <c r="T17" i="2"/>
  <c r="S17" i="2"/>
  <c r="R17" i="2"/>
  <c r="Q17" i="2"/>
  <c r="P17" i="2"/>
  <c r="O17" i="2"/>
  <c r="L17" i="2"/>
  <c r="K17" i="2"/>
  <c r="H17" i="2"/>
  <c r="G17" i="2"/>
  <c r="F17" i="2"/>
  <c r="E17" i="2"/>
  <c r="D17" i="2"/>
  <c r="C17" i="2"/>
  <c r="D16" i="2"/>
  <c r="C16" i="2"/>
  <c r="P15" i="2"/>
  <c r="O15" i="2"/>
  <c r="F15" i="2"/>
  <c r="E15" i="2"/>
  <c r="D15" i="2"/>
  <c r="C15" i="2"/>
  <c r="T14" i="2"/>
  <c r="S14" i="2"/>
  <c r="R14" i="2"/>
  <c r="Q14" i="2"/>
  <c r="P14" i="2"/>
  <c r="O14" i="2"/>
  <c r="H14" i="2"/>
  <c r="G14" i="2"/>
  <c r="F14" i="2"/>
  <c r="E14" i="2"/>
  <c r="D14" i="2"/>
  <c r="C14" i="2"/>
  <c r="U30" i="2" l="1"/>
  <c r="U59" i="2"/>
  <c r="U12" i="2"/>
  <c r="U45" i="2"/>
  <c r="GP5" i="1"/>
  <c r="FP64" i="1"/>
  <c r="FP63" i="1"/>
  <c r="FP62" i="1"/>
  <c r="FP61" i="1"/>
  <c r="FP60" i="1"/>
  <c r="FP59" i="1"/>
  <c r="FP58" i="1"/>
  <c r="FP57" i="1"/>
  <c r="FP56" i="1"/>
  <c r="FP55" i="1"/>
  <c r="FP51" i="1"/>
  <c r="FP52" i="1"/>
  <c r="FP50" i="1"/>
  <c r="FP49" i="1"/>
  <c r="FP48" i="1"/>
  <c r="FP47" i="1"/>
  <c r="FP46" i="1"/>
  <c r="FP45" i="1"/>
  <c r="FP44" i="1"/>
  <c r="FP43" i="1"/>
  <c r="FP42" i="1"/>
  <c r="FP41" i="1"/>
  <c r="FP38" i="1"/>
  <c r="FP37" i="1"/>
  <c r="FP36" i="1"/>
  <c r="FP35" i="1"/>
  <c r="FP34" i="1"/>
  <c r="FP33" i="1"/>
  <c r="FP32" i="1"/>
  <c r="FP31" i="1"/>
  <c r="FP30" i="1"/>
  <c r="FP29" i="1"/>
  <c r="FP28" i="1"/>
  <c r="FP27" i="1"/>
  <c r="FP26" i="1"/>
  <c r="FP22" i="1"/>
  <c r="FP21" i="1"/>
  <c r="FP20" i="1"/>
  <c r="FP18" i="1"/>
  <c r="FP17" i="1"/>
  <c r="FP16" i="1"/>
  <c r="FP14" i="1"/>
  <c r="FP12" i="1"/>
  <c r="FP11" i="1"/>
  <c r="FP8" i="1"/>
  <c r="ER64" i="1"/>
  <c r="ER63" i="1"/>
  <c r="ER62" i="1"/>
  <c r="ER61" i="1"/>
  <c r="ER60" i="1"/>
  <c r="ER59" i="1"/>
  <c r="ER58" i="1"/>
  <c r="ER57" i="1"/>
  <c r="ER56" i="1"/>
  <c r="ER55" i="1"/>
  <c r="ER51" i="1"/>
  <c r="ER52" i="1"/>
  <c r="ER50" i="1"/>
  <c r="ER49" i="1"/>
  <c r="ER48" i="1"/>
  <c r="ER47" i="1"/>
  <c r="ER46" i="1"/>
  <c r="ER45" i="1"/>
  <c r="ER44" i="1"/>
  <c r="ER43" i="1"/>
  <c r="ER42" i="1"/>
  <c r="ER41" i="1"/>
  <c r="ER38" i="1"/>
  <c r="ER37" i="1"/>
  <c r="ER36" i="1"/>
  <c r="ER35" i="1"/>
  <c r="ER34" i="1"/>
  <c r="ER33" i="1"/>
  <c r="ER32" i="1"/>
  <c r="ER31" i="1"/>
  <c r="ER30" i="1"/>
  <c r="ER29" i="1"/>
  <c r="ER28" i="1"/>
  <c r="ER27" i="1"/>
  <c r="ER26" i="1"/>
  <c r="ER21" i="1"/>
  <c r="ER20" i="1"/>
  <c r="ER18" i="1"/>
  <c r="ER11" i="1"/>
  <c r="ER8" i="1"/>
  <c r="D64" i="1"/>
  <c r="D63" i="1"/>
  <c r="D62" i="1"/>
  <c r="D61" i="1"/>
  <c r="D60" i="1"/>
  <c r="D59" i="1"/>
  <c r="D58" i="1"/>
  <c r="D57" i="1"/>
  <c r="D56" i="1"/>
  <c r="D55" i="1"/>
  <c r="D51" i="1"/>
  <c r="D52" i="1"/>
  <c r="D50" i="1"/>
  <c r="D49" i="1"/>
  <c r="D48" i="1"/>
  <c r="D47" i="1"/>
  <c r="D46" i="1"/>
  <c r="D45" i="1"/>
  <c r="D44" i="1"/>
  <c r="D43" i="1"/>
  <c r="D42" i="1"/>
  <c r="D41" i="1"/>
  <c r="D38" i="1"/>
  <c r="D37" i="1"/>
  <c r="D36" i="1"/>
  <c r="D35" i="1"/>
  <c r="D34" i="1"/>
  <c r="D33" i="1"/>
  <c r="D32" i="1"/>
  <c r="D31" i="1"/>
  <c r="D30" i="1"/>
  <c r="D29" i="1"/>
  <c r="D28" i="1"/>
  <c r="D27" i="1"/>
  <c r="D23" i="1"/>
  <c r="D22" i="1"/>
  <c r="D21" i="1"/>
  <c r="D20" i="1"/>
  <c r="D19" i="1"/>
  <c r="D18" i="1"/>
  <c r="D17" i="1"/>
  <c r="D16" i="1"/>
  <c r="D15" i="1"/>
  <c r="D14" i="1"/>
  <c r="D13" i="1"/>
  <c r="D12" i="1"/>
  <c r="D11" i="1"/>
  <c r="D10" i="1"/>
  <c r="D9" i="1"/>
  <c r="D8" i="1"/>
  <c r="AB64" i="1"/>
  <c r="AB63" i="1"/>
  <c r="AB62" i="1"/>
  <c r="AB61" i="1"/>
  <c r="AB60" i="1"/>
  <c r="AB59" i="1"/>
  <c r="AB58" i="1"/>
  <c r="AB57" i="1"/>
  <c r="AB56" i="1"/>
  <c r="AB55" i="1"/>
  <c r="AB51" i="1"/>
  <c r="AB52" i="1"/>
  <c r="AB50" i="1"/>
  <c r="AB49" i="1"/>
  <c r="AB48" i="1"/>
  <c r="AB47" i="1"/>
  <c r="AB46" i="1"/>
  <c r="AB45" i="1"/>
  <c r="AB44" i="1"/>
  <c r="AB43" i="1"/>
  <c r="AB42" i="1"/>
  <c r="AB41" i="1"/>
  <c r="AB38" i="1"/>
  <c r="AB37" i="1"/>
  <c r="AB36" i="1"/>
  <c r="AB35" i="1"/>
  <c r="AB34" i="1"/>
  <c r="AB33" i="1"/>
  <c r="AB32" i="1"/>
  <c r="AB31" i="1"/>
  <c r="AB30" i="1"/>
  <c r="AB29" i="1"/>
  <c r="AB28" i="1"/>
  <c r="AB27" i="1"/>
  <c r="AB26" i="1"/>
  <c r="AB23" i="1"/>
  <c r="AB22" i="1"/>
  <c r="AB21" i="1"/>
  <c r="AB20" i="1"/>
  <c r="AB19" i="1"/>
  <c r="AB18" i="1"/>
  <c r="AB17" i="1"/>
  <c r="AB16" i="1"/>
  <c r="AB15" i="1"/>
  <c r="AB14" i="1"/>
  <c r="AB13" i="1"/>
  <c r="AB12" i="1"/>
  <c r="AB11" i="1"/>
  <c r="AB9" i="1"/>
  <c r="AB8" i="1"/>
  <c r="AZ64" i="1"/>
  <c r="AZ63" i="1"/>
  <c r="AZ62" i="1"/>
  <c r="AZ61" i="1"/>
  <c r="AZ60" i="1"/>
  <c r="AZ59" i="1"/>
  <c r="AZ58" i="1"/>
  <c r="AZ57" i="1"/>
  <c r="AZ56" i="1"/>
  <c r="AZ55" i="1"/>
  <c r="AZ51" i="1"/>
  <c r="AZ52" i="1"/>
  <c r="AZ50" i="1"/>
  <c r="AZ49" i="1"/>
  <c r="AZ48" i="1"/>
  <c r="AZ47" i="1"/>
  <c r="AZ46" i="1"/>
  <c r="AZ45" i="1"/>
  <c r="AZ44" i="1"/>
  <c r="AZ43" i="1"/>
  <c r="AZ42" i="1"/>
  <c r="AZ41" i="1"/>
  <c r="AZ38" i="1"/>
  <c r="AZ37" i="1"/>
  <c r="AZ36" i="1"/>
  <c r="AZ35" i="1"/>
  <c r="AZ34" i="1"/>
  <c r="AZ33" i="1"/>
  <c r="AZ32" i="1"/>
  <c r="AZ31" i="1"/>
  <c r="AZ30" i="1"/>
  <c r="AZ29" i="1"/>
  <c r="AZ28" i="1"/>
  <c r="AZ27" i="1"/>
  <c r="AZ26" i="1"/>
  <c r="AZ23" i="1"/>
  <c r="AZ22" i="1"/>
  <c r="AZ21" i="1"/>
  <c r="AZ20" i="1"/>
  <c r="AZ19" i="1"/>
  <c r="AZ18" i="1"/>
  <c r="AZ17" i="1"/>
  <c r="AZ16" i="1"/>
  <c r="AZ15" i="1"/>
  <c r="AZ14" i="1"/>
  <c r="AZ13" i="1"/>
  <c r="AZ12" i="1"/>
  <c r="AZ11" i="1"/>
  <c r="AZ8" i="1"/>
  <c r="BX27" i="1"/>
  <c r="BX26" i="1"/>
  <c r="BX34" i="1"/>
  <c r="BX33" i="1"/>
  <c r="BX32" i="1"/>
  <c r="BX31" i="1"/>
  <c r="BX30" i="1"/>
  <c r="BX29" i="1"/>
  <c r="BX38" i="1"/>
  <c r="BX37" i="1"/>
  <c r="BX36" i="1"/>
  <c r="BX45" i="1"/>
  <c r="BX44" i="1"/>
  <c r="BX42" i="1"/>
  <c r="BX51" i="1"/>
  <c r="BX52" i="1"/>
  <c r="BX50" i="1"/>
  <c r="BX49" i="1"/>
  <c r="BX48" i="1"/>
  <c r="BX64" i="1"/>
  <c r="BX63" i="1"/>
  <c r="BX62" i="1"/>
  <c r="BX61" i="1"/>
  <c r="BX60" i="1"/>
  <c r="BX59" i="1"/>
  <c r="BX58" i="1"/>
  <c r="BX57" i="1"/>
  <c r="BX56" i="1"/>
  <c r="BX55" i="1"/>
  <c r="BX47" i="1"/>
  <c r="BX46" i="1"/>
  <c r="BX43" i="1"/>
  <c r="BX35" i="1"/>
  <c r="BX28" i="1"/>
  <c r="BX21" i="1"/>
  <c r="BX19" i="1"/>
  <c r="BX12" i="1"/>
  <c r="CV23" i="1"/>
  <c r="CV21" i="1"/>
  <c r="CV18" i="1"/>
  <c r="CV11" i="1"/>
  <c r="CV64" i="1"/>
  <c r="CV63" i="1"/>
  <c r="CV62" i="1"/>
  <c r="CV61" i="1"/>
  <c r="CV60" i="1"/>
  <c r="CV59" i="1"/>
  <c r="CV58" i="1"/>
  <c r="CV57" i="1"/>
  <c r="CV56" i="1"/>
  <c r="CV55" i="1"/>
  <c r="CV51" i="1"/>
  <c r="CV52" i="1"/>
  <c r="CV50" i="1"/>
  <c r="CV49" i="1"/>
  <c r="CV48" i="1"/>
  <c r="CV47" i="1"/>
  <c r="CV46" i="1"/>
  <c r="CV45" i="1"/>
  <c r="CV44" i="1"/>
  <c r="CV43" i="1"/>
  <c r="CV42" i="1"/>
  <c r="CV41" i="1"/>
  <c r="CV26" i="1"/>
  <c r="CV27" i="1"/>
  <c r="CV28" i="1"/>
  <c r="CV29" i="1"/>
  <c r="CV30" i="1"/>
  <c r="CV31" i="1"/>
  <c r="CV32" i="1"/>
  <c r="CV33" i="1"/>
  <c r="CV34" i="1"/>
  <c r="CV35" i="1"/>
  <c r="CV36" i="1"/>
  <c r="CV37" i="1"/>
  <c r="CV38" i="1"/>
  <c r="DT32" i="1"/>
  <c r="DT64" i="1"/>
  <c r="DT63" i="1"/>
  <c r="DT62" i="1"/>
  <c r="DT61" i="1"/>
  <c r="DT60" i="1"/>
  <c r="DT59" i="1"/>
  <c r="DT58" i="1"/>
  <c r="DT57" i="1"/>
  <c r="DT56" i="1"/>
  <c r="DT55" i="1"/>
  <c r="DT51" i="1"/>
  <c r="DT52" i="1"/>
  <c r="DT50" i="1"/>
  <c r="DT49" i="1"/>
  <c r="DT48" i="1"/>
  <c r="DT47" i="1"/>
  <c r="DT46" i="1"/>
  <c r="DT45" i="1"/>
  <c r="DT44" i="1"/>
  <c r="DT43" i="1"/>
  <c r="DT42" i="1"/>
  <c r="DT41" i="1"/>
  <c r="DT38" i="1"/>
  <c r="DT37" i="1"/>
  <c r="DT36" i="1"/>
  <c r="DT35" i="1"/>
  <c r="DT34" i="1"/>
  <c r="DT33" i="1"/>
  <c r="DT31" i="1"/>
  <c r="DT30" i="1"/>
  <c r="DT29" i="1"/>
  <c r="DT28" i="1"/>
  <c r="DT27" i="1"/>
  <c r="DT26" i="1"/>
  <c r="DT22" i="1"/>
  <c r="DT21" i="1"/>
  <c r="DT20" i="1"/>
  <c r="DT19" i="1"/>
  <c r="DT18" i="1"/>
  <c r="DT17" i="1"/>
  <c r="DT16" i="1"/>
  <c r="DT15" i="1"/>
  <c r="DT14" i="1"/>
  <c r="DT13" i="1"/>
  <c r="DT12" i="1"/>
  <c r="DT11" i="1"/>
  <c r="DT9" i="1"/>
  <c r="DT8" i="1"/>
  <c r="GM53" i="1"/>
  <c r="GA53" i="1"/>
  <c r="FZ53" i="1"/>
  <c r="FY53" i="1"/>
  <c r="FX53" i="1"/>
  <c r="FW53" i="1"/>
  <c r="FV53" i="1"/>
  <c r="FU53" i="1"/>
  <c r="FT53" i="1"/>
  <c r="FS53" i="1"/>
  <c r="FR53" i="1"/>
  <c r="FQ53" i="1"/>
  <c r="FO53" i="1"/>
  <c r="FC53" i="1"/>
  <c r="FB53" i="1"/>
  <c r="FA53" i="1"/>
  <c r="EZ53" i="1"/>
  <c r="EY53" i="1"/>
  <c r="EX53" i="1"/>
  <c r="EW53" i="1"/>
  <c r="EV53" i="1"/>
  <c r="EU53" i="1"/>
  <c r="ES53" i="1"/>
  <c r="EQ53" i="1"/>
  <c r="EE53" i="1"/>
  <c r="ED53" i="1"/>
  <c r="EC53" i="1"/>
  <c r="EB53" i="1"/>
  <c r="EA53" i="1"/>
  <c r="DZ53" i="1"/>
  <c r="DY53" i="1"/>
  <c r="DX53" i="1"/>
  <c r="DW53" i="1"/>
  <c r="DV53" i="1"/>
  <c r="DU53" i="1"/>
  <c r="DS53" i="1"/>
  <c r="DG53" i="1"/>
  <c r="DF53" i="1"/>
  <c r="DE53" i="1"/>
  <c r="DD53" i="1"/>
  <c r="DC53" i="1"/>
  <c r="DB53" i="1"/>
  <c r="DA53" i="1"/>
  <c r="CZ53" i="1"/>
  <c r="CY53" i="1"/>
  <c r="CX53" i="1"/>
  <c r="CW53" i="1"/>
  <c r="CU53" i="1"/>
  <c r="CI53" i="1"/>
  <c r="CH53" i="1"/>
  <c r="CG53" i="1"/>
  <c r="CF53" i="1"/>
  <c r="CE53" i="1"/>
  <c r="CD53" i="1"/>
  <c r="CC53" i="1"/>
  <c r="CB53" i="1"/>
  <c r="CA53" i="1"/>
  <c r="BY53" i="1"/>
  <c r="BW53" i="1"/>
  <c r="BK53" i="1"/>
  <c r="BJ53" i="1"/>
  <c r="BI53" i="1"/>
  <c r="BH53" i="1"/>
  <c r="BG53" i="1"/>
  <c r="BF53" i="1"/>
  <c r="BE53" i="1"/>
  <c r="BD53" i="1"/>
  <c r="BC53" i="1"/>
  <c r="BB53" i="1"/>
  <c r="BA53" i="1"/>
  <c r="AY53" i="1"/>
  <c r="AM53" i="1"/>
  <c r="AL53" i="1"/>
  <c r="AK53" i="1"/>
  <c r="AJ53" i="1"/>
  <c r="AI53" i="1"/>
  <c r="AH53" i="1"/>
  <c r="AG53" i="1"/>
  <c r="AF53" i="1"/>
  <c r="AE53" i="1"/>
  <c r="AD53" i="1"/>
  <c r="AC53" i="1"/>
  <c r="AA53" i="1"/>
  <c r="GM39" i="1"/>
  <c r="GA39" i="1"/>
  <c r="FZ39" i="1"/>
  <c r="FY39" i="1"/>
  <c r="FX39" i="1"/>
  <c r="FW39" i="1"/>
  <c r="FV39" i="1"/>
  <c r="FU39" i="1"/>
  <c r="FT39" i="1"/>
  <c r="FS39" i="1"/>
  <c r="FR39" i="1"/>
  <c r="FQ39" i="1"/>
  <c r="FO39" i="1"/>
  <c r="FC39" i="1"/>
  <c r="FB39" i="1"/>
  <c r="FA39" i="1"/>
  <c r="EZ39" i="1"/>
  <c r="EY39" i="1"/>
  <c r="EX39" i="1"/>
  <c r="EW39" i="1"/>
  <c r="EV39" i="1"/>
  <c r="EU39" i="1"/>
  <c r="ES39" i="1"/>
  <c r="EQ39" i="1"/>
  <c r="EE39" i="1"/>
  <c r="ED39" i="1"/>
  <c r="EC39" i="1"/>
  <c r="EB39" i="1"/>
  <c r="EA39" i="1"/>
  <c r="DZ39" i="1"/>
  <c r="DY39" i="1"/>
  <c r="DX39" i="1"/>
  <c r="DW39" i="1"/>
  <c r="DV39" i="1"/>
  <c r="DU39" i="1"/>
  <c r="DS39" i="1"/>
  <c r="DG39" i="1"/>
  <c r="DF39" i="1"/>
  <c r="DE39" i="1"/>
  <c r="DD39" i="1"/>
  <c r="DC39" i="1"/>
  <c r="DB39" i="1"/>
  <c r="DA39" i="1"/>
  <c r="CZ39" i="1"/>
  <c r="CY39" i="1"/>
  <c r="CX39" i="1"/>
  <c r="CW39" i="1"/>
  <c r="CU39" i="1"/>
  <c r="CI39" i="1"/>
  <c r="CH39" i="1"/>
  <c r="CG39" i="1"/>
  <c r="CF39" i="1"/>
  <c r="CE39" i="1"/>
  <c r="CD39" i="1"/>
  <c r="CC39" i="1"/>
  <c r="CB39" i="1"/>
  <c r="CA39" i="1"/>
  <c r="BY39" i="1"/>
  <c r="BW39" i="1"/>
  <c r="BK39" i="1"/>
  <c r="BJ39" i="1"/>
  <c r="BI39" i="1"/>
  <c r="BH39" i="1"/>
  <c r="BG39" i="1"/>
  <c r="BF39" i="1"/>
  <c r="BE39" i="1"/>
  <c r="BD39" i="1"/>
  <c r="BC39" i="1"/>
  <c r="BB39" i="1"/>
  <c r="BA39" i="1"/>
  <c r="AY39" i="1"/>
  <c r="AM39" i="1"/>
  <c r="AL39" i="1"/>
  <c r="AK39" i="1"/>
  <c r="AJ39" i="1"/>
  <c r="AI39" i="1"/>
  <c r="AH39" i="1"/>
  <c r="AG39" i="1"/>
  <c r="AF39" i="1"/>
  <c r="AE39" i="1"/>
  <c r="AD39" i="1"/>
  <c r="AC39" i="1"/>
  <c r="AA39" i="1"/>
  <c r="GM24" i="1"/>
  <c r="GA24" i="1"/>
  <c r="FZ24" i="1"/>
  <c r="FY24" i="1"/>
  <c r="FX24" i="1"/>
  <c r="FW24" i="1"/>
  <c r="FV24" i="1"/>
  <c r="FU24" i="1"/>
  <c r="FT24" i="1"/>
  <c r="FS24" i="1"/>
  <c r="FR24" i="1"/>
  <c r="FQ24" i="1"/>
  <c r="FO24" i="1"/>
  <c r="FC24" i="1"/>
  <c r="FB24" i="1"/>
  <c r="FA24" i="1"/>
  <c r="EZ24" i="1"/>
  <c r="EY24" i="1"/>
  <c r="EX24" i="1"/>
  <c r="EW24" i="1"/>
  <c r="EV24" i="1"/>
  <c r="EU24" i="1"/>
  <c r="ET24" i="1"/>
  <c r="ES24" i="1"/>
  <c r="EQ24" i="1"/>
  <c r="EE24" i="1"/>
  <c r="ED24" i="1"/>
  <c r="EC24" i="1"/>
  <c r="EB24" i="1"/>
  <c r="EA24" i="1"/>
  <c r="DZ24" i="1"/>
  <c r="DY24" i="1"/>
  <c r="DX24" i="1"/>
  <c r="DW24" i="1"/>
  <c r="DV24" i="1"/>
  <c r="DU24" i="1"/>
  <c r="DS24" i="1"/>
  <c r="DG24" i="1"/>
  <c r="DF24" i="1"/>
  <c r="DE24" i="1"/>
  <c r="DD24" i="1"/>
  <c r="DC24" i="1"/>
  <c r="DB24" i="1"/>
  <c r="DA24" i="1"/>
  <c r="CZ24" i="1"/>
  <c r="CY24" i="1"/>
  <c r="CX24" i="1"/>
  <c r="CW24" i="1"/>
  <c r="CU24" i="1"/>
  <c r="CI24" i="1"/>
  <c r="CH24" i="1"/>
  <c r="CG24" i="1"/>
  <c r="CF24" i="1"/>
  <c r="CE24" i="1"/>
  <c r="CD24" i="1"/>
  <c r="CC24" i="1"/>
  <c r="CB24" i="1"/>
  <c r="CA24" i="1"/>
  <c r="BY24" i="1"/>
  <c r="BW24" i="1"/>
  <c r="BK24" i="1"/>
  <c r="BJ24" i="1"/>
  <c r="BI24" i="1"/>
  <c r="BH24" i="1"/>
  <c r="BG24" i="1"/>
  <c r="BF24" i="1"/>
  <c r="BE24" i="1"/>
  <c r="BD24" i="1"/>
  <c r="BC24" i="1"/>
  <c r="BB24" i="1"/>
  <c r="BA24" i="1"/>
  <c r="AY24" i="1"/>
  <c r="AM24" i="1"/>
  <c r="AL24" i="1"/>
  <c r="AK24" i="1"/>
  <c r="AJ24" i="1"/>
  <c r="AI24" i="1"/>
  <c r="AH24" i="1"/>
  <c r="AG24" i="1"/>
  <c r="AF24" i="1"/>
  <c r="AE24" i="1"/>
  <c r="AD24" i="1"/>
  <c r="AC24" i="1"/>
  <c r="AA24" i="1"/>
  <c r="GM6" i="1"/>
  <c r="GA6" i="1"/>
  <c r="FZ6" i="1"/>
  <c r="FY6" i="1"/>
  <c r="FX6" i="1"/>
  <c r="FW6" i="1"/>
  <c r="FV6" i="1"/>
  <c r="FU6" i="1"/>
  <c r="FT6" i="1"/>
  <c r="FS6" i="1"/>
  <c r="FR6" i="1"/>
  <c r="FQ6" i="1"/>
  <c r="FO6" i="1"/>
  <c r="FC6" i="1"/>
  <c r="FB6" i="1"/>
  <c r="FA6" i="1"/>
  <c r="EZ6" i="1"/>
  <c r="EY6" i="1"/>
  <c r="EX6" i="1"/>
  <c r="EW6" i="1"/>
  <c r="EV6" i="1"/>
  <c r="EU6" i="1"/>
  <c r="ES6" i="1"/>
  <c r="EQ6" i="1"/>
  <c r="EE6" i="1"/>
  <c r="ED6" i="1"/>
  <c r="EC6" i="1"/>
  <c r="EB6" i="1"/>
  <c r="EA6" i="1"/>
  <c r="DZ6" i="1"/>
  <c r="DY6" i="1"/>
  <c r="DX6" i="1"/>
  <c r="DW6" i="1"/>
  <c r="DV6" i="1"/>
  <c r="DU6" i="1"/>
  <c r="DS6" i="1"/>
  <c r="DG6" i="1"/>
  <c r="DF6" i="1"/>
  <c r="DE6" i="1"/>
  <c r="DD6" i="1"/>
  <c r="DC6" i="1"/>
  <c r="DB6" i="1"/>
  <c r="DA6" i="1"/>
  <c r="CZ6" i="1"/>
  <c r="CY6" i="1"/>
  <c r="CW6" i="1"/>
  <c r="CU6" i="1"/>
  <c r="CI6" i="1"/>
  <c r="CH6" i="1"/>
  <c r="CG6" i="1"/>
  <c r="CF6" i="1"/>
  <c r="CE6" i="1"/>
  <c r="CD6" i="1"/>
  <c r="CC6" i="1"/>
  <c r="CA6" i="1"/>
  <c r="BY6" i="1"/>
  <c r="BW6" i="1"/>
  <c r="BK6" i="1"/>
  <c r="BJ6" i="1"/>
  <c r="BI6" i="1"/>
  <c r="BH6" i="1"/>
  <c r="BG6" i="1"/>
  <c r="BF6" i="1"/>
  <c r="BE6" i="1"/>
  <c r="BD6" i="1"/>
  <c r="BC6" i="1"/>
  <c r="BB6" i="1"/>
  <c r="BA6" i="1"/>
  <c r="AM6" i="1"/>
  <c r="AL6" i="1"/>
  <c r="AK6" i="1"/>
  <c r="AJ6" i="1"/>
  <c r="AI6" i="1"/>
  <c r="AH6" i="1"/>
  <c r="AG6" i="1"/>
  <c r="AF6" i="1"/>
  <c r="AE6" i="1"/>
  <c r="AD6" i="1"/>
  <c r="AC6" i="1"/>
  <c r="AA6" i="1"/>
  <c r="O53" i="1"/>
  <c r="N53" i="1"/>
  <c r="M53" i="1"/>
  <c r="L53" i="1"/>
  <c r="K53" i="1"/>
  <c r="J53" i="1"/>
  <c r="I53" i="1"/>
  <c r="H53" i="1"/>
  <c r="G53" i="1"/>
  <c r="F53" i="1"/>
  <c r="E53" i="1"/>
  <c r="C53" i="1"/>
  <c r="O39" i="1"/>
  <c r="N39" i="1"/>
  <c r="M39" i="1"/>
  <c r="L39" i="1"/>
  <c r="K39" i="1"/>
  <c r="J39" i="1"/>
  <c r="I39" i="1"/>
  <c r="H39" i="1"/>
  <c r="G39" i="1"/>
  <c r="F39" i="1"/>
  <c r="E39" i="1"/>
  <c r="C39" i="1"/>
  <c r="O24" i="1"/>
  <c r="N24" i="1"/>
  <c r="M24" i="1"/>
  <c r="L24" i="1"/>
  <c r="K24" i="1"/>
  <c r="J24" i="1"/>
  <c r="I24" i="1"/>
  <c r="H24" i="1"/>
  <c r="G24" i="1"/>
  <c r="F24" i="1"/>
  <c r="E24" i="1"/>
  <c r="C24" i="1"/>
  <c r="O6" i="1"/>
  <c r="N6" i="1"/>
  <c r="M6" i="1"/>
  <c r="L6" i="1"/>
  <c r="K6" i="1"/>
  <c r="J6" i="1"/>
  <c r="I6" i="1"/>
  <c r="H6" i="1"/>
  <c r="G6" i="1"/>
  <c r="F6" i="1"/>
  <c r="E6" i="1"/>
  <c r="C6" i="1"/>
  <c r="AY5" i="1" l="1"/>
  <c r="AY7" i="1" s="1"/>
  <c r="GP40" i="1"/>
  <c r="U46" i="2" s="1"/>
  <c r="CG5" i="1"/>
  <c r="F5" i="1"/>
  <c r="F40" i="1" s="1"/>
  <c r="N5" i="1"/>
  <c r="L5" i="1"/>
  <c r="J5" i="1"/>
  <c r="J54" i="1" s="1"/>
  <c r="H5" i="1"/>
  <c r="H7" i="1" s="1"/>
  <c r="E12" i="2"/>
  <c r="G12" i="2"/>
  <c r="I12" i="2"/>
  <c r="Q12" i="2"/>
  <c r="S12" i="2"/>
  <c r="V59" i="2"/>
  <c r="O12" i="2"/>
  <c r="GP54" i="1"/>
  <c r="U11" i="2"/>
  <c r="V45" i="2"/>
  <c r="V12" i="2"/>
  <c r="V30" i="2"/>
  <c r="GP7" i="1"/>
  <c r="GP25" i="1"/>
  <c r="BC5" i="1"/>
  <c r="BC7" i="1" s="1"/>
  <c r="P12" i="2"/>
  <c r="I30" i="2"/>
  <c r="J30" i="2"/>
  <c r="K30" i="2"/>
  <c r="L30" i="2"/>
  <c r="O30" i="2"/>
  <c r="P30" i="2"/>
  <c r="I45" i="2"/>
  <c r="J45" i="2"/>
  <c r="K45" i="2"/>
  <c r="L45" i="2"/>
  <c r="H59" i="2"/>
  <c r="G59" i="2"/>
  <c r="O5" i="1"/>
  <c r="O54" i="1" s="1"/>
  <c r="C12" i="2"/>
  <c r="D12" i="2"/>
  <c r="C30" i="2"/>
  <c r="D30" i="2"/>
  <c r="C45" i="2"/>
  <c r="D45" i="2"/>
  <c r="D59" i="2"/>
  <c r="C59" i="2"/>
  <c r="AM5" i="1"/>
  <c r="AM7" i="1" s="1"/>
  <c r="E30" i="2"/>
  <c r="F30" i="2"/>
  <c r="BK5" i="1"/>
  <c r="BK40" i="1" s="1"/>
  <c r="G30" i="2"/>
  <c r="H30" i="2"/>
  <c r="E45" i="2"/>
  <c r="F45" i="2"/>
  <c r="G45" i="2"/>
  <c r="H45" i="2"/>
  <c r="Q45" i="2"/>
  <c r="R45" i="2"/>
  <c r="S45" i="2"/>
  <c r="T45" i="2"/>
  <c r="J59" i="2"/>
  <c r="I59" i="2"/>
  <c r="L59" i="2"/>
  <c r="K59" i="2"/>
  <c r="P59" i="2"/>
  <c r="O59" i="2"/>
  <c r="F12" i="2"/>
  <c r="H12" i="2"/>
  <c r="J12" i="2"/>
  <c r="CY5" i="1"/>
  <c r="CY40" i="1" s="1"/>
  <c r="T12" i="2"/>
  <c r="FX5" i="1"/>
  <c r="D6" i="1"/>
  <c r="D39" i="1"/>
  <c r="Q30" i="2"/>
  <c r="R30" i="2"/>
  <c r="S30" i="2"/>
  <c r="T30" i="2"/>
  <c r="O45" i="2"/>
  <c r="P45" i="2"/>
  <c r="F59" i="2"/>
  <c r="E59" i="2"/>
  <c r="R59" i="2"/>
  <c r="Q59" i="2"/>
  <c r="T59" i="2"/>
  <c r="S59" i="2"/>
  <c r="R12" i="2"/>
  <c r="DG5" i="1"/>
  <c r="DG7" i="1" s="1"/>
  <c r="K12" i="2"/>
  <c r="L12" i="2"/>
  <c r="AE5" i="1"/>
  <c r="AE40" i="1" s="1"/>
  <c r="AI5" i="1"/>
  <c r="BG5" i="1"/>
  <c r="CC5" i="1"/>
  <c r="CC40" i="1" s="1"/>
  <c r="G5" i="1"/>
  <c r="G25" i="1" s="1"/>
  <c r="C5" i="1"/>
  <c r="C25" i="1" s="1"/>
  <c r="E5" i="1"/>
  <c r="E25" i="1" s="1"/>
  <c r="I5" i="1"/>
  <c r="I54" i="1" s="1"/>
  <c r="K5" i="1"/>
  <c r="M5" i="1"/>
  <c r="AC5" i="1"/>
  <c r="AC54" i="1" s="1"/>
  <c r="AG5" i="1"/>
  <c r="AG54" i="1" s="1"/>
  <c r="AK5" i="1"/>
  <c r="BA5" i="1"/>
  <c r="BA40" i="1" s="1"/>
  <c r="BE5" i="1"/>
  <c r="BE40" i="1" s="1"/>
  <c r="BI5" i="1"/>
  <c r="BY5" i="1"/>
  <c r="BY7" i="1" s="1"/>
  <c r="CE5" i="1"/>
  <c r="CI5" i="1"/>
  <c r="CI54" i="1" s="1"/>
  <c r="DC5" i="1"/>
  <c r="EV5" i="1"/>
  <c r="EV40" i="1" s="1"/>
  <c r="D24" i="1"/>
  <c r="D53" i="1"/>
  <c r="AA5" i="1"/>
  <c r="AA54" i="1" s="1"/>
  <c r="AD5" i="1"/>
  <c r="AD7" i="1" s="1"/>
  <c r="AF5" i="1"/>
  <c r="AF54" i="1" s="1"/>
  <c r="AH5" i="1"/>
  <c r="AH7" i="1" s="1"/>
  <c r="AJ5" i="1"/>
  <c r="AL5" i="1"/>
  <c r="BB5" i="1"/>
  <c r="BB7" i="1" s="1"/>
  <c r="BD5" i="1"/>
  <c r="BD54" i="1" s="1"/>
  <c r="BF5" i="1"/>
  <c r="BH5" i="1"/>
  <c r="BJ5" i="1"/>
  <c r="BW5" i="1"/>
  <c r="BW54" i="1" s="1"/>
  <c r="CA5" i="1"/>
  <c r="CA54" i="1" s="1"/>
  <c r="CD5" i="1"/>
  <c r="CD25" i="1" s="1"/>
  <c r="CF5" i="1"/>
  <c r="CH5" i="1"/>
  <c r="CU5" i="1"/>
  <c r="CU54" i="1" s="1"/>
  <c r="DA5" i="1"/>
  <c r="DA54" i="1" s="1"/>
  <c r="DE5" i="1"/>
  <c r="DW5" i="1"/>
  <c r="DW25" i="1" s="1"/>
  <c r="EA5" i="1"/>
  <c r="EA25" i="1" s="1"/>
  <c r="EE5" i="1"/>
  <c r="EE54" i="1" s="1"/>
  <c r="EZ5" i="1"/>
  <c r="FO5" i="1"/>
  <c r="FO54" i="1" s="1"/>
  <c r="FT5" i="1"/>
  <c r="FT7" i="1" s="1"/>
  <c r="GM5" i="1"/>
  <c r="V11" i="2" s="1"/>
  <c r="CW5" i="1"/>
  <c r="CW54" i="1" s="1"/>
  <c r="CZ5" i="1"/>
  <c r="CZ54" i="1" s="1"/>
  <c r="DB5" i="1"/>
  <c r="DD5" i="1"/>
  <c r="DF5" i="1"/>
  <c r="DS5" i="1"/>
  <c r="DS40" i="1" s="1"/>
  <c r="DV5" i="1"/>
  <c r="DV25" i="1" s="1"/>
  <c r="DX5" i="1"/>
  <c r="DX40" i="1" s="1"/>
  <c r="DZ5" i="1"/>
  <c r="DZ54" i="1" s="1"/>
  <c r="EB5" i="1"/>
  <c r="ED5" i="1"/>
  <c r="EQ5" i="1"/>
  <c r="EQ54" i="1" s="1"/>
  <c r="EU5" i="1"/>
  <c r="EU54" i="1" s="1"/>
  <c r="EW5" i="1"/>
  <c r="EW54" i="1" s="1"/>
  <c r="EY5" i="1"/>
  <c r="FA5" i="1"/>
  <c r="FC5" i="1"/>
  <c r="FC54" i="1" s="1"/>
  <c r="FQ5" i="1"/>
  <c r="FQ7" i="1" s="1"/>
  <c r="FS5" i="1"/>
  <c r="FS54" i="1" s="1"/>
  <c r="FU5" i="1"/>
  <c r="FU54" i="1" s="1"/>
  <c r="FW5" i="1"/>
  <c r="FY5" i="1"/>
  <c r="GA5" i="1"/>
  <c r="GA40" i="1" s="1"/>
  <c r="DU5" i="1"/>
  <c r="DU54" i="1" s="1"/>
  <c r="DY5" i="1"/>
  <c r="DY54" i="1" s="1"/>
  <c r="EC5" i="1"/>
  <c r="ES5" i="1"/>
  <c r="ES7" i="1" s="1"/>
  <c r="EX5" i="1"/>
  <c r="EX54" i="1" s="1"/>
  <c r="FB5" i="1"/>
  <c r="FR5" i="1"/>
  <c r="FR54" i="1" s="1"/>
  <c r="FV5" i="1"/>
  <c r="FZ5" i="1"/>
  <c r="B53" i="1"/>
  <c r="B39" i="1"/>
  <c r="B24" i="1"/>
  <c r="B6" i="1"/>
  <c r="AL25" i="1" l="1"/>
  <c r="BJ25" i="1"/>
  <c r="N54" i="1"/>
  <c r="FB7" i="1"/>
  <c r="ED7" i="1"/>
  <c r="FZ54" i="1"/>
  <c r="DF54" i="1"/>
  <c r="CH54" i="1"/>
  <c r="EC25" i="1"/>
  <c r="FY40" i="1"/>
  <c r="FA54" i="1"/>
  <c r="BI7" i="1"/>
  <c r="M40" i="1"/>
  <c r="DE25" i="1"/>
  <c r="AK7" i="1"/>
  <c r="CG54" i="1"/>
  <c r="T11" i="2"/>
  <c r="ED40" i="1"/>
  <c r="CG7" i="1"/>
  <c r="FC7" i="1"/>
  <c r="Q13" i="2" s="1"/>
  <c r="CG25" i="1"/>
  <c r="FQ54" i="1"/>
  <c r="EC40" i="1"/>
  <c r="CG40" i="1"/>
  <c r="DW7" i="1"/>
  <c r="AK40" i="1"/>
  <c r="FQ25" i="1"/>
  <c r="EV54" i="1"/>
  <c r="EV7" i="1"/>
  <c r="ES25" i="1"/>
  <c r="ES54" i="1"/>
  <c r="AE25" i="1"/>
  <c r="DG25" i="1"/>
  <c r="K31" i="2" s="1"/>
  <c r="ED54" i="1"/>
  <c r="CF7" i="1"/>
  <c r="EC54" i="1"/>
  <c r="DD25" i="1"/>
  <c r="FX54" i="1"/>
  <c r="EZ25" i="1"/>
  <c r="CY7" i="1"/>
  <c r="FQ40" i="1"/>
  <c r="DW54" i="1"/>
  <c r="EB40" i="1"/>
  <c r="AJ40" i="1"/>
  <c r="L25" i="1"/>
  <c r="F7" i="1"/>
  <c r="EE25" i="1"/>
  <c r="O31" i="2" s="1"/>
  <c r="BH54" i="1"/>
  <c r="EC7" i="1"/>
  <c r="EZ7" i="1"/>
  <c r="EB54" i="1"/>
  <c r="EB7" i="1"/>
  <c r="FX7" i="1"/>
  <c r="FV7" i="1"/>
  <c r="EQ40" i="1"/>
  <c r="EX7" i="1"/>
  <c r="DZ40" i="1"/>
  <c r="FW40" i="1"/>
  <c r="EA7" i="1"/>
  <c r="EA40" i="1"/>
  <c r="EZ54" i="1"/>
  <c r="DX54" i="1"/>
  <c r="E7" i="1"/>
  <c r="FU25" i="1"/>
  <c r="FW25" i="1"/>
  <c r="E54" i="1"/>
  <c r="DF7" i="1"/>
  <c r="ED25" i="1"/>
  <c r="FS7" i="1"/>
  <c r="FS25" i="1"/>
  <c r="DZ25" i="1"/>
  <c r="ES40" i="1"/>
  <c r="EA54" i="1"/>
  <c r="FX25" i="1"/>
  <c r="FU40" i="1"/>
  <c r="DG40" i="1"/>
  <c r="K46" i="2" s="1"/>
  <c r="DV54" i="1"/>
  <c r="FT25" i="1"/>
  <c r="FS40" i="1"/>
  <c r="FX40" i="1"/>
  <c r="BB54" i="1"/>
  <c r="DG54" i="1"/>
  <c r="K60" i="2" s="1"/>
  <c r="EQ7" i="1"/>
  <c r="FB25" i="1"/>
  <c r="FV40" i="1"/>
  <c r="J25" i="1"/>
  <c r="EV25" i="1"/>
  <c r="EQ25" i="1"/>
  <c r="FT40" i="1"/>
  <c r="FB54" i="1"/>
  <c r="FT54" i="1"/>
  <c r="EE40" i="1"/>
  <c r="O46" i="2" s="1"/>
  <c r="DY40" i="1"/>
  <c r="CF25" i="1"/>
  <c r="DF40" i="1"/>
  <c r="FC40" i="1"/>
  <c r="Q46" i="2" s="1"/>
  <c r="FW7" i="1"/>
  <c r="EE7" i="1"/>
  <c r="O13" i="2" s="1"/>
  <c r="DZ7" i="1"/>
  <c r="DY25" i="1"/>
  <c r="FC25" i="1"/>
  <c r="Q31" i="2" s="1"/>
  <c r="BI25" i="1"/>
  <c r="EZ40" i="1"/>
  <c r="EW40" i="1"/>
  <c r="FW54" i="1"/>
  <c r="CF54" i="1"/>
  <c r="L11" i="2"/>
  <c r="FO40" i="1"/>
  <c r="FR40" i="1"/>
  <c r="FR25" i="1"/>
  <c r="FB40" i="1"/>
  <c r="CF40" i="1"/>
  <c r="FU7" i="1"/>
  <c r="FR7" i="1"/>
  <c r="FO25" i="1"/>
  <c r="DF25" i="1"/>
  <c r="EU25" i="1"/>
  <c r="BE25" i="1"/>
  <c r="EX40" i="1"/>
  <c r="BB40" i="1"/>
  <c r="EU40" i="1"/>
  <c r="BE54" i="1"/>
  <c r="EU7" i="1"/>
  <c r="BB25" i="1"/>
  <c r="FO7" i="1"/>
  <c r="DY7" i="1"/>
  <c r="BE7" i="1"/>
  <c r="EX25" i="1"/>
  <c r="DS54" i="1"/>
  <c r="G40" i="1"/>
  <c r="BA7" i="1"/>
  <c r="G54" i="1"/>
  <c r="AE7" i="1"/>
  <c r="AL7" i="1"/>
  <c r="G7" i="1"/>
  <c r="AM25" i="1"/>
  <c r="E31" i="2" s="1"/>
  <c r="AM40" i="1"/>
  <c r="E46" i="2" s="1"/>
  <c r="J7" i="1"/>
  <c r="AL54" i="1"/>
  <c r="J40" i="1"/>
  <c r="DB25" i="1"/>
  <c r="DB40" i="1"/>
  <c r="AM54" i="1"/>
  <c r="E60" i="2" s="1"/>
  <c r="BJ40" i="1"/>
  <c r="DE40" i="1"/>
  <c r="BJ54" i="1"/>
  <c r="DE54" i="1"/>
  <c r="I40" i="1"/>
  <c r="CI7" i="1"/>
  <c r="I13" i="2" s="1"/>
  <c r="F25" i="1"/>
  <c r="E40" i="1"/>
  <c r="BC40" i="1"/>
  <c r="N7" i="1"/>
  <c r="BH7" i="1"/>
  <c r="CW7" i="1"/>
  <c r="AI40" i="1"/>
  <c r="F54" i="1"/>
  <c r="AH54" i="1"/>
  <c r="I7" i="1"/>
  <c r="N40" i="1"/>
  <c r="AC7" i="1"/>
  <c r="BJ7" i="1"/>
  <c r="AH25" i="1"/>
  <c r="CZ40" i="1"/>
  <c r="BG54" i="1"/>
  <c r="L40" i="1"/>
  <c r="CI40" i="1"/>
  <c r="I46" i="2" s="1"/>
  <c r="BI40" i="1"/>
  <c r="O25" i="1"/>
  <c r="C31" i="2" s="1"/>
  <c r="DE7" i="1"/>
  <c r="BG40" i="1"/>
  <c r="DA7" i="1"/>
  <c r="DC25" i="1"/>
  <c r="BW40" i="1"/>
  <c r="AJ54" i="1"/>
  <c r="AA7" i="1"/>
  <c r="BG25" i="1"/>
  <c r="DC40" i="1"/>
  <c r="BK54" i="1"/>
  <c r="G60" i="2" s="1"/>
  <c r="L7" i="1"/>
  <c r="N25" i="1"/>
  <c r="BW7" i="1"/>
  <c r="BG7" i="1"/>
  <c r="AC25" i="1"/>
  <c r="CW40" i="1"/>
  <c r="BI54" i="1"/>
  <c r="H11" i="2"/>
  <c r="H54" i="1"/>
  <c r="AY40" i="1"/>
  <c r="DD7" i="1"/>
  <c r="BF7" i="1"/>
  <c r="CD7" i="1"/>
  <c r="CZ25" i="1"/>
  <c r="AK25" i="1"/>
  <c r="CY25" i="1"/>
  <c r="BC25" i="1"/>
  <c r="AG40" i="1"/>
  <c r="AL40" i="1"/>
  <c r="DD54" i="1"/>
  <c r="AK54" i="1"/>
  <c r="C54" i="1"/>
  <c r="F11" i="2"/>
  <c r="C40" i="1"/>
  <c r="DB7" i="1"/>
  <c r="BD7" i="1"/>
  <c r="CI25" i="1"/>
  <c r="I31" i="2" s="1"/>
  <c r="AG25" i="1"/>
  <c r="CW25" i="1"/>
  <c r="BA25" i="1"/>
  <c r="CA40" i="1"/>
  <c r="AC40" i="1"/>
  <c r="AH40" i="1"/>
  <c r="C7" i="1"/>
  <c r="AY25" i="1"/>
  <c r="BC54" i="1"/>
  <c r="CA25" i="1"/>
  <c r="CC54" i="1"/>
  <c r="L54" i="1"/>
  <c r="BA54" i="1"/>
  <c r="D5" i="1"/>
  <c r="D7" i="1" s="1"/>
  <c r="H40" i="1"/>
  <c r="CA7" i="1"/>
  <c r="BY25" i="1"/>
  <c r="BK25" i="1"/>
  <c r="G31" i="2" s="1"/>
  <c r="AJ25" i="1"/>
  <c r="DD40" i="1"/>
  <c r="CY54" i="1"/>
  <c r="AY54" i="1"/>
  <c r="H25" i="1"/>
  <c r="AI7" i="1"/>
  <c r="FZ40" i="1"/>
  <c r="DV40" i="1"/>
  <c r="CZ7" i="1"/>
  <c r="AG7" i="1"/>
  <c r="DC7" i="1"/>
  <c r="BK7" i="1"/>
  <c r="G13" i="2" s="1"/>
  <c r="AJ7" i="1"/>
  <c r="BW25" i="1"/>
  <c r="AI25" i="1"/>
  <c r="FV25" i="1"/>
  <c r="BY40" i="1"/>
  <c r="CE54" i="1"/>
  <c r="GM54" i="1"/>
  <c r="M25" i="1"/>
  <c r="AF40" i="1"/>
  <c r="GA7" i="1"/>
  <c r="S13" i="2" s="1"/>
  <c r="CE7" i="1"/>
  <c r="BF25" i="1"/>
  <c r="EB25" i="1"/>
  <c r="AF25" i="1"/>
  <c r="DA40" i="1"/>
  <c r="AD40" i="1"/>
  <c r="BY54" i="1"/>
  <c r="EY54" i="1"/>
  <c r="O40" i="1"/>
  <c r="C46" i="2" s="1"/>
  <c r="FY7" i="1"/>
  <c r="DS7" i="1"/>
  <c r="CC7" i="1"/>
  <c r="GM7" i="1"/>
  <c r="EY7" i="1"/>
  <c r="DX7" i="1"/>
  <c r="CU7" i="1"/>
  <c r="GA25" i="1"/>
  <c r="S31" i="2" s="1"/>
  <c r="DU25" i="1"/>
  <c r="CE25" i="1"/>
  <c r="BD25" i="1"/>
  <c r="AA25" i="1"/>
  <c r="FA25" i="1"/>
  <c r="AD25" i="1"/>
  <c r="DW40" i="1"/>
  <c r="BF40" i="1"/>
  <c r="GA54" i="1"/>
  <c r="S60" i="2" s="1"/>
  <c r="AE54" i="1"/>
  <c r="M54" i="1"/>
  <c r="AD54" i="1"/>
  <c r="AF7" i="1"/>
  <c r="DA25" i="1"/>
  <c r="AI54" i="1"/>
  <c r="K25" i="1"/>
  <c r="DU7" i="1"/>
  <c r="BH40" i="1"/>
  <c r="O7" i="1"/>
  <c r="C13" i="2" s="1"/>
  <c r="I25" i="1"/>
  <c r="M7" i="1"/>
  <c r="FZ7" i="1"/>
  <c r="EW7" i="1"/>
  <c r="DV7" i="1"/>
  <c r="CH7" i="1"/>
  <c r="FY25" i="1"/>
  <c r="DS25" i="1"/>
  <c r="CC25" i="1"/>
  <c r="GM25" i="1"/>
  <c r="EY25" i="1"/>
  <c r="DX25" i="1"/>
  <c r="CU25" i="1"/>
  <c r="DU40" i="1"/>
  <c r="CE40" i="1"/>
  <c r="BD40" i="1"/>
  <c r="AA40" i="1"/>
  <c r="FA40" i="1"/>
  <c r="FY54" i="1"/>
  <c r="K54" i="1"/>
  <c r="DC54" i="1"/>
  <c r="BH25" i="1"/>
  <c r="FA7" i="1"/>
  <c r="K7" i="1"/>
  <c r="K40" i="1"/>
  <c r="FZ25" i="1"/>
  <c r="EW25" i="1"/>
  <c r="CH25" i="1"/>
  <c r="GM40" i="1"/>
  <c r="EY40" i="1"/>
  <c r="CU40" i="1"/>
  <c r="BF54" i="1"/>
  <c r="J11" i="2"/>
  <c r="K13" i="2"/>
  <c r="E13" i="2"/>
  <c r="S46" i="2"/>
  <c r="O60" i="2"/>
  <c r="S11" i="2"/>
  <c r="Q11" i="2"/>
  <c r="I11" i="2"/>
  <c r="E11" i="2"/>
  <c r="U31" i="2"/>
  <c r="P11" i="2"/>
  <c r="G46" i="2"/>
  <c r="I60" i="2"/>
  <c r="Q60" i="2"/>
  <c r="C60" i="2"/>
  <c r="O11" i="2"/>
  <c r="K11" i="2"/>
  <c r="G11" i="2"/>
  <c r="U13" i="2"/>
  <c r="U60" i="2"/>
  <c r="D11" i="2"/>
  <c r="C11" i="2"/>
  <c r="FV54" i="1"/>
  <c r="R11" i="2"/>
  <c r="DB54" i="1"/>
  <c r="CH40" i="1"/>
  <c r="CD40" i="1"/>
  <c r="CD54" i="1"/>
  <c r="B5" i="1"/>
  <c r="B25" i="1" s="1"/>
  <c r="D54" i="1" l="1"/>
  <c r="D25" i="1"/>
  <c r="D40" i="1"/>
  <c r="B40" i="1"/>
  <c r="B54" i="1"/>
  <c r="B7" i="1"/>
  <c r="CX18" i="1" l="1"/>
  <c r="ET20" i="1"/>
  <c r="ET6" i="1" s="1"/>
  <c r="ET41" i="1"/>
  <c r="ET39" i="1" s="1"/>
  <c r="ET57" i="1"/>
  <c r="ET53" i="1" s="1"/>
  <c r="CX23" i="1"/>
  <c r="BZ19" i="1"/>
  <c r="CB19" i="1"/>
  <c r="CB6" i="1" s="1"/>
  <c r="BZ21" i="1"/>
  <c r="BZ28" i="1"/>
  <c r="BZ41" i="1"/>
  <c r="BZ39" i="1" s="1"/>
  <c r="BZ60" i="1"/>
  <c r="BZ53" i="1" s="1"/>
  <c r="BZ35" i="1"/>
  <c r="FP53" i="1"/>
  <c r="FP24" i="1"/>
  <c r="FP6" i="1"/>
  <c r="ER39" i="1"/>
  <c r="DT53" i="1"/>
  <c r="DT24" i="1"/>
  <c r="DT6" i="1"/>
  <c r="CV39" i="1"/>
  <c r="BX53" i="1"/>
  <c r="BX24" i="1"/>
  <c r="AZ53" i="1"/>
  <c r="AZ24" i="1"/>
  <c r="AZ6" i="1"/>
  <c r="AB39" i="1"/>
  <c r="AB6" i="1"/>
  <c r="CB5" i="1" l="1"/>
  <c r="AB24" i="1"/>
  <c r="AB53" i="1"/>
  <c r="AZ39" i="1"/>
  <c r="AZ5" i="1" s="1"/>
  <c r="AZ7" i="1" s="1"/>
  <c r="BX6" i="1"/>
  <c r="BX39" i="1"/>
  <c r="CV6" i="1"/>
  <c r="CV24" i="1"/>
  <c r="CV53" i="1"/>
  <c r="DT39" i="1"/>
  <c r="DT5" i="1" s="1"/>
  <c r="DT7" i="1" s="1"/>
  <c r="ER6" i="1"/>
  <c r="ER24" i="1"/>
  <c r="ER53" i="1"/>
  <c r="FP39" i="1"/>
  <c r="FP5" i="1" s="1"/>
  <c r="BZ24" i="1"/>
  <c r="CX6" i="1"/>
  <c r="ET5" i="1"/>
  <c r="ET25" i="1" s="1"/>
  <c r="BZ6" i="1"/>
  <c r="AB5" i="1" l="1"/>
  <c r="AB54" i="1" s="1"/>
  <c r="ET54" i="1"/>
  <c r="ET7" i="1"/>
  <c r="DT54" i="1"/>
  <c r="DT25" i="1"/>
  <c r="AZ25" i="1"/>
  <c r="AZ54" i="1"/>
  <c r="FP7" i="1"/>
  <c r="FP25" i="1"/>
  <c r="FP54" i="1"/>
  <c r="ER5" i="1"/>
  <c r="ER40" i="1" s="1"/>
  <c r="CV5" i="1"/>
  <c r="CV40" i="1" s="1"/>
  <c r="BX5" i="1"/>
  <c r="BX7" i="1" s="1"/>
  <c r="CB54" i="1"/>
  <c r="CB40" i="1"/>
  <c r="CB25" i="1"/>
  <c r="ET40" i="1"/>
  <c r="BZ5" i="1"/>
  <c r="BZ7" i="1" s="1"/>
  <c r="CX5" i="1"/>
  <c r="CX7" i="1" s="1"/>
  <c r="FP40" i="1"/>
  <c r="DT40" i="1"/>
  <c r="AZ40" i="1"/>
  <c r="CB7" i="1"/>
  <c r="AB25" i="1" l="1"/>
  <c r="AB7" i="1"/>
  <c r="BZ25" i="1"/>
  <c r="AB40" i="1"/>
  <c r="ER25" i="1"/>
  <c r="ER54" i="1"/>
  <c r="CV7" i="1"/>
  <c r="CV25" i="1"/>
  <c r="CV54" i="1"/>
  <c r="BX40" i="1"/>
  <c r="CX54" i="1"/>
  <c r="CX40" i="1"/>
  <c r="CX25" i="1"/>
  <c r="BZ54" i="1"/>
  <c r="BZ40" i="1"/>
  <c r="ER7" i="1"/>
  <c r="BX54" i="1"/>
  <c r="BX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MJ Kim</author>
    <author>jmarks</author>
    <author>mperry</author>
    <author>Alicia A. Diaz</author>
  </authors>
  <commentList>
    <comment ref="CU3" authorId="0" shapeId="0" xr:uid="{9FD0A383-FFC4-48C5-B3CC-2569FAF09420}">
      <text>
        <r>
          <rPr>
            <sz val="10"/>
            <rFont val="Arial"/>
          </rPr>
          <t xml:space="preserve">MJ Kim:
https://nces.ed.gov/ipeds/cipcode/cipdetail.aspx?y=56&amp;cipid=91120#:~:text=Title%3A%20Osteopathic%20Medicine%2FOsteopathy.
</t>
        </r>
      </text>
    </comment>
    <comment ref="FO3" authorId="0" shapeId="0" xr:uid="{EE40A93D-239E-4151-8A30-96887F31C009}">
      <text>
        <r>
          <rPr>
            <sz val="10"/>
            <rFont val="Arial"/>
          </rPr>
          <t xml:space="preserve">MJ Kim:
https://nces.ed.gov/ipeds/cipcode/cipdetail.aspx?y=56&amp;cipid=91146#:~:text=Title%3A%20Veterinary%20Medicine.
</t>
        </r>
      </text>
    </comment>
    <comment ref="D4" authorId="1" shapeId="0" xr:uid="{00000000-0006-0000-0100-000001000000}">
      <text>
        <r>
          <rPr>
            <b/>
            <sz val="8"/>
            <color indexed="81"/>
            <rFont val="Tahoma"/>
            <family val="2"/>
          </rPr>
          <t>jmarks:</t>
        </r>
        <r>
          <rPr>
            <sz val="8"/>
            <color indexed="81"/>
            <rFont val="Tahoma"/>
            <family val="2"/>
          </rPr>
          <t xml:space="preserve">
extrapolated
</t>
        </r>
      </text>
    </comment>
    <comment ref="L4" authorId="2" shapeId="0" xr:uid="{00000000-0006-0000-0100-000002000000}">
      <text>
        <r>
          <rPr>
            <b/>
            <sz val="8"/>
            <color indexed="81"/>
            <rFont val="Tahoma"/>
            <family val="2"/>
          </rPr>
          <t>Excludes online-only institutions identified in 2010-11.</t>
        </r>
      </text>
    </comment>
    <comment ref="Q4" authorId="2" shapeId="0" xr:uid="{00000000-0006-0000-0100-000003000000}">
      <text>
        <r>
          <rPr>
            <b/>
            <sz val="8"/>
            <color indexed="81"/>
            <rFont val="Tahoma"/>
            <family val="2"/>
          </rPr>
          <t>Excludes online-only institutions identified in 2010-11.</t>
        </r>
      </text>
    </comment>
    <comment ref="AB4" authorId="1" shapeId="0" xr:uid="{00000000-0006-0000-0100-000004000000}">
      <text>
        <r>
          <rPr>
            <b/>
            <sz val="8"/>
            <color indexed="81"/>
            <rFont val="Tahoma"/>
            <family val="2"/>
          </rPr>
          <t>jmarks:</t>
        </r>
        <r>
          <rPr>
            <sz val="8"/>
            <color indexed="81"/>
            <rFont val="Tahoma"/>
            <family val="2"/>
          </rPr>
          <t xml:space="preserve">
extrapolated
</t>
        </r>
      </text>
    </comment>
    <comment ref="AJ4" authorId="2" shapeId="0" xr:uid="{00000000-0006-0000-0100-000005000000}">
      <text>
        <r>
          <rPr>
            <b/>
            <sz val="8"/>
            <color indexed="81"/>
            <rFont val="Tahoma"/>
            <family val="2"/>
          </rPr>
          <t>Excludes online-only institutions identified in 2010-11.</t>
        </r>
      </text>
    </comment>
    <comment ref="AO4" authorId="2" shapeId="0" xr:uid="{00000000-0006-0000-0100-000006000000}">
      <text>
        <r>
          <rPr>
            <b/>
            <sz val="8"/>
            <color indexed="81"/>
            <rFont val="Tahoma"/>
            <family val="2"/>
          </rPr>
          <t>Excludes online-only institutions identified in 2010-11.</t>
        </r>
      </text>
    </comment>
    <comment ref="AZ4" authorId="1" shapeId="0" xr:uid="{00000000-0006-0000-0100-000007000000}">
      <text>
        <r>
          <rPr>
            <b/>
            <sz val="8"/>
            <color indexed="81"/>
            <rFont val="Tahoma"/>
            <family val="2"/>
          </rPr>
          <t>jmarks:</t>
        </r>
        <r>
          <rPr>
            <sz val="8"/>
            <color indexed="81"/>
            <rFont val="Tahoma"/>
            <family val="2"/>
          </rPr>
          <t xml:space="preserve">
extrapolated
</t>
        </r>
      </text>
    </comment>
    <comment ref="BH4" authorId="2" shapeId="0" xr:uid="{00000000-0006-0000-0100-000008000000}">
      <text>
        <r>
          <rPr>
            <b/>
            <sz val="8"/>
            <color indexed="81"/>
            <rFont val="Tahoma"/>
            <family val="2"/>
          </rPr>
          <t>Excludes online-only institutions identified in 2010-11.</t>
        </r>
      </text>
    </comment>
    <comment ref="BM4" authorId="2" shapeId="0" xr:uid="{00000000-0006-0000-0100-000009000000}">
      <text>
        <r>
          <rPr>
            <b/>
            <sz val="8"/>
            <color indexed="81"/>
            <rFont val="Tahoma"/>
            <family val="2"/>
          </rPr>
          <t>Excludes online-only institutions identified in 2010-11.</t>
        </r>
      </text>
    </comment>
    <comment ref="BX4" authorId="1" shapeId="0" xr:uid="{00000000-0006-0000-0100-00000A000000}">
      <text>
        <r>
          <rPr>
            <b/>
            <sz val="8"/>
            <color indexed="81"/>
            <rFont val="Tahoma"/>
            <family val="2"/>
          </rPr>
          <t>jmarks:</t>
        </r>
        <r>
          <rPr>
            <sz val="8"/>
            <color indexed="81"/>
            <rFont val="Tahoma"/>
            <family val="2"/>
          </rPr>
          <t xml:space="preserve">
extrapolated
</t>
        </r>
      </text>
    </comment>
    <comment ref="CF4" authorId="2" shapeId="0" xr:uid="{00000000-0006-0000-0100-00000B000000}">
      <text>
        <r>
          <rPr>
            <b/>
            <sz val="8"/>
            <color indexed="81"/>
            <rFont val="Tahoma"/>
            <family val="2"/>
          </rPr>
          <t>Excludes online-only institutions identified in 2010-11.</t>
        </r>
      </text>
    </comment>
    <comment ref="CK4" authorId="2" shapeId="0" xr:uid="{00000000-0006-0000-0100-00000C000000}">
      <text>
        <r>
          <rPr>
            <b/>
            <sz val="8"/>
            <color indexed="81"/>
            <rFont val="Tahoma"/>
            <family val="2"/>
          </rPr>
          <t>Excludes online-only institutions identified in 2010-11.</t>
        </r>
      </text>
    </comment>
    <comment ref="CV4" authorId="1" shapeId="0" xr:uid="{00000000-0006-0000-0100-00000D000000}">
      <text>
        <r>
          <rPr>
            <b/>
            <sz val="8"/>
            <color indexed="81"/>
            <rFont val="Tahoma"/>
            <family val="2"/>
          </rPr>
          <t>jmarks:</t>
        </r>
        <r>
          <rPr>
            <sz val="8"/>
            <color indexed="81"/>
            <rFont val="Tahoma"/>
            <family val="2"/>
          </rPr>
          <t xml:space="preserve">
extrapolated
</t>
        </r>
      </text>
    </comment>
    <comment ref="DD4" authorId="2" shapeId="0" xr:uid="{00000000-0006-0000-0100-00000E000000}">
      <text>
        <r>
          <rPr>
            <b/>
            <sz val="8"/>
            <color indexed="81"/>
            <rFont val="Tahoma"/>
            <family val="2"/>
          </rPr>
          <t>Excludes online-only institutions identified in 2010-11.</t>
        </r>
      </text>
    </comment>
    <comment ref="DI4" authorId="2" shapeId="0" xr:uid="{00000000-0006-0000-0100-00000F000000}">
      <text>
        <r>
          <rPr>
            <b/>
            <sz val="8"/>
            <color indexed="81"/>
            <rFont val="Tahoma"/>
            <family val="2"/>
          </rPr>
          <t>Excludes online-only institutions identified in 2010-11.</t>
        </r>
      </text>
    </comment>
    <comment ref="DT4" authorId="1" shapeId="0" xr:uid="{00000000-0006-0000-0100-000010000000}">
      <text>
        <r>
          <rPr>
            <b/>
            <sz val="8"/>
            <color indexed="81"/>
            <rFont val="Tahoma"/>
            <family val="2"/>
          </rPr>
          <t>jmarks:</t>
        </r>
        <r>
          <rPr>
            <sz val="8"/>
            <color indexed="81"/>
            <rFont val="Tahoma"/>
            <family val="2"/>
          </rPr>
          <t xml:space="preserve">
extrapolated
</t>
        </r>
      </text>
    </comment>
    <comment ref="EB4" authorId="2" shapeId="0" xr:uid="{00000000-0006-0000-0100-000011000000}">
      <text>
        <r>
          <rPr>
            <b/>
            <sz val="8"/>
            <color indexed="81"/>
            <rFont val="Tahoma"/>
            <family val="2"/>
          </rPr>
          <t>Excludes online-only institutions identified in 2010-11.</t>
        </r>
      </text>
    </comment>
    <comment ref="EG4" authorId="2" shapeId="0" xr:uid="{00000000-0006-0000-0100-000012000000}">
      <text>
        <r>
          <rPr>
            <b/>
            <sz val="8"/>
            <color indexed="81"/>
            <rFont val="Tahoma"/>
            <family val="2"/>
          </rPr>
          <t>Excludes online-only institutions identified in 2010-11.</t>
        </r>
      </text>
    </comment>
    <comment ref="ER4" authorId="1" shapeId="0" xr:uid="{00000000-0006-0000-0100-000013000000}">
      <text>
        <r>
          <rPr>
            <b/>
            <sz val="8"/>
            <color indexed="81"/>
            <rFont val="Tahoma"/>
            <family val="2"/>
          </rPr>
          <t>jmarks:</t>
        </r>
        <r>
          <rPr>
            <sz val="8"/>
            <color indexed="81"/>
            <rFont val="Tahoma"/>
            <family val="2"/>
          </rPr>
          <t xml:space="preserve">
extrapolated
</t>
        </r>
      </text>
    </comment>
    <comment ref="EZ4" authorId="2" shapeId="0" xr:uid="{00000000-0006-0000-0100-000014000000}">
      <text>
        <r>
          <rPr>
            <b/>
            <sz val="8"/>
            <color indexed="81"/>
            <rFont val="Tahoma"/>
            <family val="2"/>
          </rPr>
          <t>Excludes online-only institutions identified in 2010-11.</t>
        </r>
      </text>
    </comment>
    <comment ref="FE4" authorId="2" shapeId="0" xr:uid="{00000000-0006-0000-0100-000015000000}">
      <text>
        <r>
          <rPr>
            <b/>
            <sz val="8"/>
            <color indexed="81"/>
            <rFont val="Tahoma"/>
            <family val="2"/>
          </rPr>
          <t>Excludes online-only institutions identified in 2010-11.</t>
        </r>
      </text>
    </comment>
    <comment ref="FP4" authorId="1" shapeId="0" xr:uid="{00000000-0006-0000-0100-000016000000}">
      <text>
        <r>
          <rPr>
            <b/>
            <sz val="8"/>
            <color indexed="81"/>
            <rFont val="Tahoma"/>
            <family val="2"/>
          </rPr>
          <t>jmarks:</t>
        </r>
        <r>
          <rPr>
            <sz val="8"/>
            <color indexed="81"/>
            <rFont val="Tahoma"/>
            <family val="2"/>
          </rPr>
          <t xml:space="preserve">
extrapolated
</t>
        </r>
      </text>
    </comment>
    <comment ref="FX4" authorId="2" shapeId="0" xr:uid="{00000000-0006-0000-0100-000017000000}">
      <text>
        <r>
          <rPr>
            <b/>
            <sz val="8"/>
            <color indexed="81"/>
            <rFont val="Tahoma"/>
            <family val="2"/>
          </rPr>
          <t>Excludes online-only institutions identified in 2010-11.</t>
        </r>
      </text>
    </comment>
    <comment ref="GC4" authorId="2" shapeId="0" xr:uid="{00000000-0006-0000-0100-000018000000}">
      <text>
        <r>
          <rPr>
            <b/>
            <sz val="8"/>
            <color indexed="81"/>
            <rFont val="Tahoma"/>
            <family val="2"/>
          </rPr>
          <t>Excludes online-only institutions identified in 2010-11.</t>
        </r>
      </text>
    </comment>
    <comment ref="GM4" authorId="1" shapeId="0" xr:uid="{00000000-0006-0000-0100-000019000000}">
      <text>
        <r>
          <rPr>
            <b/>
            <sz val="10"/>
            <color indexed="81"/>
            <rFont val="Tahoma"/>
            <family val="2"/>
          </rPr>
          <t>jmarks:</t>
        </r>
        <r>
          <rPr>
            <sz val="10"/>
            <color indexed="81"/>
            <rFont val="Tahoma"/>
            <family val="2"/>
          </rPr>
          <t xml:space="preserve">
See calculation to right.</t>
        </r>
      </text>
    </comment>
    <comment ref="GO4" authorId="2" shapeId="0" xr:uid="{00000000-0006-0000-0100-00001A000000}">
      <text>
        <r>
          <rPr>
            <b/>
            <sz val="8"/>
            <color indexed="81"/>
            <rFont val="Tahoma"/>
            <family val="2"/>
          </rPr>
          <t>Excludes online-only institutions identified in 2010-11.</t>
        </r>
      </text>
    </comment>
    <comment ref="GR4" authorId="2" shapeId="0" xr:uid="{00000000-0006-0000-0100-00001B000000}">
      <text>
        <r>
          <rPr>
            <b/>
            <sz val="8"/>
            <color indexed="81"/>
            <rFont val="Tahoma"/>
            <family val="2"/>
          </rPr>
          <t>Excludes online-only institutions identified in 2010-11.</t>
        </r>
      </text>
    </comment>
    <comment ref="HJ4" authorId="2" shapeId="0" xr:uid="{00000000-0006-0000-0100-00001C000000}">
      <text>
        <r>
          <rPr>
            <b/>
            <sz val="8"/>
            <color indexed="81"/>
            <rFont val="Tahoma"/>
            <family val="2"/>
          </rPr>
          <t>Excludes online-only institutions identified in 2010-11.</t>
        </r>
      </text>
    </comment>
    <comment ref="IA4" authorId="2" shapeId="0" xr:uid="{00000000-0006-0000-0100-00001D000000}">
      <text>
        <r>
          <rPr>
            <b/>
            <sz val="8"/>
            <color indexed="81"/>
            <rFont val="Tahoma"/>
            <family val="2"/>
          </rPr>
          <t>Excludes online-only institutions identified in 2010-11.</t>
        </r>
      </text>
    </comment>
    <comment ref="IR4" authorId="2" shapeId="0" xr:uid="{00000000-0006-0000-0100-00001E000000}">
      <text>
        <r>
          <rPr>
            <b/>
            <sz val="8"/>
            <color indexed="81"/>
            <rFont val="Tahoma"/>
            <family val="2"/>
          </rPr>
          <t>Excludes online-only institutions identified in 2010-11.</t>
        </r>
      </text>
    </comment>
    <comment ref="CX18" authorId="3" shapeId="0" xr:uid="{00000000-0006-0000-0100-00001F000000}">
      <text>
        <r>
          <rPr>
            <b/>
            <sz val="8"/>
            <color indexed="81"/>
            <rFont val="Tahoma"/>
            <family val="2"/>
          </rPr>
          <t>Alicia A. Diaz:</t>
        </r>
        <r>
          <rPr>
            <sz val="8"/>
            <color indexed="81"/>
            <rFont val="Tahoma"/>
            <family val="2"/>
          </rPr>
          <t xml:space="preserve">
extrapolated - blank in original data pull</t>
        </r>
      </text>
    </comment>
    <comment ref="BZ19" authorId="3" shapeId="0" xr:uid="{00000000-0006-0000-0100-000020000000}">
      <text>
        <r>
          <rPr>
            <b/>
            <sz val="8"/>
            <color indexed="81"/>
            <rFont val="Tahoma"/>
            <family val="2"/>
          </rPr>
          <t>Alicia A. Diaz:</t>
        </r>
        <r>
          <rPr>
            <sz val="8"/>
            <color indexed="81"/>
            <rFont val="Tahoma"/>
            <family val="2"/>
          </rPr>
          <t xml:space="preserve">
extrapolated - blank in original data pull</t>
        </r>
      </text>
    </comment>
    <comment ref="CB19" authorId="1" shapeId="0" xr:uid="{00000000-0006-0000-0100-000021000000}">
      <text>
        <r>
          <rPr>
            <b/>
            <sz val="8"/>
            <color indexed="81"/>
            <rFont val="Tahoma"/>
            <family val="2"/>
          </rPr>
          <t>jmarks:</t>
        </r>
        <r>
          <rPr>
            <sz val="8"/>
            <color indexed="81"/>
            <rFont val="Tahoma"/>
            <family val="2"/>
          </rPr>
          <t xml:space="preserve">
extrapolated; 132 reported
</t>
        </r>
      </text>
    </comment>
    <comment ref="ET20" authorId="3" shapeId="0" xr:uid="{00000000-0006-0000-0100-000022000000}">
      <text>
        <r>
          <rPr>
            <b/>
            <sz val="8"/>
            <color indexed="81"/>
            <rFont val="Tahoma"/>
            <family val="2"/>
          </rPr>
          <t>Alicia A. Diaz:</t>
        </r>
        <r>
          <rPr>
            <sz val="8"/>
            <color indexed="81"/>
            <rFont val="Tahoma"/>
            <family val="2"/>
          </rPr>
          <t xml:space="preserve">
extrapolated - blank in original data pull</t>
        </r>
      </text>
    </comment>
    <comment ref="BZ21" authorId="3" shapeId="0" xr:uid="{00000000-0006-0000-0100-000023000000}">
      <text>
        <r>
          <rPr>
            <b/>
            <sz val="8"/>
            <color indexed="81"/>
            <rFont val="Tahoma"/>
            <family val="2"/>
          </rPr>
          <t>Alicia A. Diaz:</t>
        </r>
        <r>
          <rPr>
            <sz val="8"/>
            <color indexed="81"/>
            <rFont val="Tahoma"/>
            <family val="2"/>
          </rPr>
          <t xml:space="preserve">
extrapolated - blank in original data pull</t>
        </r>
      </text>
    </comment>
    <comment ref="CX23" authorId="3" shapeId="0" xr:uid="{00000000-0006-0000-0100-000024000000}">
      <text>
        <r>
          <rPr>
            <b/>
            <sz val="8"/>
            <color indexed="81"/>
            <rFont val="Tahoma"/>
            <family val="2"/>
          </rPr>
          <t>Alicia A. Diaz:</t>
        </r>
        <r>
          <rPr>
            <sz val="8"/>
            <color indexed="81"/>
            <rFont val="Tahoma"/>
            <family val="2"/>
          </rPr>
          <t xml:space="preserve">
extrapolated - blank in original data pull</t>
        </r>
      </text>
    </comment>
    <comment ref="BZ28" authorId="3" shapeId="0" xr:uid="{00000000-0006-0000-0100-000025000000}">
      <text>
        <r>
          <rPr>
            <b/>
            <sz val="8"/>
            <color indexed="81"/>
            <rFont val="Tahoma"/>
            <family val="2"/>
          </rPr>
          <t>Alicia A. Diaz:</t>
        </r>
        <r>
          <rPr>
            <sz val="8"/>
            <color indexed="81"/>
            <rFont val="Tahoma"/>
            <family val="2"/>
          </rPr>
          <t xml:space="preserve">
extrapolated - blank in original data pull</t>
        </r>
      </text>
    </comment>
    <comment ref="BZ35" authorId="3" shapeId="0" xr:uid="{00000000-0006-0000-0100-000026000000}">
      <text>
        <r>
          <rPr>
            <b/>
            <sz val="8"/>
            <color indexed="81"/>
            <rFont val="Tahoma"/>
            <family val="2"/>
          </rPr>
          <t>Alicia A. Diaz:</t>
        </r>
        <r>
          <rPr>
            <sz val="8"/>
            <color indexed="81"/>
            <rFont val="Tahoma"/>
            <family val="2"/>
          </rPr>
          <t xml:space="preserve">
extrapolated - blank in original data pull</t>
        </r>
      </text>
    </comment>
    <comment ref="BZ41" authorId="3" shapeId="0" xr:uid="{00000000-0006-0000-0100-000027000000}">
      <text>
        <r>
          <rPr>
            <b/>
            <sz val="8"/>
            <color indexed="81"/>
            <rFont val="Tahoma"/>
            <family val="2"/>
          </rPr>
          <t>Alicia A. Diaz:</t>
        </r>
        <r>
          <rPr>
            <sz val="8"/>
            <color indexed="81"/>
            <rFont val="Tahoma"/>
            <family val="2"/>
          </rPr>
          <t xml:space="preserve">
extrapolated - blank in original data pull</t>
        </r>
      </text>
    </comment>
    <comment ref="ET41" authorId="3" shapeId="0" xr:uid="{00000000-0006-0000-0100-000028000000}">
      <text>
        <r>
          <rPr>
            <b/>
            <sz val="8"/>
            <color indexed="81"/>
            <rFont val="Tahoma"/>
            <family val="2"/>
          </rPr>
          <t>Alicia A. Diaz:</t>
        </r>
        <r>
          <rPr>
            <sz val="8"/>
            <color indexed="81"/>
            <rFont val="Tahoma"/>
            <family val="2"/>
          </rPr>
          <t xml:space="preserve">
extrapolated - blank in original data pull</t>
        </r>
      </text>
    </comment>
    <comment ref="ET57" authorId="3" shapeId="0" xr:uid="{00000000-0006-0000-0100-000029000000}">
      <text>
        <r>
          <rPr>
            <b/>
            <sz val="8"/>
            <color indexed="81"/>
            <rFont val="Tahoma"/>
            <family val="2"/>
          </rPr>
          <t>Alicia A. Diaz:</t>
        </r>
        <r>
          <rPr>
            <sz val="8"/>
            <color indexed="81"/>
            <rFont val="Tahoma"/>
            <family val="2"/>
          </rPr>
          <t xml:space="preserve">
extrapolated - blank in original data pull</t>
        </r>
      </text>
    </comment>
    <comment ref="BZ60" authorId="3" shapeId="0" xr:uid="{00000000-0006-0000-0100-00002A000000}">
      <text>
        <r>
          <rPr>
            <b/>
            <sz val="8"/>
            <color indexed="81"/>
            <rFont val="Tahoma"/>
            <family val="2"/>
          </rPr>
          <t>Alicia A. Diaz:</t>
        </r>
        <r>
          <rPr>
            <sz val="8"/>
            <color indexed="81"/>
            <rFont val="Tahoma"/>
            <family val="2"/>
          </rPr>
          <t xml:space="preserve">
extrapolated - blank in original data pull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I14" authorId="0" shapeId="0" xr:uid="{00000000-0006-0000-0300-000001000000}">
      <text>
        <r>
          <rPr>
            <b/>
            <sz val="8"/>
            <color indexed="81"/>
            <rFont val="Tahoma"/>
            <family val="2"/>
          </rPr>
          <t>mperry:</t>
        </r>
        <r>
          <rPr>
            <sz val="8"/>
            <color indexed="81"/>
            <rFont val="Tahoma"/>
            <family val="2"/>
          </rPr>
          <t xml:space="preserve">
Note manual entry. 5/17/11</t>
        </r>
      </text>
    </comment>
    <comment ref="J14" authorId="0" shapeId="0" xr:uid="{00000000-0006-0000-0300-000002000000}">
      <text>
        <r>
          <rPr>
            <b/>
            <sz val="8"/>
            <color indexed="81"/>
            <rFont val="Tahoma"/>
            <family val="2"/>
          </rPr>
          <t>mperry:</t>
        </r>
        <r>
          <rPr>
            <sz val="8"/>
            <color indexed="81"/>
            <rFont val="Tahoma"/>
            <family val="2"/>
          </rPr>
          <t xml:space="preserve">
Note manual entry. 5/17/11</t>
        </r>
      </text>
    </comment>
    <comment ref="K14" authorId="0" shapeId="0" xr:uid="{00000000-0006-0000-0300-000003000000}">
      <text>
        <r>
          <rPr>
            <b/>
            <sz val="8"/>
            <color indexed="81"/>
            <rFont val="Tahoma"/>
            <family val="2"/>
          </rPr>
          <t>mperry:</t>
        </r>
        <r>
          <rPr>
            <sz val="8"/>
            <color indexed="81"/>
            <rFont val="Tahoma"/>
            <family val="2"/>
          </rPr>
          <t xml:space="preserve">
Note manual entry. 5/17/11</t>
        </r>
      </text>
    </comment>
    <comment ref="L14" authorId="0" shapeId="0" xr:uid="{00000000-0006-0000-0300-000004000000}">
      <text>
        <r>
          <rPr>
            <b/>
            <sz val="8"/>
            <color indexed="81"/>
            <rFont val="Tahoma"/>
            <family val="2"/>
          </rPr>
          <t>mperry:</t>
        </r>
        <r>
          <rPr>
            <sz val="8"/>
            <color indexed="81"/>
            <rFont val="Tahoma"/>
            <family val="2"/>
          </rPr>
          <t xml:space="preserve">
Note manual entry. 5/17/11</t>
        </r>
      </text>
    </comment>
    <comment ref="G15" authorId="0" shapeId="0" xr:uid="{00000000-0006-0000-0300-000005000000}">
      <text>
        <r>
          <rPr>
            <b/>
            <sz val="8"/>
            <color indexed="81"/>
            <rFont val="Tahoma"/>
            <family val="2"/>
          </rPr>
          <t>mperry:</t>
        </r>
        <r>
          <rPr>
            <sz val="8"/>
            <color indexed="81"/>
            <rFont val="Tahoma"/>
            <family val="2"/>
          </rPr>
          <t xml:space="preserve">
Note manual entry. 5/17/11</t>
        </r>
      </text>
    </comment>
    <comment ref="H15" authorId="0" shapeId="0" xr:uid="{00000000-0006-0000-0300-000006000000}">
      <text>
        <r>
          <rPr>
            <b/>
            <sz val="8"/>
            <color indexed="81"/>
            <rFont val="Tahoma"/>
            <family val="2"/>
          </rPr>
          <t>mperry:</t>
        </r>
        <r>
          <rPr>
            <sz val="8"/>
            <color indexed="81"/>
            <rFont val="Tahoma"/>
            <family val="2"/>
          </rPr>
          <t xml:space="preserve">
Note manual entry. 5/17/11</t>
        </r>
      </text>
    </comment>
    <comment ref="I15" authorId="0" shapeId="0" xr:uid="{00000000-0006-0000-0300-000007000000}">
      <text>
        <r>
          <rPr>
            <b/>
            <sz val="8"/>
            <color indexed="81"/>
            <rFont val="Tahoma"/>
            <family val="2"/>
          </rPr>
          <t>mperry:</t>
        </r>
        <r>
          <rPr>
            <sz val="8"/>
            <color indexed="81"/>
            <rFont val="Tahoma"/>
            <family val="2"/>
          </rPr>
          <t xml:space="preserve">
Note manual entry. 5/17/11</t>
        </r>
      </text>
    </comment>
    <comment ref="J15" authorId="0" shapeId="0" xr:uid="{00000000-0006-0000-0300-000008000000}">
      <text>
        <r>
          <rPr>
            <b/>
            <sz val="8"/>
            <color indexed="81"/>
            <rFont val="Tahoma"/>
            <family val="2"/>
          </rPr>
          <t>mperry:</t>
        </r>
        <r>
          <rPr>
            <sz val="8"/>
            <color indexed="81"/>
            <rFont val="Tahoma"/>
            <family val="2"/>
          </rPr>
          <t xml:space="preserve">
Note manual entry. 5/17/11</t>
        </r>
      </text>
    </comment>
    <comment ref="K15" authorId="0" shapeId="0" xr:uid="{00000000-0006-0000-0300-000009000000}">
      <text>
        <r>
          <rPr>
            <b/>
            <sz val="8"/>
            <color indexed="81"/>
            <rFont val="Tahoma"/>
            <family val="2"/>
          </rPr>
          <t>mperry:</t>
        </r>
        <r>
          <rPr>
            <sz val="8"/>
            <color indexed="81"/>
            <rFont val="Tahoma"/>
            <family val="2"/>
          </rPr>
          <t xml:space="preserve">
Note manual entry. 5/17/11</t>
        </r>
      </text>
    </comment>
    <comment ref="L15" authorId="0" shapeId="0" xr:uid="{00000000-0006-0000-0300-00000A000000}">
      <text>
        <r>
          <rPr>
            <b/>
            <sz val="8"/>
            <color indexed="81"/>
            <rFont val="Tahoma"/>
            <family val="2"/>
          </rPr>
          <t>mperry:</t>
        </r>
        <r>
          <rPr>
            <sz val="8"/>
            <color indexed="81"/>
            <rFont val="Tahoma"/>
            <family val="2"/>
          </rPr>
          <t xml:space="preserve">
Note manual entry. 5/17/11</t>
        </r>
      </text>
    </comment>
    <comment ref="Q15" authorId="0" shapeId="0" xr:uid="{00000000-0006-0000-0300-00000B000000}">
      <text>
        <r>
          <rPr>
            <b/>
            <sz val="8"/>
            <color indexed="81"/>
            <rFont val="Tahoma"/>
            <family val="2"/>
          </rPr>
          <t>mperry:</t>
        </r>
        <r>
          <rPr>
            <sz val="8"/>
            <color indexed="81"/>
            <rFont val="Tahoma"/>
            <family val="2"/>
          </rPr>
          <t xml:space="preserve">
Note manual entry. 5/17/11</t>
        </r>
      </text>
    </comment>
    <comment ref="R15" authorId="0" shapeId="0" xr:uid="{00000000-0006-0000-0300-00000C000000}">
      <text>
        <r>
          <rPr>
            <b/>
            <sz val="8"/>
            <color indexed="81"/>
            <rFont val="Tahoma"/>
            <family val="2"/>
          </rPr>
          <t>mperry:</t>
        </r>
        <r>
          <rPr>
            <sz val="8"/>
            <color indexed="81"/>
            <rFont val="Tahoma"/>
            <family val="2"/>
          </rPr>
          <t xml:space="preserve">
Note manual entry. 5/17/11</t>
        </r>
      </text>
    </comment>
    <comment ref="S15" authorId="0" shapeId="0" xr:uid="{00000000-0006-0000-0300-00000D000000}">
      <text>
        <r>
          <rPr>
            <b/>
            <sz val="8"/>
            <color indexed="81"/>
            <rFont val="Tahoma"/>
            <family val="2"/>
          </rPr>
          <t>mperry:</t>
        </r>
        <r>
          <rPr>
            <sz val="8"/>
            <color indexed="81"/>
            <rFont val="Tahoma"/>
            <family val="2"/>
          </rPr>
          <t xml:space="preserve">
Note manual entry. 5/17/11</t>
        </r>
      </text>
    </comment>
    <comment ref="T15" authorId="0" shapeId="0" xr:uid="{00000000-0006-0000-0300-00000E000000}">
      <text>
        <r>
          <rPr>
            <b/>
            <sz val="8"/>
            <color indexed="81"/>
            <rFont val="Tahoma"/>
            <family val="2"/>
          </rPr>
          <t>mperry:</t>
        </r>
        <r>
          <rPr>
            <sz val="8"/>
            <color indexed="81"/>
            <rFont val="Tahoma"/>
            <family val="2"/>
          </rPr>
          <t xml:space="preserve">
Note manual entry. 5/17/11</t>
        </r>
      </text>
    </comment>
    <comment ref="V15" authorId="0" shapeId="0" xr:uid="{00000000-0006-0000-0300-00000F000000}">
      <text>
        <r>
          <rPr>
            <b/>
            <sz val="8"/>
            <color indexed="81"/>
            <rFont val="Tahoma"/>
            <family val="2"/>
          </rPr>
          <t>mperry:</t>
        </r>
        <r>
          <rPr>
            <sz val="8"/>
            <color indexed="81"/>
            <rFont val="Tahoma"/>
            <family val="2"/>
          </rPr>
          <t xml:space="preserve">
Changed formula to remove "divide by 0" error.  5/17/11
</t>
        </r>
      </text>
    </comment>
    <comment ref="E16" authorId="0" shapeId="0" xr:uid="{00000000-0006-0000-0300-000010000000}">
      <text>
        <r>
          <rPr>
            <b/>
            <sz val="8"/>
            <color indexed="81"/>
            <rFont val="Tahoma"/>
            <family val="2"/>
          </rPr>
          <t>mperry:</t>
        </r>
        <r>
          <rPr>
            <sz val="8"/>
            <color indexed="81"/>
            <rFont val="Tahoma"/>
            <family val="2"/>
          </rPr>
          <t xml:space="preserve">
Note manual entry. 5/17/11</t>
        </r>
      </text>
    </comment>
    <comment ref="F16" authorId="0" shapeId="0" xr:uid="{00000000-0006-0000-0300-000011000000}">
      <text>
        <r>
          <rPr>
            <b/>
            <sz val="8"/>
            <color indexed="81"/>
            <rFont val="Tahoma"/>
            <family val="2"/>
          </rPr>
          <t>mperry:</t>
        </r>
        <r>
          <rPr>
            <sz val="8"/>
            <color indexed="81"/>
            <rFont val="Tahoma"/>
            <family val="2"/>
          </rPr>
          <t xml:space="preserve">
Note manual entry. 5/17/11</t>
        </r>
      </text>
    </comment>
    <comment ref="G16" authorId="0" shapeId="0" xr:uid="{00000000-0006-0000-0300-000012000000}">
      <text>
        <r>
          <rPr>
            <b/>
            <sz val="8"/>
            <color indexed="81"/>
            <rFont val="Tahoma"/>
            <family val="2"/>
          </rPr>
          <t>mperry:</t>
        </r>
        <r>
          <rPr>
            <sz val="8"/>
            <color indexed="81"/>
            <rFont val="Tahoma"/>
            <family val="2"/>
          </rPr>
          <t xml:space="preserve">
Note manual entry. 5/17/11</t>
        </r>
      </text>
    </comment>
    <comment ref="H16" authorId="0" shapeId="0" xr:uid="{00000000-0006-0000-0300-000013000000}">
      <text>
        <r>
          <rPr>
            <b/>
            <sz val="8"/>
            <color indexed="81"/>
            <rFont val="Tahoma"/>
            <family val="2"/>
          </rPr>
          <t>mperry:</t>
        </r>
        <r>
          <rPr>
            <sz val="8"/>
            <color indexed="81"/>
            <rFont val="Tahoma"/>
            <family val="2"/>
          </rPr>
          <t xml:space="preserve">
Note manual entry. 5/17/11</t>
        </r>
      </text>
    </comment>
    <comment ref="I16" authorId="0" shapeId="0" xr:uid="{00000000-0006-0000-0300-000014000000}">
      <text>
        <r>
          <rPr>
            <b/>
            <sz val="8"/>
            <color indexed="81"/>
            <rFont val="Tahoma"/>
            <family val="2"/>
          </rPr>
          <t>mperry:</t>
        </r>
        <r>
          <rPr>
            <sz val="8"/>
            <color indexed="81"/>
            <rFont val="Tahoma"/>
            <family val="2"/>
          </rPr>
          <t xml:space="preserve">
Note manual entry. 5/17/11</t>
        </r>
      </text>
    </comment>
    <comment ref="J16" authorId="0" shapeId="0" xr:uid="{00000000-0006-0000-0300-000015000000}">
      <text>
        <r>
          <rPr>
            <b/>
            <sz val="8"/>
            <color indexed="81"/>
            <rFont val="Tahoma"/>
            <family val="2"/>
          </rPr>
          <t>mperry:</t>
        </r>
        <r>
          <rPr>
            <sz val="8"/>
            <color indexed="81"/>
            <rFont val="Tahoma"/>
            <family val="2"/>
          </rPr>
          <t xml:space="preserve">
Note manual entry. 5/17/11</t>
        </r>
      </text>
    </comment>
    <comment ref="K16" authorId="0" shapeId="0" xr:uid="{00000000-0006-0000-0300-000016000000}">
      <text>
        <r>
          <rPr>
            <b/>
            <sz val="8"/>
            <color indexed="81"/>
            <rFont val="Tahoma"/>
            <family val="2"/>
          </rPr>
          <t>mperry:</t>
        </r>
        <r>
          <rPr>
            <sz val="8"/>
            <color indexed="81"/>
            <rFont val="Tahoma"/>
            <family val="2"/>
          </rPr>
          <t xml:space="preserve">
Note manual entry. 5/17/11</t>
        </r>
      </text>
    </comment>
    <comment ref="L16" authorId="0" shapeId="0" xr:uid="{00000000-0006-0000-0300-000017000000}">
      <text>
        <r>
          <rPr>
            <b/>
            <sz val="8"/>
            <color indexed="81"/>
            <rFont val="Tahoma"/>
            <family val="2"/>
          </rPr>
          <t>mperry:</t>
        </r>
        <r>
          <rPr>
            <sz val="8"/>
            <color indexed="81"/>
            <rFont val="Tahoma"/>
            <family val="2"/>
          </rPr>
          <t xml:space="preserve">
Note manual entry. 5/17/11</t>
        </r>
      </text>
    </comment>
    <comment ref="O16" authorId="0" shapeId="0" xr:uid="{00000000-0006-0000-0300-000018000000}">
      <text>
        <r>
          <rPr>
            <b/>
            <sz val="8"/>
            <color indexed="81"/>
            <rFont val="Tahoma"/>
            <family val="2"/>
          </rPr>
          <t>mperry:</t>
        </r>
        <r>
          <rPr>
            <sz val="8"/>
            <color indexed="81"/>
            <rFont val="Tahoma"/>
            <family val="2"/>
          </rPr>
          <t xml:space="preserve">
Note manual entry. 5/17/11</t>
        </r>
      </text>
    </comment>
    <comment ref="P16" authorId="0" shapeId="0" xr:uid="{00000000-0006-0000-0300-000019000000}">
      <text>
        <r>
          <rPr>
            <b/>
            <sz val="8"/>
            <color indexed="81"/>
            <rFont val="Tahoma"/>
            <family val="2"/>
          </rPr>
          <t>mperry:</t>
        </r>
        <r>
          <rPr>
            <sz val="8"/>
            <color indexed="81"/>
            <rFont val="Tahoma"/>
            <family val="2"/>
          </rPr>
          <t xml:space="preserve">
Note manual entry. 5/17/11</t>
        </r>
      </text>
    </comment>
    <comment ref="Q16" authorId="0" shapeId="0" xr:uid="{00000000-0006-0000-0300-00001A000000}">
      <text>
        <r>
          <rPr>
            <b/>
            <sz val="8"/>
            <color indexed="81"/>
            <rFont val="Tahoma"/>
            <family val="2"/>
          </rPr>
          <t>mperry:</t>
        </r>
        <r>
          <rPr>
            <sz val="8"/>
            <color indexed="81"/>
            <rFont val="Tahoma"/>
            <family val="2"/>
          </rPr>
          <t xml:space="preserve">
Note manual entry. 5/17/11</t>
        </r>
      </text>
    </comment>
    <comment ref="R16" authorId="0" shapeId="0" xr:uid="{00000000-0006-0000-0300-00001B000000}">
      <text>
        <r>
          <rPr>
            <b/>
            <sz val="8"/>
            <color indexed="81"/>
            <rFont val="Tahoma"/>
            <family val="2"/>
          </rPr>
          <t>mperry:</t>
        </r>
        <r>
          <rPr>
            <sz val="8"/>
            <color indexed="81"/>
            <rFont val="Tahoma"/>
            <family val="2"/>
          </rPr>
          <t xml:space="preserve">
Note manual entry. 5/17/11</t>
        </r>
      </text>
    </comment>
    <comment ref="S16" authorId="0" shapeId="0" xr:uid="{00000000-0006-0000-0300-00001C000000}">
      <text>
        <r>
          <rPr>
            <b/>
            <sz val="8"/>
            <color indexed="81"/>
            <rFont val="Tahoma"/>
            <family val="2"/>
          </rPr>
          <t>mperry:</t>
        </r>
        <r>
          <rPr>
            <sz val="8"/>
            <color indexed="81"/>
            <rFont val="Tahoma"/>
            <family val="2"/>
          </rPr>
          <t xml:space="preserve">
Note manual entry. 5/17/11</t>
        </r>
      </text>
    </comment>
    <comment ref="T16" authorId="0" shapeId="0" xr:uid="{00000000-0006-0000-0300-00001D000000}">
      <text>
        <r>
          <rPr>
            <b/>
            <sz val="8"/>
            <color indexed="81"/>
            <rFont val="Tahoma"/>
            <family val="2"/>
          </rPr>
          <t>mperry:</t>
        </r>
        <r>
          <rPr>
            <sz val="8"/>
            <color indexed="81"/>
            <rFont val="Tahoma"/>
            <family val="2"/>
          </rPr>
          <t xml:space="preserve">
Note manual entry. 5/17/11</t>
        </r>
      </text>
    </comment>
    <comment ref="V16" authorId="0" shapeId="0" xr:uid="{00000000-0006-0000-0300-00001E000000}">
      <text>
        <r>
          <rPr>
            <b/>
            <sz val="8"/>
            <color indexed="81"/>
            <rFont val="Tahoma"/>
            <family val="2"/>
          </rPr>
          <t>mperry:</t>
        </r>
        <r>
          <rPr>
            <sz val="8"/>
            <color indexed="81"/>
            <rFont val="Tahoma"/>
            <family val="2"/>
          </rPr>
          <t xml:space="preserve">
Changed formula to remove "divide by 0" error.  5/17/11
</t>
        </r>
      </text>
    </comment>
    <comment ref="I17" authorId="0" shapeId="0" xr:uid="{00000000-0006-0000-0300-00001F000000}">
      <text>
        <r>
          <rPr>
            <b/>
            <sz val="8"/>
            <color indexed="81"/>
            <rFont val="Tahoma"/>
            <family val="2"/>
          </rPr>
          <t>mperry:</t>
        </r>
        <r>
          <rPr>
            <sz val="8"/>
            <color indexed="81"/>
            <rFont val="Tahoma"/>
            <family val="2"/>
          </rPr>
          <t xml:space="preserve">
Note manual entry. 5/17/11</t>
        </r>
      </text>
    </comment>
    <comment ref="J17" authorId="0" shapeId="0" xr:uid="{00000000-0006-0000-0300-000020000000}">
      <text>
        <r>
          <rPr>
            <b/>
            <sz val="8"/>
            <color indexed="81"/>
            <rFont val="Tahoma"/>
            <family val="2"/>
          </rPr>
          <t>mperry:</t>
        </r>
        <r>
          <rPr>
            <sz val="8"/>
            <color indexed="81"/>
            <rFont val="Tahoma"/>
            <family val="2"/>
          </rPr>
          <t xml:space="preserve">
Note manual entry. 5/17/11</t>
        </r>
      </text>
    </comment>
    <comment ref="K18" authorId="0" shapeId="0" xr:uid="{00000000-0006-0000-0300-000021000000}">
      <text>
        <r>
          <rPr>
            <b/>
            <sz val="8"/>
            <color indexed="81"/>
            <rFont val="Tahoma"/>
            <family val="2"/>
          </rPr>
          <t>mperry:</t>
        </r>
        <r>
          <rPr>
            <sz val="8"/>
            <color indexed="81"/>
            <rFont val="Tahoma"/>
            <family val="2"/>
          </rPr>
          <t xml:space="preserve">
Note manual entry. 5/17/11</t>
        </r>
      </text>
    </comment>
    <comment ref="L18" authorId="0" shapeId="0" xr:uid="{00000000-0006-0000-0300-000022000000}">
      <text>
        <r>
          <rPr>
            <b/>
            <sz val="8"/>
            <color indexed="81"/>
            <rFont val="Tahoma"/>
            <family val="2"/>
          </rPr>
          <t>mperry:</t>
        </r>
        <r>
          <rPr>
            <sz val="8"/>
            <color indexed="81"/>
            <rFont val="Tahoma"/>
            <family val="2"/>
          </rPr>
          <t xml:space="preserve">
Note manual entry. 5/17/11</t>
        </r>
      </text>
    </comment>
    <comment ref="Q18" authorId="0" shapeId="0" xr:uid="{00000000-0006-0000-0300-000023000000}">
      <text>
        <r>
          <rPr>
            <b/>
            <sz val="8"/>
            <color indexed="81"/>
            <rFont val="Tahoma"/>
            <family val="2"/>
          </rPr>
          <t>mperry:</t>
        </r>
        <r>
          <rPr>
            <sz val="8"/>
            <color indexed="81"/>
            <rFont val="Tahoma"/>
            <family val="2"/>
          </rPr>
          <t xml:space="preserve">
Note manual entry. 5/17/11</t>
        </r>
      </text>
    </comment>
    <comment ref="R18" authorId="0" shapeId="0" xr:uid="{00000000-0006-0000-0300-000024000000}">
      <text>
        <r>
          <rPr>
            <b/>
            <sz val="8"/>
            <color indexed="81"/>
            <rFont val="Tahoma"/>
            <family val="2"/>
          </rPr>
          <t>mperry:</t>
        </r>
        <r>
          <rPr>
            <sz val="8"/>
            <color indexed="81"/>
            <rFont val="Tahoma"/>
            <family val="2"/>
          </rPr>
          <t xml:space="preserve">
Note manual entry. 5/17/11</t>
        </r>
      </text>
    </comment>
    <comment ref="I19" authorId="0" shapeId="0" xr:uid="{00000000-0006-0000-0300-000025000000}">
      <text>
        <r>
          <rPr>
            <b/>
            <sz val="8"/>
            <color indexed="81"/>
            <rFont val="Tahoma"/>
            <family val="2"/>
          </rPr>
          <t>mperry:</t>
        </r>
        <r>
          <rPr>
            <sz val="8"/>
            <color indexed="81"/>
            <rFont val="Tahoma"/>
            <family val="2"/>
          </rPr>
          <t xml:space="preserve">
Note manual entry. 5/17/11</t>
        </r>
      </text>
    </comment>
    <comment ref="J19" authorId="0" shapeId="0" xr:uid="{00000000-0006-0000-0300-000026000000}">
      <text>
        <r>
          <rPr>
            <b/>
            <sz val="8"/>
            <color indexed="81"/>
            <rFont val="Tahoma"/>
            <family val="2"/>
          </rPr>
          <t>mperry:</t>
        </r>
        <r>
          <rPr>
            <sz val="8"/>
            <color indexed="81"/>
            <rFont val="Tahoma"/>
            <family val="2"/>
          </rPr>
          <t xml:space="preserve">
Note manual entry. 5/17/11</t>
        </r>
      </text>
    </comment>
    <comment ref="Q19" authorId="0" shapeId="0" xr:uid="{00000000-0006-0000-0300-000027000000}">
      <text>
        <r>
          <rPr>
            <b/>
            <sz val="8"/>
            <color indexed="81"/>
            <rFont val="Tahoma"/>
            <family val="2"/>
          </rPr>
          <t>mperry:</t>
        </r>
        <r>
          <rPr>
            <sz val="8"/>
            <color indexed="81"/>
            <rFont val="Tahoma"/>
            <family val="2"/>
          </rPr>
          <t xml:space="preserve">
Note manual entry. 5/17/11</t>
        </r>
      </text>
    </comment>
    <comment ref="R19" authorId="0" shapeId="0" xr:uid="{00000000-0006-0000-0300-000028000000}">
      <text>
        <r>
          <rPr>
            <b/>
            <sz val="8"/>
            <color indexed="81"/>
            <rFont val="Tahoma"/>
            <family val="2"/>
          </rPr>
          <t>mperry:</t>
        </r>
        <r>
          <rPr>
            <sz val="8"/>
            <color indexed="81"/>
            <rFont val="Tahoma"/>
            <family val="2"/>
          </rPr>
          <t xml:space="preserve">
Note manual entry. 5/17/11</t>
        </r>
      </text>
    </comment>
    <comment ref="S19" authorId="0" shapeId="0" xr:uid="{00000000-0006-0000-0300-000029000000}">
      <text>
        <r>
          <rPr>
            <b/>
            <sz val="8"/>
            <color indexed="81"/>
            <rFont val="Tahoma"/>
            <family val="2"/>
          </rPr>
          <t>mperry:</t>
        </r>
        <r>
          <rPr>
            <sz val="8"/>
            <color indexed="81"/>
            <rFont val="Tahoma"/>
            <family val="2"/>
          </rPr>
          <t xml:space="preserve">
Note manual entry. 5/17/11</t>
        </r>
      </text>
    </comment>
    <comment ref="T19" authorId="0" shapeId="0" xr:uid="{00000000-0006-0000-0300-00002A000000}">
      <text>
        <r>
          <rPr>
            <b/>
            <sz val="8"/>
            <color indexed="81"/>
            <rFont val="Tahoma"/>
            <family val="2"/>
          </rPr>
          <t>mperry:</t>
        </r>
        <r>
          <rPr>
            <sz val="8"/>
            <color indexed="81"/>
            <rFont val="Tahoma"/>
            <family val="2"/>
          </rPr>
          <t xml:space="preserve">
Note manual entry. 5/17/11</t>
        </r>
      </text>
    </comment>
    <comment ref="I20" authorId="0" shapeId="0" xr:uid="{00000000-0006-0000-0300-00002B000000}">
      <text>
        <r>
          <rPr>
            <b/>
            <sz val="8"/>
            <color indexed="81"/>
            <rFont val="Tahoma"/>
            <family val="2"/>
          </rPr>
          <t>mperry:</t>
        </r>
        <r>
          <rPr>
            <sz val="8"/>
            <color indexed="81"/>
            <rFont val="Tahoma"/>
            <family val="2"/>
          </rPr>
          <t xml:space="preserve">
Note manual entry. 5/17/11</t>
        </r>
      </text>
    </comment>
    <comment ref="J20" authorId="0" shapeId="0" xr:uid="{00000000-0006-0000-0300-00002C000000}">
      <text>
        <r>
          <rPr>
            <b/>
            <sz val="8"/>
            <color indexed="81"/>
            <rFont val="Tahoma"/>
            <family val="2"/>
          </rPr>
          <t>mperry:</t>
        </r>
        <r>
          <rPr>
            <sz val="8"/>
            <color indexed="81"/>
            <rFont val="Tahoma"/>
            <family val="2"/>
          </rPr>
          <t xml:space="preserve">
Note manual entry. 5/17/11</t>
        </r>
      </text>
    </comment>
    <comment ref="K20" authorId="0" shapeId="0" xr:uid="{00000000-0006-0000-0300-00002D000000}">
      <text>
        <r>
          <rPr>
            <b/>
            <sz val="8"/>
            <color indexed="81"/>
            <rFont val="Tahoma"/>
            <family val="2"/>
          </rPr>
          <t>mperry:</t>
        </r>
        <r>
          <rPr>
            <sz val="8"/>
            <color indexed="81"/>
            <rFont val="Tahoma"/>
            <family val="2"/>
          </rPr>
          <t xml:space="preserve">
Note manual entry. 5/17/11</t>
        </r>
      </text>
    </comment>
    <comment ref="L20" authorId="0" shapeId="0" xr:uid="{00000000-0006-0000-0300-00002E000000}">
      <text>
        <r>
          <rPr>
            <b/>
            <sz val="8"/>
            <color indexed="81"/>
            <rFont val="Tahoma"/>
            <family val="2"/>
          </rPr>
          <t>mperry:</t>
        </r>
        <r>
          <rPr>
            <sz val="8"/>
            <color indexed="81"/>
            <rFont val="Tahoma"/>
            <family val="2"/>
          </rPr>
          <t xml:space="preserve">
Note manual entry. 5/17/11</t>
        </r>
      </text>
    </comment>
    <comment ref="Q20" authorId="0" shapeId="0" xr:uid="{00000000-0006-0000-0300-00002F000000}">
      <text>
        <r>
          <rPr>
            <b/>
            <sz val="8"/>
            <color indexed="81"/>
            <rFont val="Tahoma"/>
            <family val="2"/>
          </rPr>
          <t>mperry:</t>
        </r>
        <r>
          <rPr>
            <sz val="8"/>
            <color indexed="81"/>
            <rFont val="Tahoma"/>
            <family val="2"/>
          </rPr>
          <t xml:space="preserve">
Note manual entry. 5/17/11</t>
        </r>
      </text>
    </comment>
    <comment ref="R20" authorId="0" shapeId="0" xr:uid="{00000000-0006-0000-0300-000030000000}">
      <text>
        <r>
          <rPr>
            <b/>
            <sz val="8"/>
            <color indexed="81"/>
            <rFont val="Tahoma"/>
            <family val="2"/>
          </rPr>
          <t>mperry:</t>
        </r>
        <r>
          <rPr>
            <sz val="8"/>
            <color indexed="81"/>
            <rFont val="Tahoma"/>
            <family val="2"/>
          </rPr>
          <t xml:space="preserve">
Note manual entry. 5/17/11</t>
        </r>
      </text>
    </comment>
    <comment ref="I21" authorId="0" shapeId="0" xr:uid="{00000000-0006-0000-0300-000031000000}">
      <text>
        <r>
          <rPr>
            <b/>
            <sz val="8"/>
            <color indexed="81"/>
            <rFont val="Tahoma"/>
            <family val="2"/>
          </rPr>
          <t>mperry:</t>
        </r>
        <r>
          <rPr>
            <sz val="8"/>
            <color indexed="81"/>
            <rFont val="Tahoma"/>
            <family val="2"/>
          </rPr>
          <t xml:space="preserve">
Note manual entry. 5/17/11</t>
        </r>
      </text>
    </comment>
    <comment ref="J21" authorId="0" shapeId="0" xr:uid="{00000000-0006-0000-0300-000032000000}">
      <text>
        <r>
          <rPr>
            <b/>
            <sz val="8"/>
            <color indexed="81"/>
            <rFont val="Tahoma"/>
            <family val="2"/>
          </rPr>
          <t>mperry:</t>
        </r>
        <r>
          <rPr>
            <sz val="8"/>
            <color indexed="81"/>
            <rFont val="Tahoma"/>
            <family val="2"/>
          </rPr>
          <t xml:space="preserve">
Note manual entry. 5/17/11</t>
        </r>
      </text>
    </comment>
    <comment ref="K21" authorId="0" shapeId="0" xr:uid="{00000000-0006-0000-0300-000033000000}">
      <text>
        <r>
          <rPr>
            <b/>
            <sz val="8"/>
            <color indexed="81"/>
            <rFont val="Tahoma"/>
            <family val="2"/>
          </rPr>
          <t>mperry:</t>
        </r>
        <r>
          <rPr>
            <sz val="8"/>
            <color indexed="81"/>
            <rFont val="Tahoma"/>
            <family val="2"/>
          </rPr>
          <t xml:space="preserve">
Note manual entry. 5/17/11</t>
        </r>
      </text>
    </comment>
    <comment ref="L21" authorId="0" shapeId="0" xr:uid="{00000000-0006-0000-0300-000034000000}">
      <text>
        <r>
          <rPr>
            <b/>
            <sz val="8"/>
            <color indexed="81"/>
            <rFont val="Tahoma"/>
            <family val="2"/>
          </rPr>
          <t>mperry:</t>
        </r>
        <r>
          <rPr>
            <sz val="8"/>
            <color indexed="81"/>
            <rFont val="Tahoma"/>
            <family val="2"/>
          </rPr>
          <t xml:space="preserve">
Note manual entry. 5/17/11</t>
        </r>
      </text>
    </comment>
    <comment ref="Q21" authorId="0" shapeId="0" xr:uid="{00000000-0006-0000-0300-000035000000}">
      <text>
        <r>
          <rPr>
            <b/>
            <sz val="8"/>
            <color indexed="81"/>
            <rFont val="Tahoma"/>
            <family val="2"/>
          </rPr>
          <t>mperry:</t>
        </r>
        <r>
          <rPr>
            <sz val="8"/>
            <color indexed="81"/>
            <rFont val="Tahoma"/>
            <family val="2"/>
          </rPr>
          <t xml:space="preserve">
Note manual entry. 5/17/11</t>
        </r>
      </text>
    </comment>
    <comment ref="R21" authorId="0" shapeId="0" xr:uid="{00000000-0006-0000-0300-000036000000}">
      <text>
        <r>
          <rPr>
            <b/>
            <sz val="8"/>
            <color indexed="81"/>
            <rFont val="Tahoma"/>
            <family val="2"/>
          </rPr>
          <t>mperry:</t>
        </r>
        <r>
          <rPr>
            <sz val="8"/>
            <color indexed="81"/>
            <rFont val="Tahoma"/>
            <family val="2"/>
          </rPr>
          <t xml:space="preserve">
Note manual entry. 5/17/11</t>
        </r>
      </text>
    </comment>
    <comment ref="I22" authorId="0" shapeId="0" xr:uid="{00000000-0006-0000-0300-000037000000}">
      <text>
        <r>
          <rPr>
            <b/>
            <sz val="8"/>
            <color indexed="81"/>
            <rFont val="Tahoma"/>
            <family val="2"/>
          </rPr>
          <t>mperry:</t>
        </r>
        <r>
          <rPr>
            <sz val="8"/>
            <color indexed="81"/>
            <rFont val="Tahoma"/>
            <family val="2"/>
          </rPr>
          <t xml:space="preserve">
Note manual entry. 5/17/11</t>
        </r>
      </text>
    </comment>
    <comment ref="J22" authorId="0" shapeId="0" xr:uid="{00000000-0006-0000-0300-000038000000}">
      <text>
        <r>
          <rPr>
            <b/>
            <sz val="8"/>
            <color indexed="81"/>
            <rFont val="Tahoma"/>
            <family val="2"/>
          </rPr>
          <t>mperry:</t>
        </r>
        <r>
          <rPr>
            <sz val="8"/>
            <color indexed="81"/>
            <rFont val="Tahoma"/>
            <family val="2"/>
          </rPr>
          <t xml:space="preserve">
Note manual entry. 5/17/11</t>
        </r>
      </text>
    </comment>
    <comment ref="K22" authorId="0" shapeId="0" xr:uid="{00000000-0006-0000-0300-000039000000}">
      <text>
        <r>
          <rPr>
            <b/>
            <sz val="8"/>
            <color indexed="81"/>
            <rFont val="Tahoma"/>
            <family val="2"/>
          </rPr>
          <t>mperry:</t>
        </r>
        <r>
          <rPr>
            <sz val="8"/>
            <color indexed="81"/>
            <rFont val="Tahoma"/>
            <family val="2"/>
          </rPr>
          <t xml:space="preserve">
Note manual entry. 5/17/11</t>
        </r>
      </text>
    </comment>
    <comment ref="L22" authorId="0" shapeId="0" xr:uid="{00000000-0006-0000-0300-00003A000000}">
      <text>
        <r>
          <rPr>
            <b/>
            <sz val="8"/>
            <color indexed="81"/>
            <rFont val="Tahoma"/>
            <family val="2"/>
          </rPr>
          <t>mperry:</t>
        </r>
        <r>
          <rPr>
            <sz val="8"/>
            <color indexed="81"/>
            <rFont val="Tahoma"/>
            <family val="2"/>
          </rPr>
          <t xml:space="preserve">
Note manual entry. 5/17/11</t>
        </r>
      </text>
    </comment>
    <comment ref="Q22" authorId="0" shapeId="0" xr:uid="{00000000-0006-0000-0300-00003B000000}">
      <text>
        <r>
          <rPr>
            <b/>
            <sz val="8"/>
            <color indexed="81"/>
            <rFont val="Tahoma"/>
            <family val="2"/>
          </rPr>
          <t>mperry:</t>
        </r>
        <r>
          <rPr>
            <sz val="8"/>
            <color indexed="81"/>
            <rFont val="Tahoma"/>
            <family val="2"/>
          </rPr>
          <t xml:space="preserve">
Note manual entry. 5/17/11</t>
        </r>
      </text>
    </comment>
    <comment ref="R22" authorId="0" shapeId="0" xr:uid="{00000000-0006-0000-0300-00003C000000}">
      <text>
        <r>
          <rPr>
            <b/>
            <sz val="8"/>
            <color indexed="81"/>
            <rFont val="Tahoma"/>
            <family val="2"/>
          </rPr>
          <t>mperry:</t>
        </r>
        <r>
          <rPr>
            <sz val="8"/>
            <color indexed="81"/>
            <rFont val="Tahoma"/>
            <family val="2"/>
          </rPr>
          <t xml:space="preserve">
Note manual entry. 5/17/11</t>
        </r>
      </text>
    </comment>
    <comment ref="I23" authorId="0" shapeId="0" xr:uid="{00000000-0006-0000-0300-00003D000000}">
      <text>
        <r>
          <rPr>
            <b/>
            <sz val="8"/>
            <color indexed="81"/>
            <rFont val="Tahoma"/>
            <family val="2"/>
          </rPr>
          <t>mperry:</t>
        </r>
        <r>
          <rPr>
            <sz val="8"/>
            <color indexed="81"/>
            <rFont val="Tahoma"/>
            <family val="2"/>
          </rPr>
          <t xml:space="preserve">
Note manual entry. 5/17/11</t>
        </r>
      </text>
    </comment>
    <comment ref="J23" authorId="0" shapeId="0" xr:uid="{00000000-0006-0000-0300-00003E000000}">
      <text>
        <r>
          <rPr>
            <b/>
            <sz val="8"/>
            <color indexed="81"/>
            <rFont val="Tahoma"/>
            <family val="2"/>
          </rPr>
          <t>mperry:</t>
        </r>
        <r>
          <rPr>
            <sz val="8"/>
            <color indexed="81"/>
            <rFont val="Tahoma"/>
            <family val="2"/>
          </rPr>
          <t xml:space="preserve">
Note manual entry. 5/17/11</t>
        </r>
      </text>
    </comment>
    <comment ref="K23" authorId="0" shapeId="0" xr:uid="{00000000-0006-0000-0300-00003F000000}">
      <text>
        <r>
          <rPr>
            <b/>
            <sz val="8"/>
            <color indexed="81"/>
            <rFont val="Tahoma"/>
            <family val="2"/>
          </rPr>
          <t>mperry:</t>
        </r>
        <r>
          <rPr>
            <sz val="8"/>
            <color indexed="81"/>
            <rFont val="Tahoma"/>
            <family val="2"/>
          </rPr>
          <t xml:space="preserve">
Note manual entry. 5/17/11</t>
        </r>
      </text>
    </comment>
    <comment ref="L23" authorId="0" shapeId="0" xr:uid="{00000000-0006-0000-0300-000040000000}">
      <text>
        <r>
          <rPr>
            <b/>
            <sz val="8"/>
            <color indexed="81"/>
            <rFont val="Tahoma"/>
            <family val="2"/>
          </rPr>
          <t>mperry:</t>
        </r>
        <r>
          <rPr>
            <sz val="8"/>
            <color indexed="81"/>
            <rFont val="Tahoma"/>
            <family val="2"/>
          </rPr>
          <t xml:space="preserve">
Note manual entry. 5/17/11</t>
        </r>
      </text>
    </comment>
    <comment ref="Q23" authorId="0" shapeId="0" xr:uid="{00000000-0006-0000-0300-000041000000}">
      <text>
        <r>
          <rPr>
            <b/>
            <sz val="8"/>
            <color indexed="81"/>
            <rFont val="Tahoma"/>
            <family val="2"/>
          </rPr>
          <t>mperry:</t>
        </r>
        <r>
          <rPr>
            <sz val="8"/>
            <color indexed="81"/>
            <rFont val="Tahoma"/>
            <family val="2"/>
          </rPr>
          <t xml:space="preserve">
Note manual entry. 5/17/11</t>
        </r>
      </text>
    </comment>
    <comment ref="R23" authorId="0" shapeId="0" xr:uid="{00000000-0006-0000-0300-000042000000}">
      <text>
        <r>
          <rPr>
            <b/>
            <sz val="8"/>
            <color indexed="81"/>
            <rFont val="Tahoma"/>
            <family val="2"/>
          </rPr>
          <t>mperry:</t>
        </r>
        <r>
          <rPr>
            <sz val="8"/>
            <color indexed="81"/>
            <rFont val="Tahoma"/>
            <family val="2"/>
          </rPr>
          <t xml:space="preserve">
Note manual entry. 5/17/11</t>
        </r>
      </text>
    </comment>
    <comment ref="I24" authorId="0" shapeId="0" xr:uid="{00000000-0006-0000-0300-000043000000}">
      <text>
        <r>
          <rPr>
            <b/>
            <sz val="8"/>
            <color indexed="81"/>
            <rFont val="Tahoma"/>
            <family val="2"/>
          </rPr>
          <t>mperry:</t>
        </r>
        <r>
          <rPr>
            <sz val="8"/>
            <color indexed="81"/>
            <rFont val="Tahoma"/>
            <family val="2"/>
          </rPr>
          <t xml:space="preserve">
Note manual entry. 5/17/11</t>
        </r>
      </text>
    </comment>
    <comment ref="J24" authorId="0" shapeId="0" xr:uid="{00000000-0006-0000-0300-000044000000}">
      <text>
        <r>
          <rPr>
            <b/>
            <sz val="8"/>
            <color indexed="81"/>
            <rFont val="Tahoma"/>
            <family val="2"/>
          </rPr>
          <t>mperry:</t>
        </r>
        <r>
          <rPr>
            <sz val="8"/>
            <color indexed="81"/>
            <rFont val="Tahoma"/>
            <family val="2"/>
          </rPr>
          <t xml:space="preserve">
Note manual entry. 5/17/11</t>
        </r>
      </text>
    </comment>
    <comment ref="K25" authorId="0" shapeId="0" xr:uid="{00000000-0006-0000-0300-000045000000}">
      <text>
        <r>
          <rPr>
            <b/>
            <sz val="8"/>
            <color indexed="81"/>
            <rFont val="Tahoma"/>
            <family val="2"/>
          </rPr>
          <t>mperry:</t>
        </r>
        <r>
          <rPr>
            <sz val="8"/>
            <color indexed="81"/>
            <rFont val="Tahoma"/>
            <family val="2"/>
          </rPr>
          <t xml:space="preserve">
Note manual entry. 5/17/11</t>
        </r>
      </text>
    </comment>
    <comment ref="L25" authorId="0" shapeId="0" xr:uid="{00000000-0006-0000-0300-000046000000}">
      <text>
        <r>
          <rPr>
            <b/>
            <sz val="8"/>
            <color indexed="81"/>
            <rFont val="Tahoma"/>
            <family val="2"/>
          </rPr>
          <t>mperry:</t>
        </r>
        <r>
          <rPr>
            <sz val="8"/>
            <color indexed="81"/>
            <rFont val="Tahoma"/>
            <family val="2"/>
          </rPr>
          <t xml:space="preserve">
Note manual entry. 5/17/11</t>
        </r>
      </text>
    </comment>
    <comment ref="Q25" authorId="0" shapeId="0" xr:uid="{00000000-0006-0000-0300-000047000000}">
      <text>
        <r>
          <rPr>
            <b/>
            <sz val="8"/>
            <color indexed="81"/>
            <rFont val="Tahoma"/>
            <family val="2"/>
          </rPr>
          <t>mperry:</t>
        </r>
        <r>
          <rPr>
            <sz val="8"/>
            <color indexed="81"/>
            <rFont val="Tahoma"/>
            <family val="2"/>
          </rPr>
          <t xml:space="preserve">
Note manual entry. 5/17/11</t>
        </r>
      </text>
    </comment>
    <comment ref="R25" authorId="0" shapeId="0" xr:uid="{00000000-0006-0000-0300-000048000000}">
      <text>
        <r>
          <rPr>
            <b/>
            <sz val="8"/>
            <color indexed="81"/>
            <rFont val="Tahoma"/>
            <family val="2"/>
          </rPr>
          <t>mperry:</t>
        </r>
        <r>
          <rPr>
            <sz val="8"/>
            <color indexed="81"/>
            <rFont val="Tahoma"/>
            <family val="2"/>
          </rPr>
          <t xml:space="preserve">
Note manual entry. 5/17/11</t>
        </r>
      </text>
    </comment>
    <comment ref="S25" authorId="0" shapeId="0" xr:uid="{00000000-0006-0000-0300-000049000000}">
      <text>
        <r>
          <rPr>
            <b/>
            <sz val="8"/>
            <color indexed="81"/>
            <rFont val="Tahoma"/>
            <family val="2"/>
          </rPr>
          <t>mperry:</t>
        </r>
        <r>
          <rPr>
            <sz val="8"/>
            <color indexed="81"/>
            <rFont val="Tahoma"/>
            <family val="2"/>
          </rPr>
          <t xml:space="preserve">
Note manual entry. 5/17/11</t>
        </r>
      </text>
    </comment>
    <comment ref="T25" authorId="0" shapeId="0" xr:uid="{00000000-0006-0000-0300-00004A000000}">
      <text>
        <r>
          <rPr>
            <b/>
            <sz val="8"/>
            <color indexed="81"/>
            <rFont val="Tahoma"/>
            <family val="2"/>
          </rPr>
          <t>mperry:</t>
        </r>
        <r>
          <rPr>
            <sz val="8"/>
            <color indexed="81"/>
            <rFont val="Tahoma"/>
            <family val="2"/>
          </rPr>
          <t xml:space="preserve">
Note manual entry. 5/17/11</t>
        </r>
      </text>
    </comment>
    <comment ref="I26" authorId="0" shapeId="0" xr:uid="{00000000-0006-0000-0300-00004B000000}">
      <text>
        <r>
          <rPr>
            <b/>
            <sz val="8"/>
            <color indexed="81"/>
            <rFont val="Tahoma"/>
            <family val="2"/>
          </rPr>
          <t>mperry:</t>
        </r>
        <r>
          <rPr>
            <sz val="8"/>
            <color indexed="81"/>
            <rFont val="Tahoma"/>
            <family val="2"/>
          </rPr>
          <t xml:space="preserve">
Note manual entry. 5/17/11</t>
        </r>
      </text>
    </comment>
    <comment ref="J26" authorId="0" shapeId="0" xr:uid="{00000000-0006-0000-0300-00004C000000}">
      <text>
        <r>
          <rPr>
            <b/>
            <sz val="8"/>
            <color indexed="81"/>
            <rFont val="Tahoma"/>
            <family val="2"/>
          </rPr>
          <t>mperry:</t>
        </r>
        <r>
          <rPr>
            <sz val="8"/>
            <color indexed="81"/>
            <rFont val="Tahoma"/>
            <family val="2"/>
          </rPr>
          <t xml:space="preserve">
Note manual entry. 5/17/11</t>
        </r>
      </text>
    </comment>
    <comment ref="K26" authorId="0" shapeId="0" xr:uid="{00000000-0006-0000-0300-00004D000000}">
      <text>
        <r>
          <rPr>
            <b/>
            <sz val="8"/>
            <color indexed="81"/>
            <rFont val="Tahoma"/>
            <family val="2"/>
          </rPr>
          <t>mperry:</t>
        </r>
        <r>
          <rPr>
            <sz val="8"/>
            <color indexed="81"/>
            <rFont val="Tahoma"/>
            <family val="2"/>
          </rPr>
          <t xml:space="preserve">
Note manual entry. 5/17/11</t>
        </r>
      </text>
    </comment>
    <comment ref="L26" authorId="0" shapeId="0" xr:uid="{00000000-0006-0000-0300-00004E000000}">
      <text>
        <r>
          <rPr>
            <b/>
            <sz val="8"/>
            <color indexed="81"/>
            <rFont val="Tahoma"/>
            <family val="2"/>
          </rPr>
          <t>mperry:</t>
        </r>
        <r>
          <rPr>
            <sz val="8"/>
            <color indexed="81"/>
            <rFont val="Tahoma"/>
            <family val="2"/>
          </rPr>
          <t xml:space="preserve">
Note manual entry. 5/17/11</t>
        </r>
      </text>
    </comment>
    <comment ref="I28" authorId="0" shapeId="0" xr:uid="{00000000-0006-0000-0300-00004F000000}">
      <text>
        <r>
          <rPr>
            <b/>
            <sz val="8"/>
            <color indexed="81"/>
            <rFont val="Tahoma"/>
            <family val="2"/>
          </rPr>
          <t>mperry:</t>
        </r>
        <r>
          <rPr>
            <sz val="8"/>
            <color indexed="81"/>
            <rFont val="Tahoma"/>
            <family val="2"/>
          </rPr>
          <t xml:space="preserve">
Note manual entry. 5/17/11</t>
        </r>
      </text>
    </comment>
    <comment ref="J28" authorId="0" shapeId="0" xr:uid="{00000000-0006-0000-0300-000050000000}">
      <text>
        <r>
          <rPr>
            <b/>
            <sz val="8"/>
            <color indexed="81"/>
            <rFont val="Tahoma"/>
            <family val="2"/>
          </rPr>
          <t>mperry:</t>
        </r>
        <r>
          <rPr>
            <sz val="8"/>
            <color indexed="81"/>
            <rFont val="Tahoma"/>
            <family val="2"/>
          </rPr>
          <t xml:space="preserve">
Note manual entry. 5/17/11</t>
        </r>
      </text>
    </comment>
    <comment ref="L28" authorId="0" shapeId="0" xr:uid="{00000000-0006-0000-0300-000051000000}">
      <text>
        <r>
          <rPr>
            <b/>
            <sz val="8"/>
            <color indexed="81"/>
            <rFont val="Tahoma"/>
            <family val="2"/>
          </rPr>
          <t>mperry:</t>
        </r>
        <r>
          <rPr>
            <sz val="8"/>
            <color indexed="81"/>
            <rFont val="Tahoma"/>
            <family val="2"/>
          </rPr>
          <t xml:space="preserve">
Changed formula to remove "divide by 0" error.  5/17/11
</t>
        </r>
      </text>
    </comment>
    <comment ref="Q28" authorId="0" shapeId="0" xr:uid="{00000000-0006-0000-0300-000052000000}">
      <text>
        <r>
          <rPr>
            <b/>
            <sz val="8"/>
            <color indexed="81"/>
            <rFont val="Tahoma"/>
            <family val="2"/>
          </rPr>
          <t>mperry:</t>
        </r>
        <r>
          <rPr>
            <sz val="8"/>
            <color indexed="81"/>
            <rFont val="Tahoma"/>
            <family val="2"/>
          </rPr>
          <t xml:space="preserve">
Note manual entry. 5/17/11</t>
        </r>
      </text>
    </comment>
    <comment ref="R28" authorId="0" shapeId="0" xr:uid="{00000000-0006-0000-0300-000053000000}">
      <text>
        <r>
          <rPr>
            <b/>
            <sz val="8"/>
            <color indexed="81"/>
            <rFont val="Tahoma"/>
            <family val="2"/>
          </rPr>
          <t>mperry:</t>
        </r>
        <r>
          <rPr>
            <sz val="8"/>
            <color indexed="81"/>
            <rFont val="Tahoma"/>
            <family val="2"/>
          </rPr>
          <t xml:space="preserve">
Note manual entry. 5/17/11</t>
        </r>
      </text>
    </comment>
    <comment ref="I29" authorId="0" shapeId="0" xr:uid="{00000000-0006-0000-0300-000054000000}">
      <text>
        <r>
          <rPr>
            <b/>
            <sz val="8"/>
            <color indexed="81"/>
            <rFont val="Tahoma"/>
            <family val="2"/>
          </rPr>
          <t>mperry:</t>
        </r>
        <r>
          <rPr>
            <sz val="8"/>
            <color indexed="81"/>
            <rFont val="Tahoma"/>
            <family val="2"/>
          </rPr>
          <t xml:space="preserve">
Note manual entry. 5/17/11</t>
        </r>
      </text>
    </comment>
    <comment ref="J29" authorId="0" shapeId="0" xr:uid="{00000000-0006-0000-0300-000055000000}">
      <text>
        <r>
          <rPr>
            <b/>
            <sz val="8"/>
            <color indexed="81"/>
            <rFont val="Tahoma"/>
            <family val="2"/>
          </rPr>
          <t>mperry:</t>
        </r>
        <r>
          <rPr>
            <sz val="8"/>
            <color indexed="81"/>
            <rFont val="Tahoma"/>
            <family val="2"/>
          </rPr>
          <t xml:space="preserve">
Note manual entry. 5/17/11</t>
        </r>
      </text>
    </comment>
    <comment ref="Q29" authorId="0" shapeId="0" xr:uid="{00000000-0006-0000-0300-000056000000}">
      <text>
        <r>
          <rPr>
            <b/>
            <sz val="8"/>
            <color indexed="81"/>
            <rFont val="Tahoma"/>
            <family val="2"/>
          </rPr>
          <t>mperry:</t>
        </r>
        <r>
          <rPr>
            <sz val="8"/>
            <color indexed="81"/>
            <rFont val="Tahoma"/>
            <family val="2"/>
          </rPr>
          <t xml:space="preserve">
Note manual entry. 5/17/11</t>
        </r>
      </text>
    </comment>
    <comment ref="R29" authorId="0" shapeId="0" xr:uid="{00000000-0006-0000-0300-000057000000}">
      <text>
        <r>
          <rPr>
            <b/>
            <sz val="8"/>
            <color indexed="81"/>
            <rFont val="Tahoma"/>
            <family val="2"/>
          </rPr>
          <t>mperry:</t>
        </r>
        <r>
          <rPr>
            <sz val="8"/>
            <color indexed="81"/>
            <rFont val="Tahoma"/>
            <family val="2"/>
          </rPr>
          <t xml:space="preserve">
Note manual entry. 5/17/11</t>
        </r>
      </text>
    </comment>
    <comment ref="S29" authorId="0" shapeId="0" xr:uid="{00000000-0006-0000-0300-000058000000}">
      <text>
        <r>
          <rPr>
            <b/>
            <sz val="8"/>
            <color indexed="81"/>
            <rFont val="Tahoma"/>
            <family val="2"/>
          </rPr>
          <t>mperry:</t>
        </r>
        <r>
          <rPr>
            <sz val="8"/>
            <color indexed="81"/>
            <rFont val="Tahoma"/>
            <family val="2"/>
          </rPr>
          <t xml:space="preserve">
Note manual entry. 5/17/11</t>
        </r>
      </text>
    </comment>
    <comment ref="T29" authorId="0" shapeId="0" xr:uid="{00000000-0006-0000-0300-000059000000}">
      <text>
        <r>
          <rPr>
            <b/>
            <sz val="8"/>
            <color indexed="81"/>
            <rFont val="Tahoma"/>
            <family val="2"/>
          </rPr>
          <t>mperry:</t>
        </r>
        <r>
          <rPr>
            <sz val="8"/>
            <color indexed="81"/>
            <rFont val="Tahoma"/>
            <family val="2"/>
          </rPr>
          <t xml:space="preserve">
Note manual entry. 5/17/11</t>
        </r>
      </text>
    </comment>
    <comment ref="V29" authorId="0" shapeId="0" xr:uid="{00000000-0006-0000-0300-00005A000000}">
      <text>
        <r>
          <rPr>
            <b/>
            <sz val="8"/>
            <color indexed="81"/>
            <rFont val="Tahoma"/>
            <family val="2"/>
          </rPr>
          <t>mperry:</t>
        </r>
        <r>
          <rPr>
            <sz val="8"/>
            <color indexed="81"/>
            <rFont val="Tahoma"/>
            <family val="2"/>
          </rPr>
          <t xml:space="preserve">
Changed formula to remove "divide by 0" error.  5/17/11
</t>
        </r>
      </text>
    </comment>
    <comment ref="C32" authorId="0" shapeId="0" xr:uid="{00000000-0006-0000-0300-00005B000000}">
      <text>
        <r>
          <rPr>
            <b/>
            <sz val="8"/>
            <color indexed="81"/>
            <rFont val="Tahoma"/>
            <family val="2"/>
          </rPr>
          <t>mperry:</t>
        </r>
        <r>
          <rPr>
            <sz val="8"/>
            <color indexed="81"/>
            <rFont val="Tahoma"/>
            <family val="2"/>
          </rPr>
          <t xml:space="preserve">
Note manual entry. 5/17/11</t>
        </r>
      </text>
    </comment>
    <comment ref="D32" authorId="0" shapeId="0" xr:uid="{00000000-0006-0000-0300-00005C000000}">
      <text>
        <r>
          <rPr>
            <b/>
            <sz val="8"/>
            <color indexed="81"/>
            <rFont val="Tahoma"/>
            <family val="2"/>
          </rPr>
          <t>mperry:</t>
        </r>
        <r>
          <rPr>
            <sz val="8"/>
            <color indexed="81"/>
            <rFont val="Tahoma"/>
            <family val="2"/>
          </rPr>
          <t xml:space="preserve">
Note manual entry. 5/17/11</t>
        </r>
      </text>
    </comment>
    <comment ref="E32" authorId="0" shapeId="0" xr:uid="{00000000-0006-0000-0300-00005D000000}">
      <text>
        <r>
          <rPr>
            <b/>
            <sz val="8"/>
            <color indexed="81"/>
            <rFont val="Tahoma"/>
            <family val="2"/>
          </rPr>
          <t>mperry:</t>
        </r>
        <r>
          <rPr>
            <sz val="8"/>
            <color indexed="81"/>
            <rFont val="Tahoma"/>
            <family val="2"/>
          </rPr>
          <t xml:space="preserve">
Note manual entry. 5/17/11</t>
        </r>
      </text>
    </comment>
    <comment ref="F32" authorId="0" shapeId="0" xr:uid="{00000000-0006-0000-0300-00005E000000}">
      <text>
        <r>
          <rPr>
            <b/>
            <sz val="8"/>
            <color indexed="81"/>
            <rFont val="Tahoma"/>
            <family val="2"/>
          </rPr>
          <t>mperry:</t>
        </r>
        <r>
          <rPr>
            <sz val="8"/>
            <color indexed="81"/>
            <rFont val="Tahoma"/>
            <family val="2"/>
          </rPr>
          <t xml:space="preserve">
Note manual entry. 5/17/11</t>
        </r>
      </text>
    </comment>
    <comment ref="G32" authorId="0" shapeId="0" xr:uid="{00000000-0006-0000-0300-00005F000000}">
      <text>
        <r>
          <rPr>
            <b/>
            <sz val="8"/>
            <color indexed="81"/>
            <rFont val="Tahoma"/>
            <family val="2"/>
          </rPr>
          <t>mperry:</t>
        </r>
        <r>
          <rPr>
            <sz val="8"/>
            <color indexed="81"/>
            <rFont val="Tahoma"/>
            <family val="2"/>
          </rPr>
          <t xml:space="preserve">
Note manual entry. 5/17/11</t>
        </r>
      </text>
    </comment>
    <comment ref="H32" authorId="0" shapeId="0" xr:uid="{00000000-0006-0000-0300-000060000000}">
      <text>
        <r>
          <rPr>
            <b/>
            <sz val="8"/>
            <color indexed="81"/>
            <rFont val="Tahoma"/>
            <family val="2"/>
          </rPr>
          <t>mperry:</t>
        </r>
        <r>
          <rPr>
            <sz val="8"/>
            <color indexed="81"/>
            <rFont val="Tahoma"/>
            <family val="2"/>
          </rPr>
          <t xml:space="preserve">
Note manual entry. 5/17/11</t>
        </r>
      </text>
    </comment>
    <comment ref="I32" authorId="0" shapeId="0" xr:uid="{00000000-0006-0000-0300-000061000000}">
      <text>
        <r>
          <rPr>
            <b/>
            <sz val="8"/>
            <color indexed="81"/>
            <rFont val="Tahoma"/>
            <family val="2"/>
          </rPr>
          <t>mperry:</t>
        </r>
        <r>
          <rPr>
            <sz val="8"/>
            <color indexed="81"/>
            <rFont val="Tahoma"/>
            <family val="2"/>
          </rPr>
          <t xml:space="preserve">
Note manual entry. 5/17/11</t>
        </r>
      </text>
    </comment>
    <comment ref="J32" authorId="0" shapeId="0" xr:uid="{00000000-0006-0000-0300-000062000000}">
      <text>
        <r>
          <rPr>
            <b/>
            <sz val="8"/>
            <color indexed="81"/>
            <rFont val="Tahoma"/>
            <family val="2"/>
          </rPr>
          <t>mperry:</t>
        </r>
        <r>
          <rPr>
            <sz val="8"/>
            <color indexed="81"/>
            <rFont val="Tahoma"/>
            <family val="2"/>
          </rPr>
          <t xml:space="preserve">
Note manual entry. 5/17/11</t>
        </r>
      </text>
    </comment>
    <comment ref="K32" authorId="0" shapeId="0" xr:uid="{00000000-0006-0000-0300-000063000000}">
      <text>
        <r>
          <rPr>
            <b/>
            <sz val="8"/>
            <color indexed="81"/>
            <rFont val="Tahoma"/>
            <family val="2"/>
          </rPr>
          <t>mperry:</t>
        </r>
        <r>
          <rPr>
            <sz val="8"/>
            <color indexed="81"/>
            <rFont val="Tahoma"/>
            <family val="2"/>
          </rPr>
          <t xml:space="preserve">
Note manual entry. 5/17/11</t>
        </r>
      </text>
    </comment>
    <comment ref="L32" authorId="0" shapeId="0" xr:uid="{00000000-0006-0000-0300-000064000000}">
      <text>
        <r>
          <rPr>
            <b/>
            <sz val="8"/>
            <color indexed="81"/>
            <rFont val="Tahoma"/>
            <family val="2"/>
          </rPr>
          <t>mperry:</t>
        </r>
        <r>
          <rPr>
            <sz val="8"/>
            <color indexed="81"/>
            <rFont val="Tahoma"/>
            <family val="2"/>
          </rPr>
          <t xml:space="preserve">
Note manual entry. 5/17/11</t>
        </r>
      </text>
    </comment>
    <comment ref="O32" authorId="0" shapeId="0" xr:uid="{00000000-0006-0000-0300-000065000000}">
      <text>
        <r>
          <rPr>
            <b/>
            <sz val="8"/>
            <color indexed="81"/>
            <rFont val="Tahoma"/>
            <family val="2"/>
          </rPr>
          <t>mperry:</t>
        </r>
        <r>
          <rPr>
            <sz val="8"/>
            <color indexed="81"/>
            <rFont val="Tahoma"/>
            <family val="2"/>
          </rPr>
          <t xml:space="preserve">
Note manual entry. 5/17/11</t>
        </r>
      </text>
    </comment>
    <comment ref="P32" authorId="0" shapeId="0" xr:uid="{00000000-0006-0000-0300-000066000000}">
      <text>
        <r>
          <rPr>
            <b/>
            <sz val="8"/>
            <color indexed="81"/>
            <rFont val="Tahoma"/>
            <family val="2"/>
          </rPr>
          <t>mperry:</t>
        </r>
        <r>
          <rPr>
            <sz val="8"/>
            <color indexed="81"/>
            <rFont val="Tahoma"/>
            <family val="2"/>
          </rPr>
          <t xml:space="preserve">
Note manual entry. 5/17/11</t>
        </r>
      </text>
    </comment>
    <comment ref="Q32" authorId="0" shapeId="0" xr:uid="{00000000-0006-0000-0300-000067000000}">
      <text>
        <r>
          <rPr>
            <b/>
            <sz val="8"/>
            <color indexed="81"/>
            <rFont val="Tahoma"/>
            <family val="2"/>
          </rPr>
          <t>mperry:</t>
        </r>
        <r>
          <rPr>
            <sz val="8"/>
            <color indexed="81"/>
            <rFont val="Tahoma"/>
            <family val="2"/>
          </rPr>
          <t xml:space="preserve">
Note manual entry. 5/17/11</t>
        </r>
      </text>
    </comment>
    <comment ref="R32" authorId="0" shapeId="0" xr:uid="{00000000-0006-0000-0300-000068000000}">
      <text>
        <r>
          <rPr>
            <b/>
            <sz val="8"/>
            <color indexed="81"/>
            <rFont val="Tahoma"/>
            <family val="2"/>
          </rPr>
          <t>mperry:</t>
        </r>
        <r>
          <rPr>
            <sz val="8"/>
            <color indexed="81"/>
            <rFont val="Tahoma"/>
            <family val="2"/>
          </rPr>
          <t xml:space="preserve">
Note manual entry. 5/17/11</t>
        </r>
      </text>
    </comment>
    <comment ref="S32" authorId="0" shapeId="0" xr:uid="{00000000-0006-0000-0300-000069000000}">
      <text>
        <r>
          <rPr>
            <b/>
            <sz val="8"/>
            <color indexed="81"/>
            <rFont val="Tahoma"/>
            <family val="2"/>
          </rPr>
          <t>mperry:</t>
        </r>
        <r>
          <rPr>
            <sz val="8"/>
            <color indexed="81"/>
            <rFont val="Tahoma"/>
            <family val="2"/>
          </rPr>
          <t xml:space="preserve">
Note manual entry. 5/17/11</t>
        </r>
      </text>
    </comment>
    <comment ref="T32" authorId="0" shapeId="0" xr:uid="{00000000-0006-0000-0300-00006A000000}">
      <text>
        <r>
          <rPr>
            <b/>
            <sz val="8"/>
            <color indexed="81"/>
            <rFont val="Tahoma"/>
            <family val="2"/>
          </rPr>
          <t>mperry:</t>
        </r>
        <r>
          <rPr>
            <sz val="8"/>
            <color indexed="81"/>
            <rFont val="Tahoma"/>
            <family val="2"/>
          </rPr>
          <t xml:space="preserve">
Note manual entry. 5/17/11</t>
        </r>
      </text>
    </comment>
    <comment ref="U32" authorId="0" shapeId="0" xr:uid="{00000000-0006-0000-0300-00006B000000}">
      <text>
        <r>
          <rPr>
            <b/>
            <sz val="8"/>
            <color indexed="81"/>
            <rFont val="Tahoma"/>
            <family val="2"/>
          </rPr>
          <t>mperry:</t>
        </r>
        <r>
          <rPr>
            <sz val="8"/>
            <color indexed="81"/>
            <rFont val="Tahoma"/>
            <family val="2"/>
          </rPr>
          <t xml:space="preserve">
Note manual entry. 5/17/11</t>
        </r>
      </text>
    </comment>
    <comment ref="V32" authorId="0" shapeId="0" xr:uid="{00000000-0006-0000-0300-00006C000000}">
      <text>
        <r>
          <rPr>
            <b/>
            <sz val="8"/>
            <color indexed="81"/>
            <rFont val="Tahoma"/>
            <family val="2"/>
          </rPr>
          <t>mperry:</t>
        </r>
        <r>
          <rPr>
            <sz val="8"/>
            <color indexed="81"/>
            <rFont val="Tahoma"/>
            <family val="2"/>
          </rPr>
          <t xml:space="preserve">
Note manual entry. 5/17/11</t>
        </r>
      </text>
    </comment>
    <comment ref="G33" authorId="0" shapeId="0" xr:uid="{00000000-0006-0000-0300-00006D000000}">
      <text>
        <r>
          <rPr>
            <b/>
            <sz val="8"/>
            <color indexed="81"/>
            <rFont val="Tahoma"/>
            <family val="2"/>
          </rPr>
          <t>mperry:</t>
        </r>
        <r>
          <rPr>
            <sz val="8"/>
            <color indexed="81"/>
            <rFont val="Tahoma"/>
            <family val="2"/>
          </rPr>
          <t xml:space="preserve">
Note manual entry. 5/17/11</t>
        </r>
      </text>
    </comment>
    <comment ref="H33" authorId="0" shapeId="0" xr:uid="{00000000-0006-0000-0300-00006E000000}">
      <text>
        <r>
          <rPr>
            <b/>
            <sz val="8"/>
            <color indexed="81"/>
            <rFont val="Tahoma"/>
            <family val="2"/>
          </rPr>
          <t>mperry:</t>
        </r>
        <r>
          <rPr>
            <sz val="8"/>
            <color indexed="81"/>
            <rFont val="Tahoma"/>
            <family val="2"/>
          </rPr>
          <t xml:space="preserve">
Note manual entry. 5/17/11</t>
        </r>
      </text>
    </comment>
    <comment ref="I33" authorId="0" shapeId="0" xr:uid="{00000000-0006-0000-0300-00006F000000}">
      <text>
        <r>
          <rPr>
            <b/>
            <sz val="8"/>
            <color indexed="81"/>
            <rFont val="Tahoma"/>
            <family val="2"/>
          </rPr>
          <t>mperry:</t>
        </r>
        <r>
          <rPr>
            <sz val="8"/>
            <color indexed="81"/>
            <rFont val="Tahoma"/>
            <family val="2"/>
          </rPr>
          <t xml:space="preserve">
Note manual entry. 5/17/11</t>
        </r>
      </text>
    </comment>
    <comment ref="J33" authorId="0" shapeId="0" xr:uid="{00000000-0006-0000-0300-000070000000}">
      <text>
        <r>
          <rPr>
            <b/>
            <sz val="8"/>
            <color indexed="81"/>
            <rFont val="Tahoma"/>
            <family val="2"/>
          </rPr>
          <t>mperry:</t>
        </r>
        <r>
          <rPr>
            <sz val="8"/>
            <color indexed="81"/>
            <rFont val="Tahoma"/>
            <family val="2"/>
          </rPr>
          <t xml:space="preserve">
Note manual entry. 5/17/11</t>
        </r>
      </text>
    </comment>
    <comment ref="Q33" authorId="0" shapeId="0" xr:uid="{00000000-0006-0000-0300-000071000000}">
      <text>
        <r>
          <rPr>
            <b/>
            <sz val="8"/>
            <color indexed="81"/>
            <rFont val="Tahoma"/>
            <family val="2"/>
          </rPr>
          <t>mperry:</t>
        </r>
        <r>
          <rPr>
            <sz val="8"/>
            <color indexed="81"/>
            <rFont val="Tahoma"/>
            <family val="2"/>
          </rPr>
          <t xml:space="preserve">
Note manual entry. 5/17/11</t>
        </r>
      </text>
    </comment>
    <comment ref="R33" authorId="0" shapeId="0" xr:uid="{00000000-0006-0000-0300-000072000000}">
      <text>
        <r>
          <rPr>
            <b/>
            <sz val="8"/>
            <color indexed="81"/>
            <rFont val="Tahoma"/>
            <family val="2"/>
          </rPr>
          <t>mperry:</t>
        </r>
        <r>
          <rPr>
            <sz val="8"/>
            <color indexed="81"/>
            <rFont val="Tahoma"/>
            <family val="2"/>
          </rPr>
          <t xml:space="preserve">
Note manual entry. 5/17/11</t>
        </r>
      </text>
    </comment>
    <comment ref="S33" authorId="0" shapeId="0" xr:uid="{00000000-0006-0000-0300-000073000000}">
      <text>
        <r>
          <rPr>
            <b/>
            <sz val="8"/>
            <color indexed="81"/>
            <rFont val="Tahoma"/>
            <family val="2"/>
          </rPr>
          <t>mperry:</t>
        </r>
        <r>
          <rPr>
            <sz val="8"/>
            <color indexed="81"/>
            <rFont val="Tahoma"/>
            <family val="2"/>
          </rPr>
          <t xml:space="preserve">
Note manual entry. 5/17/11</t>
        </r>
      </text>
    </comment>
    <comment ref="T33" authorId="0" shapeId="0" xr:uid="{00000000-0006-0000-0300-000074000000}">
      <text>
        <r>
          <rPr>
            <b/>
            <sz val="8"/>
            <color indexed="81"/>
            <rFont val="Tahoma"/>
            <family val="2"/>
          </rPr>
          <t>mperry:</t>
        </r>
        <r>
          <rPr>
            <sz val="8"/>
            <color indexed="81"/>
            <rFont val="Tahoma"/>
            <family val="2"/>
          </rPr>
          <t xml:space="preserve">
Note manual entry. 5/17/11</t>
        </r>
      </text>
    </comment>
    <comment ref="I35" authorId="0" shapeId="0" xr:uid="{00000000-0006-0000-0300-000075000000}">
      <text>
        <r>
          <rPr>
            <b/>
            <sz val="8"/>
            <color indexed="81"/>
            <rFont val="Tahoma"/>
            <family val="2"/>
          </rPr>
          <t>mperry:</t>
        </r>
        <r>
          <rPr>
            <sz val="8"/>
            <color indexed="81"/>
            <rFont val="Tahoma"/>
            <family val="2"/>
          </rPr>
          <t xml:space="preserve">
Note manual entry. 5/17/11</t>
        </r>
      </text>
    </comment>
    <comment ref="J35" authorId="0" shapeId="0" xr:uid="{00000000-0006-0000-0300-000076000000}">
      <text>
        <r>
          <rPr>
            <b/>
            <sz val="8"/>
            <color indexed="81"/>
            <rFont val="Tahoma"/>
            <family val="2"/>
          </rPr>
          <t>mperry:</t>
        </r>
        <r>
          <rPr>
            <sz val="8"/>
            <color indexed="81"/>
            <rFont val="Tahoma"/>
            <family val="2"/>
          </rPr>
          <t xml:space="preserve">
Note manual entry. 5/17/11</t>
        </r>
      </text>
    </comment>
    <comment ref="K35" authorId="0" shapeId="0" xr:uid="{00000000-0006-0000-0300-000077000000}">
      <text>
        <r>
          <rPr>
            <b/>
            <sz val="8"/>
            <color indexed="81"/>
            <rFont val="Tahoma"/>
            <family val="2"/>
          </rPr>
          <t>mperry:</t>
        </r>
        <r>
          <rPr>
            <sz val="8"/>
            <color indexed="81"/>
            <rFont val="Tahoma"/>
            <family val="2"/>
          </rPr>
          <t xml:space="preserve">
Note manual entry. 5/17/11</t>
        </r>
      </text>
    </comment>
    <comment ref="L35" authorId="0" shapeId="0" xr:uid="{00000000-0006-0000-0300-000078000000}">
      <text>
        <r>
          <rPr>
            <b/>
            <sz val="8"/>
            <color indexed="81"/>
            <rFont val="Tahoma"/>
            <family val="2"/>
          </rPr>
          <t>mperry:</t>
        </r>
        <r>
          <rPr>
            <sz val="8"/>
            <color indexed="81"/>
            <rFont val="Tahoma"/>
            <family val="2"/>
          </rPr>
          <t xml:space="preserve">
Note manual entry. 5/17/11</t>
        </r>
      </text>
    </comment>
    <comment ref="Q35" authorId="0" shapeId="0" xr:uid="{00000000-0006-0000-0300-000079000000}">
      <text>
        <r>
          <rPr>
            <b/>
            <sz val="8"/>
            <color indexed="81"/>
            <rFont val="Tahoma"/>
            <family val="2"/>
          </rPr>
          <t>mperry:</t>
        </r>
        <r>
          <rPr>
            <sz val="8"/>
            <color indexed="81"/>
            <rFont val="Tahoma"/>
            <family val="2"/>
          </rPr>
          <t xml:space="preserve">
Note manual entry. 5/17/11</t>
        </r>
      </text>
    </comment>
    <comment ref="R35" authorId="0" shapeId="0" xr:uid="{00000000-0006-0000-0300-00007A000000}">
      <text>
        <r>
          <rPr>
            <b/>
            <sz val="8"/>
            <color indexed="81"/>
            <rFont val="Tahoma"/>
            <family val="2"/>
          </rPr>
          <t>mperry:</t>
        </r>
        <r>
          <rPr>
            <sz val="8"/>
            <color indexed="81"/>
            <rFont val="Tahoma"/>
            <family val="2"/>
          </rPr>
          <t xml:space="preserve">
Note manual entry. 5/17/11</t>
        </r>
      </text>
    </comment>
    <comment ref="G36" authorId="0" shapeId="0" xr:uid="{00000000-0006-0000-0300-00007B000000}">
      <text>
        <r>
          <rPr>
            <b/>
            <sz val="8"/>
            <color indexed="81"/>
            <rFont val="Tahoma"/>
            <family val="2"/>
          </rPr>
          <t>mperry:</t>
        </r>
        <r>
          <rPr>
            <sz val="8"/>
            <color indexed="81"/>
            <rFont val="Tahoma"/>
            <family val="2"/>
          </rPr>
          <t xml:space="preserve">
Note manual entry. 5/17/11</t>
        </r>
      </text>
    </comment>
    <comment ref="H36" authorId="0" shapeId="0" xr:uid="{00000000-0006-0000-0300-00007C000000}">
      <text>
        <r>
          <rPr>
            <b/>
            <sz val="8"/>
            <color indexed="81"/>
            <rFont val="Tahoma"/>
            <family val="2"/>
          </rPr>
          <t>mperry:</t>
        </r>
        <r>
          <rPr>
            <sz val="8"/>
            <color indexed="81"/>
            <rFont val="Tahoma"/>
            <family val="2"/>
          </rPr>
          <t xml:space="preserve">
Note manual entry. 5/17/11</t>
        </r>
      </text>
    </comment>
    <comment ref="I36" authorId="0" shapeId="0" xr:uid="{00000000-0006-0000-0300-00007D000000}">
      <text>
        <r>
          <rPr>
            <b/>
            <sz val="8"/>
            <color indexed="81"/>
            <rFont val="Tahoma"/>
            <family val="2"/>
          </rPr>
          <t>mperry:</t>
        </r>
        <r>
          <rPr>
            <sz val="8"/>
            <color indexed="81"/>
            <rFont val="Tahoma"/>
            <family val="2"/>
          </rPr>
          <t xml:space="preserve">
Note manual entry. 5/17/11</t>
        </r>
      </text>
    </comment>
    <comment ref="J36" authorId="0" shapeId="0" xr:uid="{00000000-0006-0000-0300-00007E000000}">
      <text>
        <r>
          <rPr>
            <b/>
            <sz val="8"/>
            <color indexed="81"/>
            <rFont val="Tahoma"/>
            <family val="2"/>
          </rPr>
          <t>mperry:</t>
        </r>
        <r>
          <rPr>
            <sz val="8"/>
            <color indexed="81"/>
            <rFont val="Tahoma"/>
            <family val="2"/>
          </rPr>
          <t xml:space="preserve">
Note manual entry. 5/17/11</t>
        </r>
      </text>
    </comment>
    <comment ref="K36" authorId="0" shapeId="0" xr:uid="{00000000-0006-0000-0300-00007F000000}">
      <text>
        <r>
          <rPr>
            <b/>
            <sz val="8"/>
            <color indexed="81"/>
            <rFont val="Tahoma"/>
            <family val="2"/>
          </rPr>
          <t>mperry:</t>
        </r>
        <r>
          <rPr>
            <sz val="8"/>
            <color indexed="81"/>
            <rFont val="Tahoma"/>
            <family val="2"/>
          </rPr>
          <t xml:space="preserve">
Note manual entry. 5/17/11</t>
        </r>
      </text>
    </comment>
    <comment ref="L36" authorId="0" shapeId="0" xr:uid="{00000000-0006-0000-0300-000080000000}">
      <text>
        <r>
          <rPr>
            <b/>
            <sz val="8"/>
            <color indexed="81"/>
            <rFont val="Tahoma"/>
            <family val="2"/>
          </rPr>
          <t>mperry:</t>
        </r>
        <r>
          <rPr>
            <sz val="8"/>
            <color indexed="81"/>
            <rFont val="Tahoma"/>
            <family val="2"/>
          </rPr>
          <t xml:space="preserve">
Note manual entry. 5/17/11</t>
        </r>
      </text>
    </comment>
    <comment ref="O36" authorId="0" shapeId="0" xr:uid="{00000000-0006-0000-0300-000081000000}">
      <text>
        <r>
          <rPr>
            <b/>
            <sz val="8"/>
            <color indexed="81"/>
            <rFont val="Tahoma"/>
            <family val="2"/>
          </rPr>
          <t>mperry:</t>
        </r>
        <r>
          <rPr>
            <sz val="8"/>
            <color indexed="81"/>
            <rFont val="Tahoma"/>
            <family val="2"/>
          </rPr>
          <t xml:space="preserve">
Note manual entry. 5/17/11</t>
        </r>
      </text>
    </comment>
    <comment ref="P36" authorId="0" shapeId="0" xr:uid="{00000000-0006-0000-0300-000082000000}">
      <text>
        <r>
          <rPr>
            <b/>
            <sz val="8"/>
            <color indexed="81"/>
            <rFont val="Tahoma"/>
            <family val="2"/>
          </rPr>
          <t>mperry:</t>
        </r>
        <r>
          <rPr>
            <sz val="8"/>
            <color indexed="81"/>
            <rFont val="Tahoma"/>
            <family val="2"/>
          </rPr>
          <t xml:space="preserve">
Note manual entry. 5/17/11</t>
        </r>
      </text>
    </comment>
    <comment ref="Q36" authorId="0" shapeId="0" xr:uid="{00000000-0006-0000-0300-000083000000}">
      <text>
        <r>
          <rPr>
            <b/>
            <sz val="8"/>
            <color indexed="81"/>
            <rFont val="Tahoma"/>
            <family val="2"/>
          </rPr>
          <t>mperry:</t>
        </r>
        <r>
          <rPr>
            <sz val="8"/>
            <color indexed="81"/>
            <rFont val="Tahoma"/>
            <family val="2"/>
          </rPr>
          <t xml:space="preserve">
Note manual entry. 5/17/11</t>
        </r>
      </text>
    </comment>
    <comment ref="R36" authorId="0" shapeId="0" xr:uid="{00000000-0006-0000-0300-000084000000}">
      <text>
        <r>
          <rPr>
            <b/>
            <sz val="8"/>
            <color indexed="81"/>
            <rFont val="Tahoma"/>
            <family val="2"/>
          </rPr>
          <t>mperry:</t>
        </r>
        <r>
          <rPr>
            <sz val="8"/>
            <color indexed="81"/>
            <rFont val="Tahoma"/>
            <family val="2"/>
          </rPr>
          <t xml:space="preserve">
Note manual entry. 5/17/11</t>
        </r>
      </text>
    </comment>
    <comment ref="S36" authorId="0" shapeId="0" xr:uid="{00000000-0006-0000-0300-000085000000}">
      <text>
        <r>
          <rPr>
            <b/>
            <sz val="8"/>
            <color indexed="81"/>
            <rFont val="Tahoma"/>
            <family val="2"/>
          </rPr>
          <t>mperry:</t>
        </r>
        <r>
          <rPr>
            <sz val="8"/>
            <color indexed="81"/>
            <rFont val="Tahoma"/>
            <family val="2"/>
          </rPr>
          <t xml:space="preserve">
Note manual entry. 5/17/11</t>
        </r>
      </text>
    </comment>
    <comment ref="T36" authorId="0" shapeId="0" xr:uid="{00000000-0006-0000-0300-000086000000}">
      <text>
        <r>
          <rPr>
            <b/>
            <sz val="8"/>
            <color indexed="81"/>
            <rFont val="Tahoma"/>
            <family val="2"/>
          </rPr>
          <t>mperry:</t>
        </r>
        <r>
          <rPr>
            <sz val="8"/>
            <color indexed="81"/>
            <rFont val="Tahoma"/>
            <family val="2"/>
          </rPr>
          <t xml:space="preserve">
Note manual entry. 5/17/11</t>
        </r>
      </text>
    </comment>
    <comment ref="E37" authorId="0" shapeId="0" xr:uid="{00000000-0006-0000-0300-000087000000}">
      <text>
        <r>
          <rPr>
            <b/>
            <sz val="8"/>
            <color indexed="81"/>
            <rFont val="Tahoma"/>
            <family val="2"/>
          </rPr>
          <t>mperry:</t>
        </r>
        <r>
          <rPr>
            <sz val="8"/>
            <color indexed="81"/>
            <rFont val="Tahoma"/>
            <family val="2"/>
          </rPr>
          <t xml:space="preserve">
Note manual entry. 5/17/11</t>
        </r>
      </text>
    </comment>
    <comment ref="F37" authorId="0" shapeId="0" xr:uid="{00000000-0006-0000-0300-000088000000}">
      <text>
        <r>
          <rPr>
            <b/>
            <sz val="8"/>
            <color indexed="81"/>
            <rFont val="Tahoma"/>
            <family val="2"/>
          </rPr>
          <t>mperry:</t>
        </r>
        <r>
          <rPr>
            <sz val="8"/>
            <color indexed="81"/>
            <rFont val="Tahoma"/>
            <family val="2"/>
          </rPr>
          <t xml:space="preserve">
Note manual entry. 5/17/11</t>
        </r>
      </text>
    </comment>
    <comment ref="G37" authorId="0" shapeId="0" xr:uid="{00000000-0006-0000-0300-000089000000}">
      <text>
        <r>
          <rPr>
            <b/>
            <sz val="8"/>
            <color indexed="81"/>
            <rFont val="Tahoma"/>
            <family val="2"/>
          </rPr>
          <t>mperry:</t>
        </r>
        <r>
          <rPr>
            <sz val="8"/>
            <color indexed="81"/>
            <rFont val="Tahoma"/>
            <family val="2"/>
          </rPr>
          <t xml:space="preserve">
Note manual entry. 5/17/11</t>
        </r>
      </text>
    </comment>
    <comment ref="H37" authorId="0" shapeId="0" xr:uid="{00000000-0006-0000-0300-00008A000000}">
      <text>
        <r>
          <rPr>
            <b/>
            <sz val="8"/>
            <color indexed="81"/>
            <rFont val="Tahoma"/>
            <family val="2"/>
          </rPr>
          <t>mperry:</t>
        </r>
        <r>
          <rPr>
            <sz val="8"/>
            <color indexed="81"/>
            <rFont val="Tahoma"/>
            <family val="2"/>
          </rPr>
          <t xml:space="preserve">
Note manual entry. 5/17/11</t>
        </r>
      </text>
    </comment>
    <comment ref="I37" authorId="0" shapeId="0" xr:uid="{00000000-0006-0000-0300-00008B000000}">
      <text>
        <r>
          <rPr>
            <b/>
            <sz val="8"/>
            <color indexed="81"/>
            <rFont val="Tahoma"/>
            <family val="2"/>
          </rPr>
          <t>mperry:</t>
        </r>
        <r>
          <rPr>
            <sz val="8"/>
            <color indexed="81"/>
            <rFont val="Tahoma"/>
            <family val="2"/>
          </rPr>
          <t xml:space="preserve">
Note manual entry. 5/17/11</t>
        </r>
      </text>
    </comment>
    <comment ref="J37" authorId="0" shapeId="0" xr:uid="{00000000-0006-0000-0300-00008C000000}">
      <text>
        <r>
          <rPr>
            <b/>
            <sz val="8"/>
            <color indexed="81"/>
            <rFont val="Tahoma"/>
            <family val="2"/>
          </rPr>
          <t>mperry:</t>
        </r>
        <r>
          <rPr>
            <sz val="8"/>
            <color indexed="81"/>
            <rFont val="Tahoma"/>
            <family val="2"/>
          </rPr>
          <t xml:space="preserve">
Note manual entry. 5/17/11</t>
        </r>
      </text>
    </comment>
    <comment ref="K37" authorId="0" shapeId="0" xr:uid="{00000000-0006-0000-0300-00008D000000}">
      <text>
        <r>
          <rPr>
            <b/>
            <sz val="8"/>
            <color indexed="81"/>
            <rFont val="Tahoma"/>
            <family val="2"/>
          </rPr>
          <t>mperry:</t>
        </r>
        <r>
          <rPr>
            <sz val="8"/>
            <color indexed="81"/>
            <rFont val="Tahoma"/>
            <family val="2"/>
          </rPr>
          <t xml:space="preserve">
Note manual entry. 5/17/11</t>
        </r>
      </text>
    </comment>
    <comment ref="L37" authorId="0" shapeId="0" xr:uid="{00000000-0006-0000-0300-00008E000000}">
      <text>
        <r>
          <rPr>
            <b/>
            <sz val="8"/>
            <color indexed="81"/>
            <rFont val="Tahoma"/>
            <family val="2"/>
          </rPr>
          <t>mperry:</t>
        </r>
        <r>
          <rPr>
            <sz val="8"/>
            <color indexed="81"/>
            <rFont val="Tahoma"/>
            <family val="2"/>
          </rPr>
          <t xml:space="preserve">
Note manual entry. 5/17/11</t>
        </r>
      </text>
    </comment>
    <comment ref="Q37" authorId="0" shapeId="0" xr:uid="{00000000-0006-0000-0300-00008F000000}">
      <text>
        <r>
          <rPr>
            <b/>
            <sz val="8"/>
            <color indexed="81"/>
            <rFont val="Tahoma"/>
            <family val="2"/>
          </rPr>
          <t>mperry:</t>
        </r>
        <r>
          <rPr>
            <sz val="8"/>
            <color indexed="81"/>
            <rFont val="Tahoma"/>
            <family val="2"/>
          </rPr>
          <t xml:space="preserve">
Note manual entry. 5/17/11</t>
        </r>
      </text>
    </comment>
    <comment ref="R37" authorId="0" shapeId="0" xr:uid="{00000000-0006-0000-0300-000090000000}">
      <text>
        <r>
          <rPr>
            <b/>
            <sz val="8"/>
            <color indexed="81"/>
            <rFont val="Tahoma"/>
            <family val="2"/>
          </rPr>
          <t>mperry:</t>
        </r>
        <r>
          <rPr>
            <sz val="8"/>
            <color indexed="81"/>
            <rFont val="Tahoma"/>
            <family val="2"/>
          </rPr>
          <t xml:space="preserve">
Note manual entry. 5/17/11</t>
        </r>
      </text>
    </comment>
    <comment ref="S37" authorId="0" shapeId="0" xr:uid="{00000000-0006-0000-0300-000091000000}">
      <text>
        <r>
          <rPr>
            <b/>
            <sz val="8"/>
            <color indexed="81"/>
            <rFont val="Tahoma"/>
            <family val="2"/>
          </rPr>
          <t>mperry:</t>
        </r>
        <r>
          <rPr>
            <sz val="8"/>
            <color indexed="81"/>
            <rFont val="Tahoma"/>
            <family val="2"/>
          </rPr>
          <t xml:space="preserve">
Note manual entry. 5/17/11</t>
        </r>
      </text>
    </comment>
    <comment ref="T37" authorId="0" shapeId="0" xr:uid="{00000000-0006-0000-0300-000092000000}">
      <text>
        <r>
          <rPr>
            <b/>
            <sz val="8"/>
            <color indexed="81"/>
            <rFont val="Tahoma"/>
            <family val="2"/>
          </rPr>
          <t>mperry:</t>
        </r>
        <r>
          <rPr>
            <sz val="8"/>
            <color indexed="81"/>
            <rFont val="Tahoma"/>
            <family val="2"/>
          </rPr>
          <t xml:space="preserve">
Note manual entry. 5/17/11</t>
        </r>
      </text>
    </comment>
    <comment ref="U37" authorId="0" shapeId="0" xr:uid="{00000000-0006-0000-0300-000093000000}">
      <text>
        <r>
          <rPr>
            <b/>
            <sz val="8"/>
            <color indexed="81"/>
            <rFont val="Tahoma"/>
            <family val="2"/>
          </rPr>
          <t>mperry:</t>
        </r>
        <r>
          <rPr>
            <sz val="8"/>
            <color indexed="81"/>
            <rFont val="Tahoma"/>
            <family val="2"/>
          </rPr>
          <t xml:space="preserve">
Note manual entry. 5/17/11</t>
        </r>
      </text>
    </comment>
    <comment ref="V37" authorId="0" shapeId="0" xr:uid="{00000000-0006-0000-0300-000094000000}">
      <text>
        <r>
          <rPr>
            <b/>
            <sz val="8"/>
            <color indexed="81"/>
            <rFont val="Tahoma"/>
            <family val="2"/>
          </rPr>
          <t>mperry:</t>
        </r>
        <r>
          <rPr>
            <sz val="8"/>
            <color indexed="81"/>
            <rFont val="Tahoma"/>
            <family val="2"/>
          </rPr>
          <t xml:space="preserve">
Note manual entry. 5/17/11</t>
        </r>
      </text>
    </comment>
    <comment ref="E38" authorId="0" shapeId="0" xr:uid="{00000000-0006-0000-0300-000095000000}">
      <text>
        <r>
          <rPr>
            <b/>
            <sz val="8"/>
            <color indexed="81"/>
            <rFont val="Tahoma"/>
            <family val="2"/>
          </rPr>
          <t>mperry:</t>
        </r>
        <r>
          <rPr>
            <sz val="8"/>
            <color indexed="81"/>
            <rFont val="Tahoma"/>
            <family val="2"/>
          </rPr>
          <t xml:space="preserve">
Note manual entry. 5/17/11</t>
        </r>
      </text>
    </comment>
    <comment ref="F38" authorId="0" shapeId="0" xr:uid="{00000000-0006-0000-0300-000096000000}">
      <text>
        <r>
          <rPr>
            <b/>
            <sz val="8"/>
            <color indexed="81"/>
            <rFont val="Tahoma"/>
            <family val="2"/>
          </rPr>
          <t>mperry:</t>
        </r>
        <r>
          <rPr>
            <sz val="8"/>
            <color indexed="81"/>
            <rFont val="Tahoma"/>
            <family val="2"/>
          </rPr>
          <t xml:space="preserve">
Note manual entry. 5/17/11</t>
        </r>
      </text>
    </comment>
    <comment ref="G38" authorId="0" shapeId="0" xr:uid="{00000000-0006-0000-0300-000097000000}">
      <text>
        <r>
          <rPr>
            <b/>
            <sz val="8"/>
            <color indexed="81"/>
            <rFont val="Tahoma"/>
            <family val="2"/>
          </rPr>
          <t>mperry:</t>
        </r>
        <r>
          <rPr>
            <sz val="8"/>
            <color indexed="81"/>
            <rFont val="Tahoma"/>
            <family val="2"/>
          </rPr>
          <t xml:space="preserve">
Note manual entry. 5/17/11</t>
        </r>
      </text>
    </comment>
    <comment ref="H38" authorId="0" shapeId="0" xr:uid="{00000000-0006-0000-0300-000098000000}">
      <text>
        <r>
          <rPr>
            <b/>
            <sz val="8"/>
            <color indexed="81"/>
            <rFont val="Tahoma"/>
            <family val="2"/>
          </rPr>
          <t>mperry:</t>
        </r>
        <r>
          <rPr>
            <sz val="8"/>
            <color indexed="81"/>
            <rFont val="Tahoma"/>
            <family val="2"/>
          </rPr>
          <t xml:space="preserve">
Note manual entry. 5/17/11</t>
        </r>
      </text>
    </comment>
    <comment ref="I38" authorId="0" shapeId="0" xr:uid="{00000000-0006-0000-0300-000099000000}">
      <text>
        <r>
          <rPr>
            <b/>
            <sz val="8"/>
            <color indexed="81"/>
            <rFont val="Tahoma"/>
            <family val="2"/>
          </rPr>
          <t>mperry:</t>
        </r>
        <r>
          <rPr>
            <sz val="8"/>
            <color indexed="81"/>
            <rFont val="Tahoma"/>
            <family val="2"/>
          </rPr>
          <t xml:space="preserve">
Note manual entry. 5/17/11</t>
        </r>
      </text>
    </comment>
    <comment ref="J38" authorId="0" shapeId="0" xr:uid="{00000000-0006-0000-0300-00009A000000}">
      <text>
        <r>
          <rPr>
            <b/>
            <sz val="8"/>
            <color indexed="81"/>
            <rFont val="Tahoma"/>
            <family val="2"/>
          </rPr>
          <t>mperry:</t>
        </r>
        <r>
          <rPr>
            <sz val="8"/>
            <color indexed="81"/>
            <rFont val="Tahoma"/>
            <family val="2"/>
          </rPr>
          <t xml:space="preserve">
Note manual entry. 5/17/11</t>
        </r>
      </text>
    </comment>
    <comment ref="K38" authorId="0" shapeId="0" xr:uid="{00000000-0006-0000-0300-00009B000000}">
      <text>
        <r>
          <rPr>
            <b/>
            <sz val="8"/>
            <color indexed="81"/>
            <rFont val="Tahoma"/>
            <family val="2"/>
          </rPr>
          <t>mperry:</t>
        </r>
        <r>
          <rPr>
            <sz val="8"/>
            <color indexed="81"/>
            <rFont val="Tahoma"/>
            <family val="2"/>
          </rPr>
          <t xml:space="preserve">
Note manual entry. 5/17/11</t>
        </r>
      </text>
    </comment>
    <comment ref="L38" authorId="0" shapeId="0" xr:uid="{00000000-0006-0000-0300-00009C000000}">
      <text>
        <r>
          <rPr>
            <b/>
            <sz val="8"/>
            <color indexed="81"/>
            <rFont val="Tahoma"/>
            <family val="2"/>
          </rPr>
          <t>mperry:</t>
        </r>
        <r>
          <rPr>
            <sz val="8"/>
            <color indexed="81"/>
            <rFont val="Tahoma"/>
            <family val="2"/>
          </rPr>
          <t xml:space="preserve">
Note manual entry. 5/17/11</t>
        </r>
      </text>
    </comment>
    <comment ref="Q38" authorId="0" shapeId="0" xr:uid="{00000000-0006-0000-0300-00009D000000}">
      <text>
        <r>
          <rPr>
            <b/>
            <sz val="8"/>
            <color indexed="81"/>
            <rFont val="Tahoma"/>
            <family val="2"/>
          </rPr>
          <t>mperry:</t>
        </r>
        <r>
          <rPr>
            <sz val="8"/>
            <color indexed="81"/>
            <rFont val="Tahoma"/>
            <family val="2"/>
          </rPr>
          <t xml:space="preserve">
Note manual entry. 5/17/11</t>
        </r>
      </text>
    </comment>
    <comment ref="R38" authorId="0" shapeId="0" xr:uid="{00000000-0006-0000-0300-00009E000000}">
      <text>
        <r>
          <rPr>
            <b/>
            <sz val="8"/>
            <color indexed="81"/>
            <rFont val="Tahoma"/>
            <family val="2"/>
          </rPr>
          <t>mperry:</t>
        </r>
        <r>
          <rPr>
            <sz val="8"/>
            <color indexed="81"/>
            <rFont val="Tahoma"/>
            <family val="2"/>
          </rPr>
          <t xml:space="preserve">
Note manual entry. 5/17/11</t>
        </r>
      </text>
    </comment>
    <comment ref="S38" authorId="0" shapeId="0" xr:uid="{00000000-0006-0000-0300-00009F000000}">
      <text>
        <r>
          <rPr>
            <b/>
            <sz val="8"/>
            <color indexed="81"/>
            <rFont val="Tahoma"/>
            <family val="2"/>
          </rPr>
          <t>mperry:</t>
        </r>
        <r>
          <rPr>
            <sz val="8"/>
            <color indexed="81"/>
            <rFont val="Tahoma"/>
            <family val="2"/>
          </rPr>
          <t xml:space="preserve">
Note manual entry. 5/17/11</t>
        </r>
      </text>
    </comment>
    <comment ref="T38" authorId="0" shapeId="0" xr:uid="{00000000-0006-0000-0300-0000A0000000}">
      <text>
        <r>
          <rPr>
            <b/>
            <sz val="8"/>
            <color indexed="81"/>
            <rFont val="Tahoma"/>
            <family val="2"/>
          </rPr>
          <t>mperry:</t>
        </r>
        <r>
          <rPr>
            <sz val="8"/>
            <color indexed="81"/>
            <rFont val="Tahoma"/>
            <family val="2"/>
          </rPr>
          <t xml:space="preserve">
Note manual entry. 5/17/11</t>
        </r>
      </text>
    </comment>
    <comment ref="U38" authorId="0" shapeId="0" xr:uid="{00000000-0006-0000-0300-0000A1000000}">
      <text>
        <r>
          <rPr>
            <b/>
            <sz val="8"/>
            <color indexed="81"/>
            <rFont val="Tahoma"/>
            <family val="2"/>
          </rPr>
          <t>mperry:</t>
        </r>
        <r>
          <rPr>
            <sz val="8"/>
            <color indexed="81"/>
            <rFont val="Tahoma"/>
            <family val="2"/>
          </rPr>
          <t xml:space="preserve">
Note manual entry. 5/17/11</t>
        </r>
      </text>
    </comment>
    <comment ref="V38" authorId="0" shapeId="0" xr:uid="{00000000-0006-0000-0300-0000A2000000}">
      <text>
        <r>
          <rPr>
            <b/>
            <sz val="8"/>
            <color indexed="81"/>
            <rFont val="Tahoma"/>
            <family val="2"/>
          </rPr>
          <t>mperry:</t>
        </r>
        <r>
          <rPr>
            <sz val="8"/>
            <color indexed="81"/>
            <rFont val="Tahoma"/>
            <family val="2"/>
          </rPr>
          <t xml:space="preserve">
Note manual entry. 5/17/11</t>
        </r>
      </text>
    </comment>
    <comment ref="H39" authorId="0" shapeId="0" xr:uid="{00000000-0006-0000-0300-0000A3000000}">
      <text>
        <r>
          <rPr>
            <b/>
            <sz val="8"/>
            <color indexed="81"/>
            <rFont val="Tahoma"/>
            <family val="2"/>
          </rPr>
          <t>mperry:</t>
        </r>
        <r>
          <rPr>
            <sz val="8"/>
            <color indexed="81"/>
            <rFont val="Tahoma"/>
            <family val="2"/>
          </rPr>
          <t xml:space="preserve">
Changed formula to remove "divide by 0" error.  5/17/11
</t>
        </r>
      </text>
    </comment>
    <comment ref="I39" authorId="0" shapeId="0" xr:uid="{00000000-0006-0000-0300-0000A4000000}">
      <text>
        <r>
          <rPr>
            <b/>
            <sz val="8"/>
            <color indexed="81"/>
            <rFont val="Tahoma"/>
            <family val="2"/>
          </rPr>
          <t>mperry:</t>
        </r>
        <r>
          <rPr>
            <sz val="8"/>
            <color indexed="81"/>
            <rFont val="Tahoma"/>
            <family val="2"/>
          </rPr>
          <t xml:space="preserve">
Note manual entry. 5/17/11</t>
        </r>
      </text>
    </comment>
    <comment ref="J39" authorId="0" shapeId="0" xr:uid="{00000000-0006-0000-0300-0000A5000000}">
      <text>
        <r>
          <rPr>
            <b/>
            <sz val="8"/>
            <color indexed="81"/>
            <rFont val="Tahoma"/>
            <family val="2"/>
          </rPr>
          <t>mperry:</t>
        </r>
        <r>
          <rPr>
            <sz val="8"/>
            <color indexed="81"/>
            <rFont val="Tahoma"/>
            <family val="2"/>
          </rPr>
          <t xml:space="preserve">
Note manual entry. 5/17/11</t>
        </r>
      </text>
    </comment>
    <comment ref="K39" authorId="0" shapeId="0" xr:uid="{00000000-0006-0000-0300-0000A6000000}">
      <text>
        <r>
          <rPr>
            <b/>
            <sz val="8"/>
            <color indexed="81"/>
            <rFont val="Tahoma"/>
            <family val="2"/>
          </rPr>
          <t>mperry:</t>
        </r>
        <r>
          <rPr>
            <sz val="8"/>
            <color indexed="81"/>
            <rFont val="Tahoma"/>
            <family val="2"/>
          </rPr>
          <t xml:space="preserve">
Note manual entry. 5/17/11</t>
        </r>
      </text>
    </comment>
    <comment ref="L39" authorId="0" shapeId="0" xr:uid="{00000000-0006-0000-0300-0000A7000000}">
      <text>
        <r>
          <rPr>
            <b/>
            <sz val="8"/>
            <color indexed="81"/>
            <rFont val="Tahoma"/>
            <family val="2"/>
          </rPr>
          <t>mperry:</t>
        </r>
        <r>
          <rPr>
            <sz val="8"/>
            <color indexed="81"/>
            <rFont val="Tahoma"/>
            <family val="2"/>
          </rPr>
          <t xml:space="preserve">
Note manual entry. 5/17/11</t>
        </r>
      </text>
    </comment>
    <comment ref="P39" authorId="0" shapeId="0" xr:uid="{00000000-0006-0000-0300-0000A8000000}">
      <text>
        <r>
          <rPr>
            <b/>
            <sz val="8"/>
            <color indexed="81"/>
            <rFont val="Tahoma"/>
            <family val="2"/>
          </rPr>
          <t>mperry:</t>
        </r>
        <r>
          <rPr>
            <sz val="8"/>
            <color indexed="81"/>
            <rFont val="Tahoma"/>
            <family val="2"/>
          </rPr>
          <t xml:space="preserve">
Changed formula to remove "divide by 0" error.  5/17/11
</t>
        </r>
      </text>
    </comment>
    <comment ref="Q39" authorId="0" shapeId="0" xr:uid="{00000000-0006-0000-0300-0000A9000000}">
      <text>
        <r>
          <rPr>
            <b/>
            <sz val="8"/>
            <color indexed="81"/>
            <rFont val="Tahoma"/>
            <family val="2"/>
          </rPr>
          <t>mperry:</t>
        </r>
        <r>
          <rPr>
            <sz val="8"/>
            <color indexed="81"/>
            <rFont val="Tahoma"/>
            <family val="2"/>
          </rPr>
          <t xml:space="preserve">
Note manual entry. 5/17/11</t>
        </r>
      </text>
    </comment>
    <comment ref="R39" authorId="0" shapeId="0" xr:uid="{00000000-0006-0000-0300-0000AA000000}">
      <text>
        <r>
          <rPr>
            <b/>
            <sz val="8"/>
            <color indexed="81"/>
            <rFont val="Tahoma"/>
            <family val="2"/>
          </rPr>
          <t>mperry:</t>
        </r>
        <r>
          <rPr>
            <sz val="8"/>
            <color indexed="81"/>
            <rFont val="Tahoma"/>
            <family val="2"/>
          </rPr>
          <t xml:space="preserve">
Note manual entry. 5/17/11</t>
        </r>
      </text>
    </comment>
    <comment ref="S39" authorId="0" shapeId="0" xr:uid="{00000000-0006-0000-0300-0000AB000000}">
      <text>
        <r>
          <rPr>
            <b/>
            <sz val="8"/>
            <color indexed="81"/>
            <rFont val="Tahoma"/>
            <family val="2"/>
          </rPr>
          <t>mperry:</t>
        </r>
        <r>
          <rPr>
            <sz val="8"/>
            <color indexed="81"/>
            <rFont val="Tahoma"/>
            <family val="2"/>
          </rPr>
          <t xml:space="preserve">
Note manual entry. 5/17/11</t>
        </r>
      </text>
    </comment>
    <comment ref="T39" authorId="0" shapeId="0" xr:uid="{00000000-0006-0000-0300-0000AC000000}">
      <text>
        <r>
          <rPr>
            <b/>
            <sz val="8"/>
            <color indexed="81"/>
            <rFont val="Tahoma"/>
            <family val="2"/>
          </rPr>
          <t>mperry:</t>
        </r>
        <r>
          <rPr>
            <sz val="8"/>
            <color indexed="81"/>
            <rFont val="Tahoma"/>
            <family val="2"/>
          </rPr>
          <t xml:space="preserve">
Note manual entry. 5/17/11</t>
        </r>
      </text>
    </comment>
    <comment ref="U39" authorId="0" shapeId="0" xr:uid="{00000000-0006-0000-0300-0000AD000000}">
      <text>
        <r>
          <rPr>
            <b/>
            <sz val="8"/>
            <color indexed="81"/>
            <rFont val="Tahoma"/>
            <family val="2"/>
          </rPr>
          <t>mperry:</t>
        </r>
        <r>
          <rPr>
            <sz val="8"/>
            <color indexed="81"/>
            <rFont val="Tahoma"/>
            <family val="2"/>
          </rPr>
          <t xml:space="preserve">
Note manual entry. 5/17/11</t>
        </r>
      </text>
    </comment>
    <comment ref="V39" authorId="0" shapeId="0" xr:uid="{00000000-0006-0000-0300-0000AE000000}">
      <text>
        <r>
          <rPr>
            <b/>
            <sz val="8"/>
            <color indexed="81"/>
            <rFont val="Tahoma"/>
            <family val="2"/>
          </rPr>
          <t>mperry:</t>
        </r>
        <r>
          <rPr>
            <sz val="8"/>
            <color indexed="81"/>
            <rFont val="Tahoma"/>
            <family val="2"/>
          </rPr>
          <t xml:space="preserve">
Note manual entry. 5/17/11</t>
        </r>
      </text>
    </comment>
    <comment ref="G40" authorId="0" shapeId="0" xr:uid="{00000000-0006-0000-0300-0000AF000000}">
      <text>
        <r>
          <rPr>
            <b/>
            <sz val="8"/>
            <color indexed="81"/>
            <rFont val="Tahoma"/>
            <family val="2"/>
          </rPr>
          <t>mperry:</t>
        </r>
        <r>
          <rPr>
            <sz val="8"/>
            <color indexed="81"/>
            <rFont val="Tahoma"/>
            <family val="2"/>
          </rPr>
          <t xml:space="preserve">
Note manual entry. 5/17/11</t>
        </r>
      </text>
    </comment>
    <comment ref="H40" authorId="0" shapeId="0" xr:uid="{00000000-0006-0000-0300-0000B0000000}">
      <text>
        <r>
          <rPr>
            <b/>
            <sz val="8"/>
            <color indexed="81"/>
            <rFont val="Tahoma"/>
            <family val="2"/>
          </rPr>
          <t>mperry:</t>
        </r>
        <r>
          <rPr>
            <sz val="8"/>
            <color indexed="81"/>
            <rFont val="Tahoma"/>
            <family val="2"/>
          </rPr>
          <t xml:space="preserve">
Note manual entry. 5/17/11</t>
        </r>
      </text>
    </comment>
    <comment ref="I40" authorId="0" shapeId="0" xr:uid="{00000000-0006-0000-0300-0000B1000000}">
      <text>
        <r>
          <rPr>
            <b/>
            <sz val="8"/>
            <color indexed="81"/>
            <rFont val="Tahoma"/>
            <family val="2"/>
          </rPr>
          <t>mperry:</t>
        </r>
        <r>
          <rPr>
            <sz val="8"/>
            <color indexed="81"/>
            <rFont val="Tahoma"/>
            <family val="2"/>
          </rPr>
          <t xml:space="preserve">
Note manual entry. 5/17/11</t>
        </r>
      </text>
    </comment>
    <comment ref="J40" authorId="0" shapeId="0" xr:uid="{00000000-0006-0000-0300-0000B2000000}">
      <text>
        <r>
          <rPr>
            <b/>
            <sz val="8"/>
            <color indexed="81"/>
            <rFont val="Tahoma"/>
            <family val="2"/>
          </rPr>
          <t>mperry:</t>
        </r>
        <r>
          <rPr>
            <sz val="8"/>
            <color indexed="81"/>
            <rFont val="Tahoma"/>
            <family val="2"/>
          </rPr>
          <t xml:space="preserve">
Note manual entry. 5/17/11</t>
        </r>
      </text>
    </comment>
    <comment ref="K40" authorId="0" shapeId="0" xr:uid="{00000000-0006-0000-0300-0000B3000000}">
      <text>
        <r>
          <rPr>
            <b/>
            <sz val="8"/>
            <color indexed="81"/>
            <rFont val="Tahoma"/>
            <family val="2"/>
          </rPr>
          <t>mperry:</t>
        </r>
        <r>
          <rPr>
            <sz val="8"/>
            <color indexed="81"/>
            <rFont val="Tahoma"/>
            <family val="2"/>
          </rPr>
          <t xml:space="preserve">
Note manual entry. 5/17/11</t>
        </r>
      </text>
    </comment>
    <comment ref="L40" authorId="0" shapeId="0" xr:uid="{00000000-0006-0000-0300-0000B4000000}">
      <text>
        <r>
          <rPr>
            <b/>
            <sz val="8"/>
            <color indexed="81"/>
            <rFont val="Tahoma"/>
            <family val="2"/>
          </rPr>
          <t>mperry:</t>
        </r>
        <r>
          <rPr>
            <sz val="8"/>
            <color indexed="81"/>
            <rFont val="Tahoma"/>
            <family val="2"/>
          </rPr>
          <t xml:space="preserve">
Note manual entry. 5/17/11</t>
        </r>
      </text>
    </comment>
    <comment ref="Q40" authorId="0" shapeId="0" xr:uid="{00000000-0006-0000-0300-0000B5000000}">
      <text>
        <r>
          <rPr>
            <b/>
            <sz val="8"/>
            <color indexed="81"/>
            <rFont val="Tahoma"/>
            <family val="2"/>
          </rPr>
          <t>mperry:</t>
        </r>
        <r>
          <rPr>
            <sz val="8"/>
            <color indexed="81"/>
            <rFont val="Tahoma"/>
            <family val="2"/>
          </rPr>
          <t xml:space="preserve">
Note manual entry. 5/17/11</t>
        </r>
      </text>
    </comment>
    <comment ref="R40" authorId="0" shapeId="0" xr:uid="{00000000-0006-0000-0300-0000B6000000}">
      <text>
        <r>
          <rPr>
            <b/>
            <sz val="8"/>
            <color indexed="81"/>
            <rFont val="Tahoma"/>
            <family val="2"/>
          </rPr>
          <t>mperry:</t>
        </r>
        <r>
          <rPr>
            <sz val="8"/>
            <color indexed="81"/>
            <rFont val="Tahoma"/>
            <family val="2"/>
          </rPr>
          <t xml:space="preserve">
Note manual entry. 5/17/11</t>
        </r>
      </text>
    </comment>
    <comment ref="S40" authorId="0" shapeId="0" xr:uid="{00000000-0006-0000-0300-0000B7000000}">
      <text>
        <r>
          <rPr>
            <b/>
            <sz val="8"/>
            <color indexed="81"/>
            <rFont val="Tahoma"/>
            <family val="2"/>
          </rPr>
          <t>mperry:</t>
        </r>
        <r>
          <rPr>
            <sz val="8"/>
            <color indexed="81"/>
            <rFont val="Tahoma"/>
            <family val="2"/>
          </rPr>
          <t xml:space="preserve">
Note manual entry. 5/17/11</t>
        </r>
      </text>
    </comment>
    <comment ref="T40" authorId="0" shapeId="0" xr:uid="{00000000-0006-0000-0300-0000B8000000}">
      <text>
        <r>
          <rPr>
            <b/>
            <sz val="8"/>
            <color indexed="81"/>
            <rFont val="Tahoma"/>
            <family val="2"/>
          </rPr>
          <t>mperry:</t>
        </r>
        <r>
          <rPr>
            <sz val="8"/>
            <color indexed="81"/>
            <rFont val="Tahoma"/>
            <family val="2"/>
          </rPr>
          <t xml:space="preserve">
Note manual entry. 5/17/11</t>
        </r>
      </text>
    </comment>
    <comment ref="U40" authorId="0" shapeId="0" xr:uid="{00000000-0006-0000-0300-0000B9000000}">
      <text>
        <r>
          <rPr>
            <b/>
            <sz val="8"/>
            <color indexed="81"/>
            <rFont val="Tahoma"/>
            <family val="2"/>
          </rPr>
          <t>mperry:</t>
        </r>
        <r>
          <rPr>
            <sz val="8"/>
            <color indexed="81"/>
            <rFont val="Tahoma"/>
            <family val="2"/>
          </rPr>
          <t xml:space="preserve">
Note manual entry. 5/17/11</t>
        </r>
      </text>
    </comment>
    <comment ref="V40" authorId="0" shapeId="0" xr:uid="{00000000-0006-0000-0300-0000BA000000}">
      <text>
        <r>
          <rPr>
            <b/>
            <sz val="8"/>
            <color indexed="81"/>
            <rFont val="Tahoma"/>
            <family val="2"/>
          </rPr>
          <t>mperry:</t>
        </r>
        <r>
          <rPr>
            <sz val="8"/>
            <color indexed="81"/>
            <rFont val="Tahoma"/>
            <family val="2"/>
          </rPr>
          <t xml:space="preserve">
Note manual entry. 5/17/11</t>
        </r>
      </text>
    </comment>
    <comment ref="K41" authorId="0" shapeId="0" xr:uid="{00000000-0006-0000-0300-0000BB000000}">
      <text>
        <r>
          <rPr>
            <b/>
            <sz val="8"/>
            <color indexed="81"/>
            <rFont val="Tahoma"/>
            <family val="2"/>
          </rPr>
          <t>mperry:</t>
        </r>
        <r>
          <rPr>
            <sz val="8"/>
            <color indexed="81"/>
            <rFont val="Tahoma"/>
            <family val="2"/>
          </rPr>
          <t xml:space="preserve">
Note manual entry. 5/17/11</t>
        </r>
      </text>
    </comment>
    <comment ref="L41" authorId="0" shapeId="0" xr:uid="{00000000-0006-0000-0300-0000BC000000}">
      <text>
        <r>
          <rPr>
            <b/>
            <sz val="8"/>
            <color indexed="81"/>
            <rFont val="Tahoma"/>
            <family val="2"/>
          </rPr>
          <t>mperry:</t>
        </r>
        <r>
          <rPr>
            <sz val="8"/>
            <color indexed="81"/>
            <rFont val="Tahoma"/>
            <family val="2"/>
          </rPr>
          <t xml:space="preserve">
Note manual entry. 5/17/11</t>
        </r>
      </text>
    </comment>
    <comment ref="G42" authorId="0" shapeId="0" xr:uid="{00000000-0006-0000-0300-0000BD000000}">
      <text>
        <r>
          <rPr>
            <b/>
            <sz val="8"/>
            <color indexed="81"/>
            <rFont val="Tahoma"/>
            <family val="2"/>
          </rPr>
          <t>mperry:</t>
        </r>
        <r>
          <rPr>
            <sz val="8"/>
            <color indexed="81"/>
            <rFont val="Tahoma"/>
            <family val="2"/>
          </rPr>
          <t xml:space="preserve">
Note manual entry. 5/17/11</t>
        </r>
      </text>
    </comment>
    <comment ref="H42" authorId="0" shapeId="0" xr:uid="{00000000-0006-0000-0300-0000BE000000}">
      <text>
        <r>
          <rPr>
            <b/>
            <sz val="8"/>
            <color indexed="81"/>
            <rFont val="Tahoma"/>
            <family val="2"/>
          </rPr>
          <t>mperry:</t>
        </r>
        <r>
          <rPr>
            <sz val="8"/>
            <color indexed="81"/>
            <rFont val="Tahoma"/>
            <family val="2"/>
          </rPr>
          <t xml:space="preserve">
Note manual entry. 5/17/11</t>
        </r>
      </text>
    </comment>
    <comment ref="I42" authorId="0" shapeId="0" xr:uid="{00000000-0006-0000-0300-0000BF000000}">
      <text>
        <r>
          <rPr>
            <b/>
            <sz val="8"/>
            <color indexed="81"/>
            <rFont val="Tahoma"/>
            <family val="2"/>
          </rPr>
          <t>mperry:</t>
        </r>
        <r>
          <rPr>
            <sz val="8"/>
            <color indexed="81"/>
            <rFont val="Tahoma"/>
            <family val="2"/>
          </rPr>
          <t xml:space="preserve">
Note manual entry. 5/17/11</t>
        </r>
      </text>
    </comment>
    <comment ref="J42" authorId="0" shapeId="0" xr:uid="{00000000-0006-0000-0300-0000C0000000}">
      <text>
        <r>
          <rPr>
            <b/>
            <sz val="8"/>
            <color indexed="81"/>
            <rFont val="Tahoma"/>
            <family val="2"/>
          </rPr>
          <t>mperry:</t>
        </r>
        <r>
          <rPr>
            <sz val="8"/>
            <color indexed="81"/>
            <rFont val="Tahoma"/>
            <family val="2"/>
          </rPr>
          <t xml:space="preserve">
Note manual entry. 5/17/11</t>
        </r>
      </text>
    </comment>
    <comment ref="K42" authorId="0" shapeId="0" xr:uid="{00000000-0006-0000-0300-0000C1000000}">
      <text>
        <r>
          <rPr>
            <b/>
            <sz val="8"/>
            <color indexed="81"/>
            <rFont val="Tahoma"/>
            <family val="2"/>
          </rPr>
          <t>mperry:</t>
        </r>
        <r>
          <rPr>
            <sz val="8"/>
            <color indexed="81"/>
            <rFont val="Tahoma"/>
            <family val="2"/>
          </rPr>
          <t xml:space="preserve">
Note manual entry. 5/17/11</t>
        </r>
      </text>
    </comment>
    <comment ref="L42" authorId="0" shapeId="0" xr:uid="{00000000-0006-0000-0300-0000C2000000}">
      <text>
        <r>
          <rPr>
            <b/>
            <sz val="8"/>
            <color indexed="81"/>
            <rFont val="Tahoma"/>
            <family val="2"/>
          </rPr>
          <t>mperry:</t>
        </r>
        <r>
          <rPr>
            <sz val="8"/>
            <color indexed="81"/>
            <rFont val="Tahoma"/>
            <family val="2"/>
          </rPr>
          <t xml:space="preserve">
Note manual entry. 5/17/11</t>
        </r>
      </text>
    </comment>
    <comment ref="Q42" authorId="0" shapeId="0" xr:uid="{00000000-0006-0000-0300-0000C3000000}">
      <text>
        <r>
          <rPr>
            <b/>
            <sz val="8"/>
            <color indexed="81"/>
            <rFont val="Tahoma"/>
            <family val="2"/>
          </rPr>
          <t>mperry:</t>
        </r>
        <r>
          <rPr>
            <sz val="8"/>
            <color indexed="81"/>
            <rFont val="Tahoma"/>
            <family val="2"/>
          </rPr>
          <t xml:space="preserve">
Note manual entry. 5/17/11</t>
        </r>
      </text>
    </comment>
    <comment ref="R42" authorId="0" shapeId="0" xr:uid="{00000000-0006-0000-0300-0000C4000000}">
      <text>
        <r>
          <rPr>
            <b/>
            <sz val="8"/>
            <color indexed="81"/>
            <rFont val="Tahoma"/>
            <family val="2"/>
          </rPr>
          <t>mperry:</t>
        </r>
        <r>
          <rPr>
            <sz val="8"/>
            <color indexed="81"/>
            <rFont val="Tahoma"/>
            <family val="2"/>
          </rPr>
          <t xml:space="preserve">
Note manual entry. 5/17/11</t>
        </r>
      </text>
    </comment>
    <comment ref="S42" authorId="0" shapeId="0" xr:uid="{00000000-0006-0000-0300-0000C5000000}">
      <text>
        <r>
          <rPr>
            <b/>
            <sz val="8"/>
            <color indexed="81"/>
            <rFont val="Tahoma"/>
            <family val="2"/>
          </rPr>
          <t>mperry:</t>
        </r>
        <r>
          <rPr>
            <sz val="8"/>
            <color indexed="81"/>
            <rFont val="Tahoma"/>
            <family val="2"/>
          </rPr>
          <t xml:space="preserve">
Note manual entry. 5/17/11</t>
        </r>
      </text>
    </comment>
    <comment ref="T42" authorId="0" shapeId="0" xr:uid="{00000000-0006-0000-0300-0000C6000000}">
      <text>
        <r>
          <rPr>
            <b/>
            <sz val="8"/>
            <color indexed="81"/>
            <rFont val="Tahoma"/>
            <family val="2"/>
          </rPr>
          <t>mperry:</t>
        </r>
        <r>
          <rPr>
            <sz val="8"/>
            <color indexed="81"/>
            <rFont val="Tahoma"/>
            <family val="2"/>
          </rPr>
          <t xml:space="preserve">
Note manual entry. 5/17/11</t>
        </r>
      </text>
    </comment>
    <comment ref="V42" authorId="0" shapeId="0" xr:uid="{00000000-0006-0000-0300-0000C7000000}">
      <text>
        <r>
          <rPr>
            <b/>
            <sz val="8"/>
            <color indexed="81"/>
            <rFont val="Tahoma"/>
            <family val="2"/>
          </rPr>
          <t>mperry:</t>
        </r>
        <r>
          <rPr>
            <sz val="8"/>
            <color indexed="81"/>
            <rFont val="Tahoma"/>
            <family val="2"/>
          </rPr>
          <t xml:space="preserve">
Changed formula to remove "divide by 0" error.  5/17/11
</t>
        </r>
      </text>
    </comment>
    <comment ref="I43" authorId="0" shapeId="0" xr:uid="{00000000-0006-0000-0300-0000C8000000}">
      <text>
        <r>
          <rPr>
            <b/>
            <sz val="8"/>
            <color indexed="81"/>
            <rFont val="Tahoma"/>
            <family val="2"/>
          </rPr>
          <t>mperry:</t>
        </r>
        <r>
          <rPr>
            <sz val="8"/>
            <color indexed="81"/>
            <rFont val="Tahoma"/>
            <family val="2"/>
          </rPr>
          <t xml:space="preserve">
Note manual entry. 5/17/11</t>
        </r>
      </text>
    </comment>
    <comment ref="J43" authorId="0" shapeId="0" xr:uid="{00000000-0006-0000-0300-0000C9000000}">
      <text>
        <r>
          <rPr>
            <b/>
            <sz val="8"/>
            <color indexed="81"/>
            <rFont val="Tahoma"/>
            <family val="2"/>
          </rPr>
          <t>mperry:</t>
        </r>
        <r>
          <rPr>
            <sz val="8"/>
            <color indexed="81"/>
            <rFont val="Tahoma"/>
            <family val="2"/>
          </rPr>
          <t xml:space="preserve">
Note manual entry. 5/17/11</t>
        </r>
      </text>
    </comment>
    <comment ref="K43" authorId="0" shapeId="0" xr:uid="{00000000-0006-0000-0300-0000CA000000}">
      <text>
        <r>
          <rPr>
            <b/>
            <sz val="8"/>
            <color indexed="81"/>
            <rFont val="Tahoma"/>
            <family val="2"/>
          </rPr>
          <t>mperry:</t>
        </r>
        <r>
          <rPr>
            <sz val="8"/>
            <color indexed="81"/>
            <rFont val="Tahoma"/>
            <family val="2"/>
          </rPr>
          <t xml:space="preserve">
Note manual entry. 5/17/11</t>
        </r>
      </text>
    </comment>
    <comment ref="L43" authorId="0" shapeId="0" xr:uid="{00000000-0006-0000-0300-0000CB000000}">
      <text>
        <r>
          <rPr>
            <b/>
            <sz val="8"/>
            <color indexed="81"/>
            <rFont val="Tahoma"/>
            <family val="2"/>
          </rPr>
          <t>mperry:</t>
        </r>
        <r>
          <rPr>
            <sz val="8"/>
            <color indexed="81"/>
            <rFont val="Tahoma"/>
            <family val="2"/>
          </rPr>
          <t xml:space="preserve">
Note manual entry. 5/17/11</t>
        </r>
      </text>
    </comment>
    <comment ref="Q43" authorId="0" shapeId="0" xr:uid="{00000000-0006-0000-0300-0000CC000000}">
      <text>
        <r>
          <rPr>
            <b/>
            <sz val="8"/>
            <color indexed="81"/>
            <rFont val="Tahoma"/>
            <family val="2"/>
          </rPr>
          <t>mperry:</t>
        </r>
        <r>
          <rPr>
            <sz val="8"/>
            <color indexed="81"/>
            <rFont val="Tahoma"/>
            <family val="2"/>
          </rPr>
          <t xml:space="preserve">
Note manual entry. 5/17/11</t>
        </r>
      </text>
    </comment>
    <comment ref="R43" authorId="0" shapeId="0" xr:uid="{00000000-0006-0000-0300-0000CD000000}">
      <text>
        <r>
          <rPr>
            <b/>
            <sz val="8"/>
            <color indexed="81"/>
            <rFont val="Tahoma"/>
            <family val="2"/>
          </rPr>
          <t>mperry:</t>
        </r>
        <r>
          <rPr>
            <sz val="8"/>
            <color indexed="81"/>
            <rFont val="Tahoma"/>
            <family val="2"/>
          </rPr>
          <t xml:space="preserve">
Note manual entry. 5/17/11</t>
        </r>
      </text>
    </comment>
    <comment ref="E44" authorId="0" shapeId="0" xr:uid="{00000000-0006-0000-0300-0000CE000000}">
      <text>
        <r>
          <rPr>
            <b/>
            <sz val="8"/>
            <color indexed="81"/>
            <rFont val="Tahoma"/>
            <family val="2"/>
          </rPr>
          <t>mperry:</t>
        </r>
        <r>
          <rPr>
            <sz val="8"/>
            <color indexed="81"/>
            <rFont val="Tahoma"/>
            <family val="2"/>
          </rPr>
          <t xml:space="preserve">
Note manual entry. 5/17/11</t>
        </r>
      </text>
    </comment>
    <comment ref="F44" authorId="0" shapeId="0" xr:uid="{00000000-0006-0000-0300-0000CF000000}">
      <text>
        <r>
          <rPr>
            <b/>
            <sz val="8"/>
            <color indexed="81"/>
            <rFont val="Tahoma"/>
            <family val="2"/>
          </rPr>
          <t>mperry:</t>
        </r>
        <r>
          <rPr>
            <sz val="8"/>
            <color indexed="81"/>
            <rFont val="Tahoma"/>
            <family val="2"/>
          </rPr>
          <t xml:space="preserve">
Note manual entry. 5/17/11</t>
        </r>
      </text>
    </comment>
    <comment ref="G44" authorId="0" shapeId="0" xr:uid="{00000000-0006-0000-0300-0000D0000000}">
      <text>
        <r>
          <rPr>
            <b/>
            <sz val="8"/>
            <color indexed="81"/>
            <rFont val="Tahoma"/>
            <family val="2"/>
          </rPr>
          <t>mperry:</t>
        </r>
        <r>
          <rPr>
            <sz val="8"/>
            <color indexed="81"/>
            <rFont val="Tahoma"/>
            <family val="2"/>
          </rPr>
          <t xml:space="preserve">
Note manual entry. 5/17/11</t>
        </r>
      </text>
    </comment>
    <comment ref="H44" authorId="0" shapeId="0" xr:uid="{00000000-0006-0000-0300-0000D1000000}">
      <text>
        <r>
          <rPr>
            <b/>
            <sz val="8"/>
            <color indexed="81"/>
            <rFont val="Tahoma"/>
            <family val="2"/>
          </rPr>
          <t>mperry:</t>
        </r>
        <r>
          <rPr>
            <sz val="8"/>
            <color indexed="81"/>
            <rFont val="Tahoma"/>
            <family val="2"/>
          </rPr>
          <t xml:space="preserve">
Note manual entry. 5/17/11</t>
        </r>
      </text>
    </comment>
    <comment ref="I44" authorId="0" shapeId="0" xr:uid="{00000000-0006-0000-0300-0000D2000000}">
      <text>
        <r>
          <rPr>
            <b/>
            <sz val="8"/>
            <color indexed="81"/>
            <rFont val="Tahoma"/>
            <family val="2"/>
          </rPr>
          <t>mperry:</t>
        </r>
        <r>
          <rPr>
            <sz val="8"/>
            <color indexed="81"/>
            <rFont val="Tahoma"/>
            <family val="2"/>
          </rPr>
          <t xml:space="preserve">
Note manual entry. 5/17/11</t>
        </r>
      </text>
    </comment>
    <comment ref="J44" authorId="0" shapeId="0" xr:uid="{00000000-0006-0000-0300-0000D3000000}">
      <text>
        <r>
          <rPr>
            <b/>
            <sz val="8"/>
            <color indexed="81"/>
            <rFont val="Tahoma"/>
            <family val="2"/>
          </rPr>
          <t>mperry:</t>
        </r>
        <r>
          <rPr>
            <sz val="8"/>
            <color indexed="81"/>
            <rFont val="Tahoma"/>
            <family val="2"/>
          </rPr>
          <t xml:space="preserve">
Note manual entry. 5/17/11</t>
        </r>
      </text>
    </comment>
    <comment ref="K44" authorId="0" shapeId="0" xr:uid="{00000000-0006-0000-0300-0000D4000000}">
      <text>
        <r>
          <rPr>
            <b/>
            <sz val="8"/>
            <color indexed="81"/>
            <rFont val="Tahoma"/>
            <family val="2"/>
          </rPr>
          <t>mperry:</t>
        </r>
        <r>
          <rPr>
            <sz val="8"/>
            <color indexed="81"/>
            <rFont val="Tahoma"/>
            <family val="2"/>
          </rPr>
          <t xml:space="preserve">
Note manual entry. 5/17/11</t>
        </r>
      </text>
    </comment>
    <comment ref="L44" authorId="0" shapeId="0" xr:uid="{00000000-0006-0000-0300-0000D5000000}">
      <text>
        <r>
          <rPr>
            <b/>
            <sz val="8"/>
            <color indexed="81"/>
            <rFont val="Tahoma"/>
            <family val="2"/>
          </rPr>
          <t>mperry:</t>
        </r>
        <r>
          <rPr>
            <sz val="8"/>
            <color indexed="81"/>
            <rFont val="Tahoma"/>
            <family val="2"/>
          </rPr>
          <t xml:space="preserve">
Note manual entry. 5/17/11</t>
        </r>
      </text>
    </comment>
    <comment ref="Q44" authorId="0" shapeId="0" xr:uid="{00000000-0006-0000-0300-0000D6000000}">
      <text>
        <r>
          <rPr>
            <b/>
            <sz val="8"/>
            <color indexed="81"/>
            <rFont val="Tahoma"/>
            <family val="2"/>
          </rPr>
          <t>mperry:</t>
        </r>
        <r>
          <rPr>
            <sz val="8"/>
            <color indexed="81"/>
            <rFont val="Tahoma"/>
            <family val="2"/>
          </rPr>
          <t xml:space="preserve">
Note manual entry. 5/17/11</t>
        </r>
      </text>
    </comment>
    <comment ref="R44" authorId="0" shapeId="0" xr:uid="{00000000-0006-0000-0300-0000D7000000}">
      <text>
        <r>
          <rPr>
            <b/>
            <sz val="8"/>
            <color indexed="81"/>
            <rFont val="Tahoma"/>
            <family val="2"/>
          </rPr>
          <t>mperry:</t>
        </r>
        <r>
          <rPr>
            <sz val="8"/>
            <color indexed="81"/>
            <rFont val="Tahoma"/>
            <family val="2"/>
          </rPr>
          <t xml:space="preserve">
Note manual entry. 5/17/11</t>
        </r>
      </text>
    </comment>
    <comment ref="S44" authorId="0" shapeId="0" xr:uid="{00000000-0006-0000-0300-0000D8000000}">
      <text>
        <r>
          <rPr>
            <b/>
            <sz val="8"/>
            <color indexed="81"/>
            <rFont val="Tahoma"/>
            <family val="2"/>
          </rPr>
          <t>mperry:</t>
        </r>
        <r>
          <rPr>
            <sz val="8"/>
            <color indexed="81"/>
            <rFont val="Tahoma"/>
            <family val="2"/>
          </rPr>
          <t xml:space="preserve">
Note manual entry. 5/17/11</t>
        </r>
      </text>
    </comment>
    <comment ref="T44" authorId="0" shapeId="0" xr:uid="{00000000-0006-0000-0300-0000D9000000}">
      <text>
        <r>
          <rPr>
            <b/>
            <sz val="8"/>
            <color indexed="81"/>
            <rFont val="Tahoma"/>
            <family val="2"/>
          </rPr>
          <t>mperry:</t>
        </r>
        <r>
          <rPr>
            <sz val="8"/>
            <color indexed="81"/>
            <rFont val="Tahoma"/>
            <family val="2"/>
          </rPr>
          <t xml:space="preserve">
Note manual entry. 5/17/11</t>
        </r>
      </text>
    </comment>
    <comment ref="U44" authorId="0" shapeId="0" xr:uid="{00000000-0006-0000-0300-0000DA000000}">
      <text>
        <r>
          <rPr>
            <b/>
            <sz val="8"/>
            <color indexed="81"/>
            <rFont val="Tahoma"/>
            <family val="2"/>
          </rPr>
          <t>mperry:</t>
        </r>
        <r>
          <rPr>
            <sz val="8"/>
            <color indexed="81"/>
            <rFont val="Tahoma"/>
            <family val="2"/>
          </rPr>
          <t xml:space="preserve">
Note manual entry. 5/17/11</t>
        </r>
      </text>
    </comment>
    <comment ref="V44" authorId="0" shapeId="0" xr:uid="{00000000-0006-0000-0300-0000DB000000}">
      <text>
        <r>
          <rPr>
            <b/>
            <sz val="8"/>
            <color indexed="81"/>
            <rFont val="Tahoma"/>
            <family val="2"/>
          </rPr>
          <t>mperry:</t>
        </r>
        <r>
          <rPr>
            <sz val="8"/>
            <color indexed="81"/>
            <rFont val="Tahoma"/>
            <family val="2"/>
          </rPr>
          <t xml:space="preserve">
Note manual entry. 5/17/11</t>
        </r>
      </text>
    </comment>
    <comment ref="I48" authorId="0" shapeId="0" xr:uid="{00000000-0006-0000-0300-0000DC000000}">
      <text>
        <r>
          <rPr>
            <b/>
            <sz val="8"/>
            <color indexed="81"/>
            <rFont val="Tahoma"/>
            <family val="2"/>
          </rPr>
          <t>mperry:</t>
        </r>
        <r>
          <rPr>
            <sz val="8"/>
            <color indexed="81"/>
            <rFont val="Tahoma"/>
            <family val="2"/>
          </rPr>
          <t xml:space="preserve">
Note manual entry. 5/17/11</t>
        </r>
      </text>
    </comment>
    <comment ref="J48" authorId="0" shapeId="0" xr:uid="{00000000-0006-0000-0300-0000DD000000}">
      <text>
        <r>
          <rPr>
            <b/>
            <sz val="8"/>
            <color indexed="81"/>
            <rFont val="Tahoma"/>
            <family val="2"/>
          </rPr>
          <t>mperry:</t>
        </r>
        <r>
          <rPr>
            <sz val="8"/>
            <color indexed="81"/>
            <rFont val="Tahoma"/>
            <family val="2"/>
          </rPr>
          <t xml:space="preserve">
Note manual entry. 5/17/11</t>
        </r>
      </text>
    </comment>
    <comment ref="K48" authorId="0" shapeId="0" xr:uid="{00000000-0006-0000-0300-0000DE000000}">
      <text>
        <r>
          <rPr>
            <b/>
            <sz val="8"/>
            <color indexed="81"/>
            <rFont val="Tahoma"/>
            <family val="2"/>
          </rPr>
          <t>mperry:</t>
        </r>
        <r>
          <rPr>
            <sz val="8"/>
            <color indexed="81"/>
            <rFont val="Tahoma"/>
            <family val="2"/>
          </rPr>
          <t xml:space="preserve">
Note manual entry. 5/17/11</t>
        </r>
      </text>
    </comment>
    <comment ref="L48" authorId="0" shapeId="0" xr:uid="{00000000-0006-0000-0300-0000DF000000}">
      <text>
        <r>
          <rPr>
            <b/>
            <sz val="8"/>
            <color indexed="81"/>
            <rFont val="Tahoma"/>
            <family val="2"/>
          </rPr>
          <t>mperry:</t>
        </r>
        <r>
          <rPr>
            <sz val="8"/>
            <color indexed="81"/>
            <rFont val="Tahoma"/>
            <family val="2"/>
          </rPr>
          <t xml:space="preserve">
Note manual entry. 5/17/11</t>
        </r>
      </text>
    </comment>
    <comment ref="Q49" authorId="0" shapeId="0" xr:uid="{00000000-0006-0000-0300-0000E0000000}">
      <text>
        <r>
          <rPr>
            <b/>
            <sz val="8"/>
            <color indexed="81"/>
            <rFont val="Tahoma"/>
            <family val="2"/>
          </rPr>
          <t>mperry:</t>
        </r>
        <r>
          <rPr>
            <sz val="8"/>
            <color indexed="81"/>
            <rFont val="Tahoma"/>
            <family val="2"/>
          </rPr>
          <t xml:space="preserve">
Note manual entry. 5/17/11</t>
        </r>
      </text>
    </comment>
    <comment ref="R49" authorId="0" shapeId="0" xr:uid="{00000000-0006-0000-0300-0000E1000000}">
      <text>
        <r>
          <rPr>
            <b/>
            <sz val="8"/>
            <color indexed="81"/>
            <rFont val="Tahoma"/>
            <family val="2"/>
          </rPr>
          <t>mperry:</t>
        </r>
        <r>
          <rPr>
            <sz val="8"/>
            <color indexed="81"/>
            <rFont val="Tahoma"/>
            <family val="2"/>
          </rPr>
          <t xml:space="preserve">
Note manual entry. 5/17/11</t>
        </r>
      </text>
    </comment>
    <comment ref="T49" authorId="0" shapeId="0" xr:uid="{00000000-0006-0000-0300-0000E2000000}">
      <text>
        <r>
          <rPr>
            <b/>
            <sz val="8"/>
            <color indexed="81"/>
            <rFont val="Tahoma"/>
            <family val="2"/>
          </rPr>
          <t>mperry:</t>
        </r>
        <r>
          <rPr>
            <sz val="8"/>
            <color indexed="81"/>
            <rFont val="Tahoma"/>
            <family val="2"/>
          </rPr>
          <t xml:space="preserve">
Changed formula to remove "divide by 0" error.  5/17/11
</t>
        </r>
      </text>
    </comment>
    <comment ref="G50" authorId="0" shapeId="0" xr:uid="{00000000-0006-0000-0300-0000E3000000}">
      <text>
        <r>
          <rPr>
            <b/>
            <sz val="8"/>
            <color indexed="81"/>
            <rFont val="Tahoma"/>
            <family val="2"/>
          </rPr>
          <t>mperry:</t>
        </r>
        <r>
          <rPr>
            <sz val="8"/>
            <color indexed="81"/>
            <rFont val="Tahoma"/>
            <family val="2"/>
          </rPr>
          <t xml:space="preserve">
Note manual entry. 5/17/11</t>
        </r>
      </text>
    </comment>
    <comment ref="H50" authorId="0" shapeId="0" xr:uid="{00000000-0006-0000-0300-0000E4000000}">
      <text>
        <r>
          <rPr>
            <b/>
            <sz val="8"/>
            <color indexed="81"/>
            <rFont val="Tahoma"/>
            <family val="2"/>
          </rPr>
          <t>mperry:</t>
        </r>
        <r>
          <rPr>
            <sz val="8"/>
            <color indexed="81"/>
            <rFont val="Tahoma"/>
            <family val="2"/>
          </rPr>
          <t xml:space="preserve">
Note manual entry. 5/17/11</t>
        </r>
      </text>
    </comment>
    <comment ref="J50" authorId="0" shapeId="0" xr:uid="{00000000-0006-0000-0300-0000E5000000}">
      <text>
        <r>
          <rPr>
            <b/>
            <sz val="8"/>
            <color indexed="81"/>
            <rFont val="Tahoma"/>
            <family val="2"/>
          </rPr>
          <t>mperry:</t>
        </r>
        <r>
          <rPr>
            <sz val="8"/>
            <color indexed="81"/>
            <rFont val="Tahoma"/>
            <family val="2"/>
          </rPr>
          <t xml:space="preserve">
Changed formula to remove "divide by 0" error.  5/17/11
</t>
        </r>
      </text>
    </comment>
    <comment ref="K50" authorId="0" shapeId="0" xr:uid="{00000000-0006-0000-0300-0000E6000000}">
      <text>
        <r>
          <rPr>
            <b/>
            <sz val="8"/>
            <color indexed="81"/>
            <rFont val="Tahoma"/>
            <family val="2"/>
          </rPr>
          <t>mperry:</t>
        </r>
        <r>
          <rPr>
            <sz val="8"/>
            <color indexed="81"/>
            <rFont val="Tahoma"/>
            <family val="2"/>
          </rPr>
          <t xml:space="preserve">
Note manual entry. 5/17/11</t>
        </r>
      </text>
    </comment>
    <comment ref="L50" authorId="0" shapeId="0" xr:uid="{00000000-0006-0000-0300-0000E7000000}">
      <text>
        <r>
          <rPr>
            <b/>
            <sz val="8"/>
            <color indexed="81"/>
            <rFont val="Tahoma"/>
            <family val="2"/>
          </rPr>
          <t>mperry:</t>
        </r>
        <r>
          <rPr>
            <sz val="8"/>
            <color indexed="81"/>
            <rFont val="Tahoma"/>
            <family val="2"/>
          </rPr>
          <t xml:space="preserve">
Note manual entry. 5/17/11</t>
        </r>
      </text>
    </comment>
    <comment ref="Q50" authorId="0" shapeId="0" xr:uid="{00000000-0006-0000-0300-0000E8000000}">
      <text>
        <r>
          <rPr>
            <b/>
            <sz val="8"/>
            <color indexed="81"/>
            <rFont val="Tahoma"/>
            <family val="2"/>
          </rPr>
          <t>mperry:</t>
        </r>
        <r>
          <rPr>
            <sz val="8"/>
            <color indexed="81"/>
            <rFont val="Tahoma"/>
            <family val="2"/>
          </rPr>
          <t xml:space="preserve">
Note manual entry. 5/17/11</t>
        </r>
      </text>
    </comment>
    <comment ref="R50" authorId="0" shapeId="0" xr:uid="{00000000-0006-0000-0300-0000E9000000}">
      <text>
        <r>
          <rPr>
            <b/>
            <sz val="8"/>
            <color indexed="81"/>
            <rFont val="Tahoma"/>
            <family val="2"/>
          </rPr>
          <t>mperry:</t>
        </r>
        <r>
          <rPr>
            <sz val="8"/>
            <color indexed="81"/>
            <rFont val="Tahoma"/>
            <family val="2"/>
          </rPr>
          <t xml:space="preserve">
Note manual entry. 5/17/11</t>
        </r>
      </text>
    </comment>
    <comment ref="I51" authorId="0" shapeId="0" xr:uid="{00000000-0006-0000-0300-0000EA000000}">
      <text>
        <r>
          <rPr>
            <b/>
            <sz val="8"/>
            <color indexed="81"/>
            <rFont val="Tahoma"/>
            <family val="2"/>
          </rPr>
          <t>mperry:</t>
        </r>
        <r>
          <rPr>
            <sz val="8"/>
            <color indexed="81"/>
            <rFont val="Tahoma"/>
            <family val="2"/>
          </rPr>
          <t xml:space="preserve">
Note manual entry. 5/17/11</t>
        </r>
      </text>
    </comment>
    <comment ref="J51" authorId="0" shapeId="0" xr:uid="{00000000-0006-0000-0300-0000EB000000}">
      <text>
        <r>
          <rPr>
            <b/>
            <sz val="8"/>
            <color indexed="81"/>
            <rFont val="Tahoma"/>
            <family val="2"/>
          </rPr>
          <t>mperry:</t>
        </r>
        <r>
          <rPr>
            <sz val="8"/>
            <color indexed="81"/>
            <rFont val="Tahoma"/>
            <family val="2"/>
          </rPr>
          <t xml:space="preserve">
Note manual entry. 5/17/11</t>
        </r>
      </text>
    </comment>
    <comment ref="K52" authorId="0" shapeId="0" xr:uid="{00000000-0006-0000-0300-0000EC000000}">
      <text>
        <r>
          <rPr>
            <b/>
            <sz val="8"/>
            <color indexed="81"/>
            <rFont val="Tahoma"/>
            <family val="2"/>
          </rPr>
          <t>mperry:</t>
        </r>
        <r>
          <rPr>
            <sz val="8"/>
            <color indexed="81"/>
            <rFont val="Tahoma"/>
            <family val="2"/>
          </rPr>
          <t xml:space="preserve">
Note manual entry. 5/17/11</t>
        </r>
      </text>
    </comment>
    <comment ref="L52" authorId="0" shapeId="0" xr:uid="{00000000-0006-0000-0300-0000ED000000}">
      <text>
        <r>
          <rPr>
            <b/>
            <sz val="8"/>
            <color indexed="81"/>
            <rFont val="Tahoma"/>
            <family val="2"/>
          </rPr>
          <t>mperry:</t>
        </r>
        <r>
          <rPr>
            <sz val="8"/>
            <color indexed="81"/>
            <rFont val="Tahoma"/>
            <family val="2"/>
          </rPr>
          <t xml:space="preserve">
Note manual entry. 5/17/11</t>
        </r>
      </text>
    </comment>
    <comment ref="Q52" authorId="0" shapeId="0" xr:uid="{00000000-0006-0000-0300-0000EE000000}">
      <text>
        <r>
          <rPr>
            <b/>
            <sz val="8"/>
            <color indexed="81"/>
            <rFont val="Tahoma"/>
            <family val="2"/>
          </rPr>
          <t>mperry:</t>
        </r>
        <r>
          <rPr>
            <sz val="8"/>
            <color indexed="81"/>
            <rFont val="Tahoma"/>
            <family val="2"/>
          </rPr>
          <t xml:space="preserve">
Note manual entry. 5/17/11</t>
        </r>
      </text>
    </comment>
    <comment ref="R52" authorId="0" shapeId="0" xr:uid="{00000000-0006-0000-0300-0000EF000000}">
      <text>
        <r>
          <rPr>
            <b/>
            <sz val="8"/>
            <color indexed="81"/>
            <rFont val="Tahoma"/>
            <family val="2"/>
          </rPr>
          <t>mperry:</t>
        </r>
        <r>
          <rPr>
            <sz val="8"/>
            <color indexed="81"/>
            <rFont val="Tahoma"/>
            <family val="2"/>
          </rPr>
          <t xml:space="preserve">
Note manual entry. 5/17/11</t>
        </r>
      </text>
    </comment>
    <comment ref="I54" authorId="0" shapeId="0" xr:uid="{00000000-0006-0000-0300-0000F0000000}">
      <text>
        <r>
          <rPr>
            <b/>
            <sz val="8"/>
            <color indexed="81"/>
            <rFont val="Tahoma"/>
            <family val="2"/>
          </rPr>
          <t>mperry:</t>
        </r>
        <r>
          <rPr>
            <sz val="8"/>
            <color indexed="81"/>
            <rFont val="Tahoma"/>
            <family val="2"/>
          </rPr>
          <t xml:space="preserve">
Note manual entry. 5/17/11</t>
        </r>
      </text>
    </comment>
    <comment ref="J54" authorId="0" shapeId="0" xr:uid="{00000000-0006-0000-0300-0000F1000000}">
      <text>
        <r>
          <rPr>
            <b/>
            <sz val="8"/>
            <color indexed="81"/>
            <rFont val="Tahoma"/>
            <family val="2"/>
          </rPr>
          <t>mperry:</t>
        </r>
        <r>
          <rPr>
            <sz val="8"/>
            <color indexed="81"/>
            <rFont val="Tahoma"/>
            <family val="2"/>
          </rPr>
          <t xml:space="preserve">
Note manual entry. 5/17/11</t>
        </r>
      </text>
    </comment>
    <comment ref="K54" authorId="0" shapeId="0" xr:uid="{00000000-0006-0000-0300-0000F2000000}">
      <text>
        <r>
          <rPr>
            <b/>
            <sz val="8"/>
            <color indexed="81"/>
            <rFont val="Tahoma"/>
            <family val="2"/>
          </rPr>
          <t>mperry:</t>
        </r>
        <r>
          <rPr>
            <sz val="8"/>
            <color indexed="81"/>
            <rFont val="Tahoma"/>
            <family val="2"/>
          </rPr>
          <t xml:space="preserve">
Note manual entry. 5/17/11</t>
        </r>
      </text>
    </comment>
    <comment ref="L54" authorId="0" shapeId="0" xr:uid="{00000000-0006-0000-0300-0000F3000000}">
      <text>
        <r>
          <rPr>
            <b/>
            <sz val="8"/>
            <color indexed="81"/>
            <rFont val="Tahoma"/>
            <family val="2"/>
          </rPr>
          <t>mperry:</t>
        </r>
        <r>
          <rPr>
            <sz val="8"/>
            <color indexed="81"/>
            <rFont val="Tahoma"/>
            <family val="2"/>
          </rPr>
          <t xml:space="preserve">
Note manual entry. 5/17/11</t>
        </r>
      </text>
    </comment>
    <comment ref="Q54" authorId="0" shapeId="0" xr:uid="{00000000-0006-0000-0300-0000F4000000}">
      <text>
        <r>
          <rPr>
            <b/>
            <sz val="8"/>
            <color indexed="81"/>
            <rFont val="Tahoma"/>
            <family val="2"/>
          </rPr>
          <t>mperry:</t>
        </r>
        <r>
          <rPr>
            <sz val="8"/>
            <color indexed="81"/>
            <rFont val="Tahoma"/>
            <family val="2"/>
          </rPr>
          <t xml:space="preserve">
Note manual entry. 5/17/11</t>
        </r>
      </text>
    </comment>
    <comment ref="R54" authorId="0" shapeId="0" xr:uid="{00000000-0006-0000-0300-0000F5000000}">
      <text>
        <r>
          <rPr>
            <b/>
            <sz val="8"/>
            <color indexed="81"/>
            <rFont val="Tahoma"/>
            <family val="2"/>
          </rPr>
          <t>mperry:</t>
        </r>
        <r>
          <rPr>
            <sz val="8"/>
            <color indexed="81"/>
            <rFont val="Tahoma"/>
            <family val="2"/>
          </rPr>
          <t xml:space="preserve">
Note manual entry. 5/17/11</t>
        </r>
      </text>
    </comment>
    <comment ref="S54" authorId="0" shapeId="0" xr:uid="{00000000-0006-0000-0300-0000F6000000}">
      <text>
        <r>
          <rPr>
            <b/>
            <sz val="8"/>
            <color indexed="81"/>
            <rFont val="Tahoma"/>
            <family val="2"/>
          </rPr>
          <t>mperry:</t>
        </r>
        <r>
          <rPr>
            <sz val="8"/>
            <color indexed="81"/>
            <rFont val="Tahoma"/>
            <family val="2"/>
          </rPr>
          <t xml:space="preserve">
Note manual entry. 5/17/11</t>
        </r>
      </text>
    </comment>
    <comment ref="T54" authorId="0" shapeId="0" xr:uid="{00000000-0006-0000-0300-0000F7000000}">
      <text>
        <r>
          <rPr>
            <b/>
            <sz val="8"/>
            <color indexed="81"/>
            <rFont val="Tahoma"/>
            <family val="2"/>
          </rPr>
          <t>mperry:</t>
        </r>
        <r>
          <rPr>
            <sz val="8"/>
            <color indexed="81"/>
            <rFont val="Tahoma"/>
            <family val="2"/>
          </rPr>
          <t xml:space="preserve">
Note manual entry. 5/17/11</t>
        </r>
      </text>
    </comment>
    <comment ref="V54" authorId="0" shapeId="0" xr:uid="{00000000-0006-0000-0300-0000F8000000}">
      <text>
        <r>
          <rPr>
            <b/>
            <sz val="8"/>
            <color indexed="81"/>
            <rFont val="Tahoma"/>
            <family val="2"/>
          </rPr>
          <t>mperry:</t>
        </r>
        <r>
          <rPr>
            <sz val="8"/>
            <color indexed="81"/>
            <rFont val="Tahoma"/>
            <family val="2"/>
          </rPr>
          <t xml:space="preserve">
Changed formula to remove "divide by 0" error.  5/17/11
</t>
        </r>
      </text>
    </comment>
    <comment ref="G55" authorId="0" shapeId="0" xr:uid="{00000000-0006-0000-0300-0000F9000000}">
      <text>
        <r>
          <rPr>
            <b/>
            <sz val="8"/>
            <color indexed="81"/>
            <rFont val="Tahoma"/>
            <family val="2"/>
          </rPr>
          <t>mperry:</t>
        </r>
        <r>
          <rPr>
            <sz val="8"/>
            <color indexed="81"/>
            <rFont val="Tahoma"/>
            <family val="2"/>
          </rPr>
          <t xml:space="preserve">
Note manual entry. 5/17/11</t>
        </r>
      </text>
    </comment>
    <comment ref="H55" authorId="0" shapeId="0" xr:uid="{00000000-0006-0000-0300-0000FA000000}">
      <text>
        <r>
          <rPr>
            <b/>
            <sz val="8"/>
            <color indexed="81"/>
            <rFont val="Tahoma"/>
            <family val="2"/>
          </rPr>
          <t>mperry:</t>
        </r>
        <r>
          <rPr>
            <sz val="8"/>
            <color indexed="81"/>
            <rFont val="Tahoma"/>
            <family val="2"/>
          </rPr>
          <t xml:space="preserve">
Note manual entry. 5/17/11</t>
        </r>
      </text>
    </comment>
    <comment ref="I55" authorId="0" shapeId="0" xr:uid="{00000000-0006-0000-0300-0000FB000000}">
      <text>
        <r>
          <rPr>
            <b/>
            <sz val="8"/>
            <color indexed="81"/>
            <rFont val="Tahoma"/>
            <family val="2"/>
          </rPr>
          <t>mperry:</t>
        </r>
        <r>
          <rPr>
            <sz val="8"/>
            <color indexed="81"/>
            <rFont val="Tahoma"/>
            <family val="2"/>
          </rPr>
          <t xml:space="preserve">
Note manual entry. 5/17/11</t>
        </r>
      </text>
    </comment>
    <comment ref="J55" authorId="0" shapeId="0" xr:uid="{00000000-0006-0000-0300-0000FC000000}">
      <text>
        <r>
          <rPr>
            <b/>
            <sz val="8"/>
            <color indexed="81"/>
            <rFont val="Tahoma"/>
            <family val="2"/>
          </rPr>
          <t>mperry:</t>
        </r>
        <r>
          <rPr>
            <sz val="8"/>
            <color indexed="81"/>
            <rFont val="Tahoma"/>
            <family val="2"/>
          </rPr>
          <t xml:space="preserve">
Note manual entry. 5/17/11</t>
        </r>
      </text>
    </comment>
    <comment ref="K55" authorId="0" shapeId="0" xr:uid="{00000000-0006-0000-0300-0000FD000000}">
      <text>
        <r>
          <rPr>
            <b/>
            <sz val="8"/>
            <color indexed="81"/>
            <rFont val="Tahoma"/>
            <family val="2"/>
          </rPr>
          <t>mperry:</t>
        </r>
        <r>
          <rPr>
            <sz val="8"/>
            <color indexed="81"/>
            <rFont val="Tahoma"/>
            <family val="2"/>
          </rPr>
          <t xml:space="preserve">
Note manual entry. 5/17/11</t>
        </r>
      </text>
    </comment>
    <comment ref="L55" authorId="0" shapeId="0" xr:uid="{00000000-0006-0000-0300-0000FE000000}">
      <text>
        <r>
          <rPr>
            <b/>
            <sz val="8"/>
            <color indexed="81"/>
            <rFont val="Tahoma"/>
            <family val="2"/>
          </rPr>
          <t>mperry:</t>
        </r>
        <r>
          <rPr>
            <sz val="8"/>
            <color indexed="81"/>
            <rFont val="Tahoma"/>
            <family val="2"/>
          </rPr>
          <t xml:space="preserve">
Note manual entry. 5/17/11</t>
        </r>
      </text>
    </comment>
    <comment ref="Q55" authorId="0" shapeId="0" xr:uid="{00000000-0006-0000-0300-0000FF000000}">
      <text>
        <r>
          <rPr>
            <b/>
            <sz val="8"/>
            <color indexed="81"/>
            <rFont val="Tahoma"/>
            <family val="2"/>
          </rPr>
          <t>mperry:</t>
        </r>
        <r>
          <rPr>
            <sz val="8"/>
            <color indexed="81"/>
            <rFont val="Tahoma"/>
            <family val="2"/>
          </rPr>
          <t xml:space="preserve">
Note manual entry. 5/17/11</t>
        </r>
      </text>
    </comment>
    <comment ref="R55" authorId="0" shapeId="0" xr:uid="{00000000-0006-0000-0300-000000010000}">
      <text>
        <r>
          <rPr>
            <b/>
            <sz val="8"/>
            <color indexed="81"/>
            <rFont val="Tahoma"/>
            <family val="2"/>
          </rPr>
          <t>mperry:</t>
        </r>
        <r>
          <rPr>
            <sz val="8"/>
            <color indexed="81"/>
            <rFont val="Tahoma"/>
            <family val="2"/>
          </rPr>
          <t xml:space="preserve">
Note manual entry. 5/17/11</t>
        </r>
      </text>
    </comment>
    <comment ref="S55" authorId="0" shapeId="0" xr:uid="{00000000-0006-0000-0300-000001010000}">
      <text>
        <r>
          <rPr>
            <b/>
            <sz val="8"/>
            <color indexed="81"/>
            <rFont val="Tahoma"/>
            <family val="2"/>
          </rPr>
          <t>mperry:</t>
        </r>
        <r>
          <rPr>
            <sz val="8"/>
            <color indexed="81"/>
            <rFont val="Tahoma"/>
            <family val="2"/>
          </rPr>
          <t xml:space="preserve">
Note manual entry. 5/17/11</t>
        </r>
      </text>
    </comment>
    <comment ref="T55" authorId="0" shapeId="0" xr:uid="{00000000-0006-0000-0300-000002010000}">
      <text>
        <r>
          <rPr>
            <b/>
            <sz val="8"/>
            <color indexed="81"/>
            <rFont val="Tahoma"/>
            <family val="2"/>
          </rPr>
          <t>mperry:</t>
        </r>
        <r>
          <rPr>
            <sz val="8"/>
            <color indexed="81"/>
            <rFont val="Tahoma"/>
            <family val="2"/>
          </rPr>
          <t xml:space="preserve">
Note manual entry. 5/17/11</t>
        </r>
      </text>
    </comment>
    <comment ref="V55" authorId="0" shapeId="0" xr:uid="{00000000-0006-0000-0300-000003010000}">
      <text>
        <r>
          <rPr>
            <b/>
            <sz val="8"/>
            <color indexed="81"/>
            <rFont val="Tahoma"/>
            <family val="2"/>
          </rPr>
          <t>mperry:</t>
        </r>
        <r>
          <rPr>
            <sz val="8"/>
            <color indexed="81"/>
            <rFont val="Tahoma"/>
            <family val="2"/>
          </rPr>
          <t xml:space="preserve">
Changed formula to remove "divide by 0" error.  5/17/11
</t>
        </r>
      </text>
    </comment>
    <comment ref="I56" authorId="0" shapeId="0" xr:uid="{00000000-0006-0000-0300-000004010000}">
      <text>
        <r>
          <rPr>
            <b/>
            <sz val="8"/>
            <color indexed="81"/>
            <rFont val="Tahoma"/>
            <family val="2"/>
          </rPr>
          <t>mperry:</t>
        </r>
        <r>
          <rPr>
            <sz val="8"/>
            <color indexed="81"/>
            <rFont val="Tahoma"/>
            <family val="2"/>
          </rPr>
          <t xml:space="preserve">
Note manual entry. 5/17/11</t>
        </r>
      </text>
    </comment>
    <comment ref="J56" authorId="0" shapeId="0" xr:uid="{00000000-0006-0000-0300-000005010000}">
      <text>
        <r>
          <rPr>
            <b/>
            <sz val="8"/>
            <color indexed="81"/>
            <rFont val="Tahoma"/>
            <family val="2"/>
          </rPr>
          <t>mperry:</t>
        </r>
        <r>
          <rPr>
            <sz val="8"/>
            <color indexed="81"/>
            <rFont val="Tahoma"/>
            <family val="2"/>
          </rPr>
          <t xml:space="preserve">
Note manual entry. 5/17/11</t>
        </r>
      </text>
    </comment>
    <comment ref="G57" authorId="0" shapeId="0" xr:uid="{00000000-0006-0000-0300-000006010000}">
      <text>
        <r>
          <rPr>
            <b/>
            <sz val="8"/>
            <color indexed="81"/>
            <rFont val="Tahoma"/>
            <family val="2"/>
          </rPr>
          <t>mperry:</t>
        </r>
        <r>
          <rPr>
            <sz val="8"/>
            <color indexed="81"/>
            <rFont val="Tahoma"/>
            <family val="2"/>
          </rPr>
          <t xml:space="preserve">
Note manual entry. 5/17/11</t>
        </r>
      </text>
    </comment>
    <comment ref="H57" authorId="0" shapeId="0" xr:uid="{00000000-0006-0000-0300-000007010000}">
      <text>
        <r>
          <rPr>
            <b/>
            <sz val="8"/>
            <color indexed="81"/>
            <rFont val="Tahoma"/>
            <family val="2"/>
          </rPr>
          <t>mperry:</t>
        </r>
        <r>
          <rPr>
            <sz val="8"/>
            <color indexed="81"/>
            <rFont val="Tahoma"/>
            <family val="2"/>
          </rPr>
          <t xml:space="preserve">
Note manual entry. 5/17/11</t>
        </r>
      </text>
    </comment>
    <comment ref="I57" authorId="0" shapeId="0" xr:uid="{00000000-0006-0000-0300-000008010000}">
      <text>
        <r>
          <rPr>
            <b/>
            <sz val="8"/>
            <color indexed="81"/>
            <rFont val="Tahoma"/>
            <family val="2"/>
          </rPr>
          <t>mperry:</t>
        </r>
        <r>
          <rPr>
            <sz val="8"/>
            <color indexed="81"/>
            <rFont val="Tahoma"/>
            <family val="2"/>
          </rPr>
          <t xml:space="preserve">
Note manual entry. 5/17/11</t>
        </r>
      </text>
    </comment>
    <comment ref="J57" authorId="0" shapeId="0" xr:uid="{00000000-0006-0000-0300-000009010000}">
      <text>
        <r>
          <rPr>
            <b/>
            <sz val="8"/>
            <color indexed="81"/>
            <rFont val="Tahoma"/>
            <family val="2"/>
          </rPr>
          <t>mperry:</t>
        </r>
        <r>
          <rPr>
            <sz val="8"/>
            <color indexed="81"/>
            <rFont val="Tahoma"/>
            <family val="2"/>
          </rPr>
          <t xml:space="preserve">
Note manual entry. 5/17/11</t>
        </r>
      </text>
    </comment>
    <comment ref="K57" authorId="0" shapeId="0" xr:uid="{00000000-0006-0000-0300-00000A010000}">
      <text>
        <r>
          <rPr>
            <b/>
            <sz val="8"/>
            <color indexed="81"/>
            <rFont val="Tahoma"/>
            <family val="2"/>
          </rPr>
          <t>mperry:</t>
        </r>
        <r>
          <rPr>
            <sz val="8"/>
            <color indexed="81"/>
            <rFont val="Tahoma"/>
            <family val="2"/>
          </rPr>
          <t xml:space="preserve">
Note manual entry. 5/17/11</t>
        </r>
      </text>
    </comment>
    <comment ref="L57" authorId="0" shapeId="0" xr:uid="{00000000-0006-0000-0300-00000B010000}">
      <text>
        <r>
          <rPr>
            <b/>
            <sz val="8"/>
            <color indexed="81"/>
            <rFont val="Tahoma"/>
            <family val="2"/>
          </rPr>
          <t>mperry:</t>
        </r>
        <r>
          <rPr>
            <sz val="8"/>
            <color indexed="81"/>
            <rFont val="Tahoma"/>
            <family val="2"/>
          </rPr>
          <t xml:space="preserve">
Note manual entry. 5/17/11</t>
        </r>
      </text>
    </comment>
    <comment ref="Q57" authorId="0" shapeId="0" xr:uid="{00000000-0006-0000-0300-00000C010000}">
      <text>
        <r>
          <rPr>
            <b/>
            <sz val="8"/>
            <color indexed="81"/>
            <rFont val="Tahoma"/>
            <family val="2"/>
          </rPr>
          <t>mperry:</t>
        </r>
        <r>
          <rPr>
            <sz val="8"/>
            <color indexed="81"/>
            <rFont val="Tahoma"/>
            <family val="2"/>
          </rPr>
          <t xml:space="preserve">
Note manual entry. 5/17/11</t>
        </r>
      </text>
    </comment>
    <comment ref="R57" authorId="0" shapeId="0" xr:uid="{00000000-0006-0000-0300-00000D010000}">
      <text>
        <r>
          <rPr>
            <b/>
            <sz val="8"/>
            <color indexed="81"/>
            <rFont val="Tahoma"/>
            <family val="2"/>
          </rPr>
          <t>mperry:</t>
        </r>
        <r>
          <rPr>
            <sz val="8"/>
            <color indexed="81"/>
            <rFont val="Tahoma"/>
            <family val="2"/>
          </rPr>
          <t xml:space="preserve">
Note manual entry. 5/17/11</t>
        </r>
      </text>
    </comment>
    <comment ref="S57" authorId="0" shapeId="0" xr:uid="{00000000-0006-0000-0300-00000E010000}">
      <text>
        <r>
          <rPr>
            <b/>
            <sz val="8"/>
            <color indexed="81"/>
            <rFont val="Tahoma"/>
            <family val="2"/>
          </rPr>
          <t>mperry:</t>
        </r>
        <r>
          <rPr>
            <sz val="8"/>
            <color indexed="81"/>
            <rFont val="Tahoma"/>
            <family val="2"/>
          </rPr>
          <t xml:space="preserve">
Note manual entry. 5/17/11</t>
        </r>
      </text>
    </comment>
    <comment ref="T57" authorId="0" shapeId="0" xr:uid="{00000000-0006-0000-0300-00000F010000}">
      <text>
        <r>
          <rPr>
            <b/>
            <sz val="8"/>
            <color indexed="81"/>
            <rFont val="Tahoma"/>
            <family val="2"/>
          </rPr>
          <t>mperry:</t>
        </r>
        <r>
          <rPr>
            <sz val="8"/>
            <color indexed="81"/>
            <rFont val="Tahoma"/>
            <family val="2"/>
          </rPr>
          <t xml:space="preserve">
Note manual entry. 5/17/11</t>
        </r>
      </text>
    </comment>
    <comment ref="V57" authorId="0" shapeId="0" xr:uid="{00000000-0006-0000-0300-000010010000}">
      <text>
        <r>
          <rPr>
            <b/>
            <sz val="8"/>
            <color indexed="81"/>
            <rFont val="Tahoma"/>
            <family val="2"/>
          </rPr>
          <t>mperry:</t>
        </r>
        <r>
          <rPr>
            <sz val="8"/>
            <color indexed="81"/>
            <rFont val="Tahoma"/>
            <family val="2"/>
          </rPr>
          <t xml:space="preserve">
Changed formula to remove "divide by 0" error.  5/17/11
</t>
        </r>
      </text>
    </comment>
    <comment ref="I58" authorId="0" shapeId="0" xr:uid="{00000000-0006-0000-0300-000011010000}">
      <text>
        <r>
          <rPr>
            <b/>
            <sz val="8"/>
            <color indexed="81"/>
            <rFont val="Tahoma"/>
            <family val="2"/>
          </rPr>
          <t>mperry:</t>
        </r>
        <r>
          <rPr>
            <sz val="8"/>
            <color indexed="81"/>
            <rFont val="Tahoma"/>
            <family val="2"/>
          </rPr>
          <t xml:space="preserve">
Note manual entry. 5/17/11</t>
        </r>
      </text>
    </comment>
    <comment ref="J58" authorId="0" shapeId="0" xr:uid="{00000000-0006-0000-0300-000012010000}">
      <text>
        <r>
          <rPr>
            <b/>
            <sz val="8"/>
            <color indexed="81"/>
            <rFont val="Tahoma"/>
            <family val="2"/>
          </rPr>
          <t>mperry:</t>
        </r>
        <r>
          <rPr>
            <sz val="8"/>
            <color indexed="81"/>
            <rFont val="Tahoma"/>
            <family val="2"/>
          </rPr>
          <t xml:space="preserve">
Note manual entry. 5/17/11</t>
        </r>
      </text>
    </comment>
    <comment ref="K58" authorId="0" shapeId="0" xr:uid="{00000000-0006-0000-0300-000013010000}">
      <text>
        <r>
          <rPr>
            <b/>
            <sz val="8"/>
            <color indexed="81"/>
            <rFont val="Tahoma"/>
            <family val="2"/>
          </rPr>
          <t>mperry:</t>
        </r>
        <r>
          <rPr>
            <sz val="8"/>
            <color indexed="81"/>
            <rFont val="Tahoma"/>
            <family val="2"/>
          </rPr>
          <t xml:space="preserve">
Note manual entry. 5/17/11</t>
        </r>
      </text>
    </comment>
    <comment ref="L58" authorId="0" shapeId="0" xr:uid="{00000000-0006-0000-0300-000014010000}">
      <text>
        <r>
          <rPr>
            <b/>
            <sz val="8"/>
            <color indexed="81"/>
            <rFont val="Tahoma"/>
            <family val="2"/>
          </rPr>
          <t>mperry:</t>
        </r>
        <r>
          <rPr>
            <sz val="8"/>
            <color indexed="81"/>
            <rFont val="Tahoma"/>
            <family val="2"/>
          </rPr>
          <t xml:space="preserve">
Note manual entry. 5/17/11</t>
        </r>
      </text>
    </comment>
    <comment ref="Q58" authorId="0" shapeId="0" xr:uid="{00000000-0006-0000-0300-000015010000}">
      <text>
        <r>
          <rPr>
            <b/>
            <sz val="8"/>
            <color indexed="81"/>
            <rFont val="Tahoma"/>
            <family val="2"/>
          </rPr>
          <t>mperry:</t>
        </r>
        <r>
          <rPr>
            <sz val="8"/>
            <color indexed="81"/>
            <rFont val="Tahoma"/>
            <family val="2"/>
          </rPr>
          <t xml:space="preserve">
Note manual entry. 5/17/11</t>
        </r>
      </text>
    </comment>
    <comment ref="R58" authorId="0" shapeId="0" xr:uid="{00000000-0006-0000-0300-000016010000}">
      <text>
        <r>
          <rPr>
            <b/>
            <sz val="8"/>
            <color indexed="81"/>
            <rFont val="Tahoma"/>
            <family val="2"/>
          </rPr>
          <t>mperry:</t>
        </r>
        <r>
          <rPr>
            <sz val="8"/>
            <color indexed="81"/>
            <rFont val="Tahoma"/>
            <family val="2"/>
          </rPr>
          <t xml:space="preserve">
Note manual entry. 5/17/11</t>
        </r>
      </text>
    </comment>
    <comment ref="K61" authorId="0" shapeId="0" xr:uid="{00000000-0006-0000-0300-000017010000}">
      <text>
        <r>
          <rPr>
            <b/>
            <sz val="8"/>
            <color indexed="81"/>
            <rFont val="Tahoma"/>
            <family val="2"/>
          </rPr>
          <t>mperry:</t>
        </r>
        <r>
          <rPr>
            <sz val="8"/>
            <color indexed="81"/>
            <rFont val="Tahoma"/>
            <family val="2"/>
          </rPr>
          <t xml:space="preserve">
Note manual entry. 5/17/11</t>
        </r>
      </text>
    </comment>
    <comment ref="L61" authorId="0" shapeId="0" xr:uid="{00000000-0006-0000-0300-000018010000}">
      <text>
        <r>
          <rPr>
            <b/>
            <sz val="8"/>
            <color indexed="81"/>
            <rFont val="Tahoma"/>
            <family val="2"/>
          </rPr>
          <t>mperry:</t>
        </r>
        <r>
          <rPr>
            <sz val="8"/>
            <color indexed="81"/>
            <rFont val="Tahoma"/>
            <family val="2"/>
          </rPr>
          <t xml:space="preserve">
Note manual entry. 5/17/11</t>
        </r>
      </text>
    </comment>
    <comment ref="Q61" authorId="0" shapeId="0" xr:uid="{00000000-0006-0000-0300-000019010000}">
      <text>
        <r>
          <rPr>
            <b/>
            <sz val="8"/>
            <color indexed="81"/>
            <rFont val="Tahoma"/>
            <family val="2"/>
          </rPr>
          <t>mperry:</t>
        </r>
        <r>
          <rPr>
            <sz val="8"/>
            <color indexed="81"/>
            <rFont val="Tahoma"/>
            <family val="2"/>
          </rPr>
          <t xml:space="preserve">
Note manual entry. 5/17/11</t>
        </r>
      </text>
    </comment>
    <comment ref="R61" authorId="0" shapeId="0" xr:uid="{00000000-0006-0000-0300-00001A010000}">
      <text>
        <r>
          <rPr>
            <b/>
            <sz val="8"/>
            <color indexed="81"/>
            <rFont val="Tahoma"/>
            <family val="2"/>
          </rPr>
          <t>mperry:</t>
        </r>
        <r>
          <rPr>
            <sz val="8"/>
            <color indexed="81"/>
            <rFont val="Tahoma"/>
            <family val="2"/>
          </rPr>
          <t xml:space="preserve">
Note manual entry. 5/17/11</t>
        </r>
      </text>
    </comment>
    <comment ref="S61" authorId="0" shapeId="0" xr:uid="{00000000-0006-0000-0300-00001B010000}">
      <text>
        <r>
          <rPr>
            <b/>
            <sz val="8"/>
            <color indexed="81"/>
            <rFont val="Tahoma"/>
            <family val="2"/>
          </rPr>
          <t>mperry:</t>
        </r>
        <r>
          <rPr>
            <sz val="8"/>
            <color indexed="81"/>
            <rFont val="Tahoma"/>
            <family val="2"/>
          </rPr>
          <t xml:space="preserve">
Note manual entry. 5/17/11</t>
        </r>
      </text>
    </comment>
    <comment ref="T61" authorId="0" shapeId="0" xr:uid="{00000000-0006-0000-0300-00001C010000}">
      <text>
        <r>
          <rPr>
            <b/>
            <sz val="8"/>
            <color indexed="81"/>
            <rFont val="Tahoma"/>
            <family val="2"/>
          </rPr>
          <t>mperry:</t>
        </r>
        <r>
          <rPr>
            <sz val="8"/>
            <color indexed="81"/>
            <rFont val="Tahoma"/>
            <family val="2"/>
          </rPr>
          <t xml:space="preserve">
Note manual entry. 5/17/11</t>
        </r>
      </text>
    </comment>
    <comment ref="E62" authorId="0" shapeId="0" xr:uid="{00000000-0006-0000-0300-00001D010000}">
      <text>
        <r>
          <rPr>
            <b/>
            <sz val="8"/>
            <color indexed="81"/>
            <rFont val="Tahoma"/>
            <family val="2"/>
          </rPr>
          <t>mperry:</t>
        </r>
        <r>
          <rPr>
            <sz val="8"/>
            <color indexed="81"/>
            <rFont val="Tahoma"/>
            <family val="2"/>
          </rPr>
          <t xml:space="preserve">
Note manual entry. 5/17/11</t>
        </r>
      </text>
    </comment>
    <comment ref="F62" authorId="0" shapeId="0" xr:uid="{00000000-0006-0000-0300-00001E010000}">
      <text>
        <r>
          <rPr>
            <b/>
            <sz val="8"/>
            <color indexed="81"/>
            <rFont val="Tahoma"/>
            <family val="2"/>
          </rPr>
          <t>mperry:</t>
        </r>
        <r>
          <rPr>
            <sz val="8"/>
            <color indexed="81"/>
            <rFont val="Tahoma"/>
            <family val="2"/>
          </rPr>
          <t xml:space="preserve">
Note manual entry. 5/17/11</t>
        </r>
      </text>
    </comment>
    <comment ref="G62" authorId="0" shapeId="0" xr:uid="{00000000-0006-0000-0300-00001F010000}">
      <text>
        <r>
          <rPr>
            <b/>
            <sz val="8"/>
            <color indexed="81"/>
            <rFont val="Tahoma"/>
            <family val="2"/>
          </rPr>
          <t>mperry:</t>
        </r>
        <r>
          <rPr>
            <sz val="8"/>
            <color indexed="81"/>
            <rFont val="Tahoma"/>
            <family val="2"/>
          </rPr>
          <t xml:space="preserve">
Note manual entry. 5/17/11</t>
        </r>
      </text>
    </comment>
    <comment ref="H62" authorId="0" shapeId="0" xr:uid="{00000000-0006-0000-0300-000020010000}">
      <text>
        <r>
          <rPr>
            <b/>
            <sz val="8"/>
            <color indexed="81"/>
            <rFont val="Tahoma"/>
            <family val="2"/>
          </rPr>
          <t>mperry:</t>
        </r>
        <r>
          <rPr>
            <sz val="8"/>
            <color indexed="81"/>
            <rFont val="Tahoma"/>
            <family val="2"/>
          </rPr>
          <t xml:space="preserve">
Note manual entry. 5/17/11</t>
        </r>
      </text>
    </comment>
    <comment ref="I62" authorId="0" shapeId="0" xr:uid="{00000000-0006-0000-0300-000021010000}">
      <text>
        <r>
          <rPr>
            <b/>
            <sz val="8"/>
            <color indexed="81"/>
            <rFont val="Tahoma"/>
            <family val="2"/>
          </rPr>
          <t>mperry:</t>
        </r>
        <r>
          <rPr>
            <sz val="8"/>
            <color indexed="81"/>
            <rFont val="Tahoma"/>
            <family val="2"/>
          </rPr>
          <t xml:space="preserve">
Note manual entry. 5/17/11</t>
        </r>
      </text>
    </comment>
    <comment ref="J62" authorId="0" shapeId="0" xr:uid="{00000000-0006-0000-0300-000022010000}">
      <text>
        <r>
          <rPr>
            <b/>
            <sz val="8"/>
            <color indexed="81"/>
            <rFont val="Tahoma"/>
            <family val="2"/>
          </rPr>
          <t>mperry:</t>
        </r>
        <r>
          <rPr>
            <sz val="8"/>
            <color indexed="81"/>
            <rFont val="Tahoma"/>
            <family val="2"/>
          </rPr>
          <t xml:space="preserve">
Note manual entry. 5/17/11</t>
        </r>
      </text>
    </comment>
    <comment ref="O62" authorId="0" shapeId="0" xr:uid="{00000000-0006-0000-0300-000023010000}">
      <text>
        <r>
          <rPr>
            <b/>
            <sz val="8"/>
            <color indexed="81"/>
            <rFont val="Tahoma"/>
            <family val="2"/>
          </rPr>
          <t>mperry:</t>
        </r>
        <r>
          <rPr>
            <sz val="8"/>
            <color indexed="81"/>
            <rFont val="Tahoma"/>
            <family val="2"/>
          </rPr>
          <t xml:space="preserve">
Note manual entry. 5/17/11</t>
        </r>
      </text>
    </comment>
    <comment ref="P62" authorId="0" shapeId="0" xr:uid="{00000000-0006-0000-0300-000024010000}">
      <text>
        <r>
          <rPr>
            <b/>
            <sz val="8"/>
            <color indexed="81"/>
            <rFont val="Tahoma"/>
            <family val="2"/>
          </rPr>
          <t>mperry:</t>
        </r>
        <r>
          <rPr>
            <sz val="8"/>
            <color indexed="81"/>
            <rFont val="Tahoma"/>
            <family val="2"/>
          </rPr>
          <t xml:space="preserve">
Note manual entry. 5/17/11</t>
        </r>
      </text>
    </comment>
    <comment ref="Q62" authorId="0" shapeId="0" xr:uid="{00000000-0006-0000-0300-000025010000}">
      <text>
        <r>
          <rPr>
            <b/>
            <sz val="8"/>
            <color indexed="81"/>
            <rFont val="Tahoma"/>
            <family val="2"/>
          </rPr>
          <t>mperry:</t>
        </r>
        <r>
          <rPr>
            <sz val="8"/>
            <color indexed="81"/>
            <rFont val="Tahoma"/>
            <family val="2"/>
          </rPr>
          <t xml:space="preserve">
Note manual entry. 5/17/11</t>
        </r>
      </text>
    </comment>
    <comment ref="R62" authorId="0" shapeId="0" xr:uid="{00000000-0006-0000-0300-000026010000}">
      <text>
        <r>
          <rPr>
            <b/>
            <sz val="8"/>
            <color indexed="81"/>
            <rFont val="Tahoma"/>
            <family val="2"/>
          </rPr>
          <t>mperry:</t>
        </r>
        <r>
          <rPr>
            <sz val="8"/>
            <color indexed="81"/>
            <rFont val="Tahoma"/>
            <family val="2"/>
          </rPr>
          <t xml:space="preserve">
Note manual entry. 5/17/11</t>
        </r>
      </text>
    </comment>
    <comment ref="S62" authorId="0" shapeId="0" xr:uid="{00000000-0006-0000-0300-000027010000}">
      <text>
        <r>
          <rPr>
            <b/>
            <sz val="8"/>
            <color indexed="81"/>
            <rFont val="Tahoma"/>
            <family val="2"/>
          </rPr>
          <t>mperry:</t>
        </r>
        <r>
          <rPr>
            <sz val="8"/>
            <color indexed="81"/>
            <rFont val="Tahoma"/>
            <family val="2"/>
          </rPr>
          <t xml:space="preserve">
Note manual entry. 5/17/11</t>
        </r>
      </text>
    </comment>
    <comment ref="T62" authorId="0" shapeId="0" xr:uid="{00000000-0006-0000-0300-000028010000}">
      <text>
        <r>
          <rPr>
            <b/>
            <sz val="8"/>
            <color indexed="81"/>
            <rFont val="Tahoma"/>
            <family val="2"/>
          </rPr>
          <t>mperry:</t>
        </r>
        <r>
          <rPr>
            <sz val="8"/>
            <color indexed="81"/>
            <rFont val="Tahoma"/>
            <family val="2"/>
          </rPr>
          <t xml:space="preserve">
Note manual entry. 5/17/11</t>
        </r>
      </text>
    </comment>
    <comment ref="I63" authorId="0" shapeId="0" xr:uid="{00000000-0006-0000-0300-000029010000}">
      <text>
        <r>
          <rPr>
            <b/>
            <sz val="8"/>
            <color indexed="81"/>
            <rFont val="Tahoma"/>
            <family val="2"/>
          </rPr>
          <t>mperry:</t>
        </r>
        <r>
          <rPr>
            <sz val="8"/>
            <color indexed="81"/>
            <rFont val="Tahoma"/>
            <family val="2"/>
          </rPr>
          <t xml:space="preserve">
Note manual entry. 5/17/11</t>
        </r>
      </text>
    </comment>
    <comment ref="J63" authorId="0" shapeId="0" xr:uid="{00000000-0006-0000-0300-00002A010000}">
      <text>
        <r>
          <rPr>
            <b/>
            <sz val="8"/>
            <color indexed="81"/>
            <rFont val="Tahoma"/>
            <family val="2"/>
          </rPr>
          <t>mperry:</t>
        </r>
        <r>
          <rPr>
            <sz val="8"/>
            <color indexed="81"/>
            <rFont val="Tahoma"/>
            <family val="2"/>
          </rPr>
          <t xml:space="preserve">
Note manual entry. 5/17/11</t>
        </r>
      </text>
    </comment>
    <comment ref="K63" authorId="0" shapeId="0" xr:uid="{00000000-0006-0000-0300-00002B010000}">
      <text>
        <r>
          <rPr>
            <b/>
            <sz val="8"/>
            <color indexed="81"/>
            <rFont val="Tahoma"/>
            <family val="2"/>
          </rPr>
          <t>mperry:</t>
        </r>
        <r>
          <rPr>
            <sz val="8"/>
            <color indexed="81"/>
            <rFont val="Tahoma"/>
            <family val="2"/>
          </rPr>
          <t xml:space="preserve">
Note manual entry. 5/17/11</t>
        </r>
      </text>
    </comment>
    <comment ref="L63" authorId="0" shapeId="0" xr:uid="{00000000-0006-0000-0300-00002C010000}">
      <text>
        <r>
          <rPr>
            <b/>
            <sz val="8"/>
            <color indexed="81"/>
            <rFont val="Tahoma"/>
            <family val="2"/>
          </rPr>
          <t>mperry:</t>
        </r>
        <r>
          <rPr>
            <sz val="8"/>
            <color indexed="81"/>
            <rFont val="Tahoma"/>
            <family val="2"/>
          </rPr>
          <t xml:space="preserve">
Note manual entry. 5/17/11</t>
        </r>
      </text>
    </comment>
    <comment ref="G64" authorId="0" shapeId="0" xr:uid="{00000000-0006-0000-0300-00002D010000}">
      <text>
        <r>
          <rPr>
            <b/>
            <sz val="8"/>
            <color indexed="81"/>
            <rFont val="Tahoma"/>
            <family val="2"/>
          </rPr>
          <t>mperry:</t>
        </r>
        <r>
          <rPr>
            <sz val="8"/>
            <color indexed="81"/>
            <rFont val="Tahoma"/>
            <family val="2"/>
          </rPr>
          <t xml:space="preserve">
Note manual entry. 5/17/11</t>
        </r>
      </text>
    </comment>
    <comment ref="H64" authorId="0" shapeId="0" xr:uid="{00000000-0006-0000-0300-00002E010000}">
      <text>
        <r>
          <rPr>
            <b/>
            <sz val="8"/>
            <color indexed="81"/>
            <rFont val="Tahoma"/>
            <family val="2"/>
          </rPr>
          <t>mperry:</t>
        </r>
        <r>
          <rPr>
            <sz val="8"/>
            <color indexed="81"/>
            <rFont val="Tahoma"/>
            <family val="2"/>
          </rPr>
          <t xml:space="preserve">
Note manual entry. 5/17/11</t>
        </r>
      </text>
    </comment>
    <comment ref="I64" authorId="0" shapeId="0" xr:uid="{00000000-0006-0000-0300-00002F010000}">
      <text>
        <r>
          <rPr>
            <b/>
            <sz val="8"/>
            <color indexed="81"/>
            <rFont val="Tahoma"/>
            <family val="2"/>
          </rPr>
          <t>mperry:</t>
        </r>
        <r>
          <rPr>
            <sz val="8"/>
            <color indexed="81"/>
            <rFont val="Tahoma"/>
            <family val="2"/>
          </rPr>
          <t xml:space="preserve">
Note manual entry. 5/17/11</t>
        </r>
      </text>
    </comment>
    <comment ref="J64" authorId="0" shapeId="0" xr:uid="{00000000-0006-0000-0300-000030010000}">
      <text>
        <r>
          <rPr>
            <b/>
            <sz val="8"/>
            <color indexed="81"/>
            <rFont val="Tahoma"/>
            <family val="2"/>
          </rPr>
          <t>mperry:</t>
        </r>
        <r>
          <rPr>
            <sz val="8"/>
            <color indexed="81"/>
            <rFont val="Tahoma"/>
            <family val="2"/>
          </rPr>
          <t xml:space="preserve">
Note manual entry. 5/17/11</t>
        </r>
      </text>
    </comment>
    <comment ref="K64" authorId="0" shapeId="0" xr:uid="{00000000-0006-0000-0300-000031010000}">
      <text>
        <r>
          <rPr>
            <b/>
            <sz val="8"/>
            <color indexed="81"/>
            <rFont val="Tahoma"/>
            <family val="2"/>
          </rPr>
          <t>mperry:</t>
        </r>
        <r>
          <rPr>
            <sz val="8"/>
            <color indexed="81"/>
            <rFont val="Tahoma"/>
            <family val="2"/>
          </rPr>
          <t xml:space="preserve">
Note manual entry. 5/17/11</t>
        </r>
      </text>
    </comment>
    <comment ref="L64" authorId="0" shapeId="0" xr:uid="{00000000-0006-0000-0300-000032010000}">
      <text>
        <r>
          <rPr>
            <b/>
            <sz val="8"/>
            <color indexed="81"/>
            <rFont val="Tahoma"/>
            <family val="2"/>
          </rPr>
          <t>mperry:</t>
        </r>
        <r>
          <rPr>
            <sz val="8"/>
            <color indexed="81"/>
            <rFont val="Tahoma"/>
            <family val="2"/>
          </rPr>
          <t xml:space="preserve">
Note manual entry. 5/17/11</t>
        </r>
      </text>
    </comment>
    <comment ref="O64" authorId="0" shapeId="0" xr:uid="{00000000-0006-0000-0300-000033010000}">
      <text>
        <r>
          <rPr>
            <b/>
            <sz val="8"/>
            <color indexed="81"/>
            <rFont val="Tahoma"/>
            <family val="2"/>
          </rPr>
          <t>mperry:</t>
        </r>
        <r>
          <rPr>
            <sz val="8"/>
            <color indexed="81"/>
            <rFont val="Tahoma"/>
            <family val="2"/>
          </rPr>
          <t xml:space="preserve">
Note manual entry. 5/17/11</t>
        </r>
      </text>
    </comment>
    <comment ref="P64" authorId="0" shapeId="0" xr:uid="{00000000-0006-0000-0300-000034010000}">
      <text>
        <r>
          <rPr>
            <b/>
            <sz val="8"/>
            <color indexed="81"/>
            <rFont val="Tahoma"/>
            <family val="2"/>
          </rPr>
          <t>mperry:</t>
        </r>
        <r>
          <rPr>
            <sz val="8"/>
            <color indexed="81"/>
            <rFont val="Tahoma"/>
            <family val="2"/>
          </rPr>
          <t xml:space="preserve">
Note manual entry. 5/17/11</t>
        </r>
      </text>
    </comment>
    <comment ref="Q64" authorId="0" shapeId="0" xr:uid="{00000000-0006-0000-0300-000035010000}">
      <text>
        <r>
          <rPr>
            <b/>
            <sz val="8"/>
            <color indexed="81"/>
            <rFont val="Tahoma"/>
            <family val="2"/>
          </rPr>
          <t>mperry:</t>
        </r>
        <r>
          <rPr>
            <sz val="8"/>
            <color indexed="81"/>
            <rFont val="Tahoma"/>
            <family val="2"/>
          </rPr>
          <t xml:space="preserve">
Note manual entry. 5/17/11</t>
        </r>
      </text>
    </comment>
    <comment ref="R64" authorId="0" shapeId="0" xr:uid="{00000000-0006-0000-0300-000036010000}">
      <text>
        <r>
          <rPr>
            <b/>
            <sz val="8"/>
            <color indexed="81"/>
            <rFont val="Tahoma"/>
            <family val="2"/>
          </rPr>
          <t>mperry:</t>
        </r>
        <r>
          <rPr>
            <sz val="8"/>
            <color indexed="81"/>
            <rFont val="Tahoma"/>
            <family val="2"/>
          </rPr>
          <t xml:space="preserve">
Note manual entry. 5/17/11</t>
        </r>
      </text>
    </comment>
    <comment ref="S64" authorId="0" shapeId="0" xr:uid="{00000000-0006-0000-0300-000037010000}">
      <text>
        <r>
          <rPr>
            <b/>
            <sz val="8"/>
            <color indexed="81"/>
            <rFont val="Tahoma"/>
            <family val="2"/>
          </rPr>
          <t>mperry:</t>
        </r>
        <r>
          <rPr>
            <sz val="8"/>
            <color indexed="81"/>
            <rFont val="Tahoma"/>
            <family val="2"/>
          </rPr>
          <t xml:space="preserve">
Note manual entry. 5/17/11</t>
        </r>
      </text>
    </comment>
    <comment ref="T64" authorId="0" shapeId="0" xr:uid="{00000000-0006-0000-0300-000038010000}">
      <text>
        <r>
          <rPr>
            <b/>
            <sz val="8"/>
            <color indexed="81"/>
            <rFont val="Tahoma"/>
            <family val="2"/>
          </rPr>
          <t>mperry:</t>
        </r>
        <r>
          <rPr>
            <sz val="8"/>
            <color indexed="81"/>
            <rFont val="Tahoma"/>
            <family val="2"/>
          </rPr>
          <t xml:space="preserve">
Note manual entry. 5/17/11</t>
        </r>
      </text>
    </comment>
    <comment ref="V64" authorId="0" shapeId="0" xr:uid="{00000000-0006-0000-0300-000039010000}">
      <text>
        <r>
          <rPr>
            <b/>
            <sz val="8"/>
            <color indexed="81"/>
            <rFont val="Tahoma"/>
            <family val="2"/>
          </rPr>
          <t>mperry:</t>
        </r>
        <r>
          <rPr>
            <sz val="8"/>
            <color indexed="81"/>
            <rFont val="Tahoma"/>
            <family val="2"/>
          </rPr>
          <t xml:space="preserve">
Changed formula to remove "divide by 0" error.  5/17/11
</t>
        </r>
      </text>
    </comment>
    <comment ref="I65" authorId="0" shapeId="0" xr:uid="{00000000-0006-0000-0300-00003A010000}">
      <text>
        <r>
          <rPr>
            <b/>
            <sz val="8"/>
            <color indexed="81"/>
            <rFont val="Tahoma"/>
            <family val="2"/>
          </rPr>
          <t>mperry:</t>
        </r>
        <r>
          <rPr>
            <sz val="8"/>
            <color indexed="81"/>
            <rFont val="Tahoma"/>
            <family val="2"/>
          </rPr>
          <t xml:space="preserve">
Note manual entry. 5/17/11</t>
        </r>
      </text>
    </comment>
    <comment ref="J65" authorId="0" shapeId="0" xr:uid="{00000000-0006-0000-0300-00003B010000}">
      <text>
        <r>
          <rPr>
            <b/>
            <sz val="8"/>
            <color indexed="81"/>
            <rFont val="Tahoma"/>
            <family val="2"/>
          </rPr>
          <t>mperry:</t>
        </r>
        <r>
          <rPr>
            <sz val="8"/>
            <color indexed="81"/>
            <rFont val="Tahoma"/>
            <family val="2"/>
          </rPr>
          <t xml:space="preserve">
Note manual entry. 5/17/11</t>
        </r>
      </text>
    </comment>
    <comment ref="Q65" authorId="0" shapeId="0" xr:uid="{00000000-0006-0000-0300-00003C010000}">
      <text>
        <r>
          <rPr>
            <b/>
            <sz val="8"/>
            <color indexed="81"/>
            <rFont val="Tahoma"/>
            <family val="2"/>
          </rPr>
          <t>mperry:</t>
        </r>
        <r>
          <rPr>
            <sz val="8"/>
            <color indexed="81"/>
            <rFont val="Tahoma"/>
            <family val="2"/>
          </rPr>
          <t xml:space="preserve">
Note manual entry. 5/17/11</t>
        </r>
      </text>
    </comment>
    <comment ref="R65" authorId="0" shapeId="0" xr:uid="{00000000-0006-0000-0300-00003D010000}">
      <text>
        <r>
          <rPr>
            <b/>
            <sz val="8"/>
            <color indexed="81"/>
            <rFont val="Tahoma"/>
            <family val="2"/>
          </rPr>
          <t>mperry:</t>
        </r>
        <r>
          <rPr>
            <sz val="8"/>
            <color indexed="81"/>
            <rFont val="Tahoma"/>
            <family val="2"/>
          </rPr>
          <t xml:space="preserve">
Note manual entry. 5/17/11</t>
        </r>
      </text>
    </comment>
    <comment ref="S65" authorId="0" shapeId="0" xr:uid="{00000000-0006-0000-0300-00003E010000}">
      <text>
        <r>
          <rPr>
            <b/>
            <sz val="8"/>
            <color indexed="81"/>
            <rFont val="Tahoma"/>
            <family val="2"/>
          </rPr>
          <t>mperry:</t>
        </r>
        <r>
          <rPr>
            <sz val="8"/>
            <color indexed="81"/>
            <rFont val="Tahoma"/>
            <family val="2"/>
          </rPr>
          <t xml:space="preserve">
Note manual entry. 5/17/11</t>
        </r>
      </text>
    </comment>
    <comment ref="T65" authorId="0" shapeId="0" xr:uid="{00000000-0006-0000-0300-00003F010000}">
      <text>
        <r>
          <rPr>
            <b/>
            <sz val="8"/>
            <color indexed="81"/>
            <rFont val="Tahoma"/>
            <family val="2"/>
          </rPr>
          <t>mperry:</t>
        </r>
        <r>
          <rPr>
            <sz val="8"/>
            <color indexed="81"/>
            <rFont val="Tahoma"/>
            <family val="2"/>
          </rPr>
          <t xml:space="preserve">
Note manual entry. 5/17/11</t>
        </r>
      </text>
    </comment>
    <comment ref="I67" authorId="0" shapeId="0" xr:uid="{00000000-0006-0000-0300-000040010000}">
      <text>
        <r>
          <rPr>
            <b/>
            <sz val="8"/>
            <color indexed="81"/>
            <rFont val="Tahoma"/>
            <family val="2"/>
          </rPr>
          <t>mperry:</t>
        </r>
        <r>
          <rPr>
            <sz val="8"/>
            <color indexed="81"/>
            <rFont val="Tahoma"/>
            <family val="2"/>
          </rPr>
          <t xml:space="preserve">
Note manual entry. 5/17/11</t>
        </r>
      </text>
    </comment>
    <comment ref="J67" authorId="0" shapeId="0" xr:uid="{00000000-0006-0000-0300-000041010000}">
      <text>
        <r>
          <rPr>
            <b/>
            <sz val="8"/>
            <color indexed="81"/>
            <rFont val="Tahoma"/>
            <family val="2"/>
          </rPr>
          <t>mperry:</t>
        </r>
        <r>
          <rPr>
            <sz val="8"/>
            <color indexed="81"/>
            <rFont val="Tahoma"/>
            <family val="2"/>
          </rPr>
          <t xml:space="preserve">
Note manual entry. 5/17/11</t>
        </r>
      </text>
    </comment>
    <comment ref="G68" authorId="0" shapeId="0" xr:uid="{00000000-0006-0000-0300-000042010000}">
      <text>
        <r>
          <rPr>
            <b/>
            <sz val="8"/>
            <color indexed="81"/>
            <rFont val="Tahoma"/>
            <family val="2"/>
          </rPr>
          <t>mperry:</t>
        </r>
        <r>
          <rPr>
            <sz val="8"/>
            <color indexed="81"/>
            <rFont val="Tahoma"/>
            <family val="2"/>
          </rPr>
          <t xml:space="preserve">
Note manual entry. 5/17/11</t>
        </r>
      </text>
    </comment>
    <comment ref="H68" authorId="0" shapeId="0" xr:uid="{00000000-0006-0000-0300-000043010000}">
      <text>
        <r>
          <rPr>
            <b/>
            <sz val="8"/>
            <color indexed="81"/>
            <rFont val="Tahoma"/>
            <family val="2"/>
          </rPr>
          <t>mperry:</t>
        </r>
        <r>
          <rPr>
            <sz val="8"/>
            <color indexed="81"/>
            <rFont val="Tahoma"/>
            <family val="2"/>
          </rPr>
          <t xml:space="preserve">
Note manual entry. 5/17/11</t>
        </r>
      </text>
    </comment>
    <comment ref="I68" authorId="0" shapeId="0" xr:uid="{00000000-0006-0000-0300-000044010000}">
      <text>
        <r>
          <rPr>
            <b/>
            <sz val="8"/>
            <color indexed="81"/>
            <rFont val="Tahoma"/>
            <family val="2"/>
          </rPr>
          <t>mperry:</t>
        </r>
        <r>
          <rPr>
            <sz val="8"/>
            <color indexed="81"/>
            <rFont val="Tahoma"/>
            <family val="2"/>
          </rPr>
          <t xml:space="preserve">
Note manual entry. 5/17/11</t>
        </r>
      </text>
    </comment>
    <comment ref="J68" authorId="0" shapeId="0" xr:uid="{00000000-0006-0000-0300-000045010000}">
      <text>
        <r>
          <rPr>
            <b/>
            <sz val="8"/>
            <color indexed="81"/>
            <rFont val="Tahoma"/>
            <family val="2"/>
          </rPr>
          <t>mperry:</t>
        </r>
        <r>
          <rPr>
            <sz val="8"/>
            <color indexed="81"/>
            <rFont val="Tahoma"/>
            <family val="2"/>
          </rPr>
          <t xml:space="preserve">
Note manual entry. 5/17/11</t>
        </r>
      </text>
    </comment>
    <comment ref="K68" authorId="0" shapeId="0" xr:uid="{00000000-0006-0000-0300-000046010000}">
      <text>
        <r>
          <rPr>
            <b/>
            <sz val="8"/>
            <color indexed="81"/>
            <rFont val="Tahoma"/>
            <family val="2"/>
          </rPr>
          <t>mperry:</t>
        </r>
        <r>
          <rPr>
            <sz val="8"/>
            <color indexed="81"/>
            <rFont val="Tahoma"/>
            <family val="2"/>
          </rPr>
          <t xml:space="preserve">
Note manual entry. 5/17/11</t>
        </r>
      </text>
    </comment>
    <comment ref="L68" authorId="0" shapeId="0" xr:uid="{00000000-0006-0000-0300-000047010000}">
      <text>
        <r>
          <rPr>
            <b/>
            <sz val="8"/>
            <color indexed="81"/>
            <rFont val="Tahoma"/>
            <family val="2"/>
          </rPr>
          <t>mperry:</t>
        </r>
        <r>
          <rPr>
            <sz val="8"/>
            <color indexed="81"/>
            <rFont val="Tahoma"/>
            <family val="2"/>
          </rPr>
          <t xml:space="preserve">
Note manual entry. 5/17/11</t>
        </r>
      </text>
    </comment>
    <comment ref="Q68" authorId="0" shapeId="0" xr:uid="{00000000-0006-0000-0300-000048010000}">
      <text>
        <r>
          <rPr>
            <b/>
            <sz val="8"/>
            <color indexed="81"/>
            <rFont val="Tahoma"/>
            <family val="2"/>
          </rPr>
          <t>mperry:</t>
        </r>
        <r>
          <rPr>
            <sz val="8"/>
            <color indexed="81"/>
            <rFont val="Tahoma"/>
            <family val="2"/>
          </rPr>
          <t xml:space="preserve">
Note manual entry. 5/17/11</t>
        </r>
      </text>
    </comment>
    <comment ref="R68" authorId="0" shapeId="0" xr:uid="{00000000-0006-0000-0300-000049010000}">
      <text>
        <r>
          <rPr>
            <b/>
            <sz val="8"/>
            <color indexed="81"/>
            <rFont val="Tahoma"/>
            <family val="2"/>
          </rPr>
          <t>mperry:</t>
        </r>
        <r>
          <rPr>
            <sz val="8"/>
            <color indexed="81"/>
            <rFont val="Tahoma"/>
            <family val="2"/>
          </rPr>
          <t xml:space="preserve">
Note manual entry. 5/17/11</t>
        </r>
      </text>
    </comment>
    <comment ref="S68" authorId="0" shapeId="0" xr:uid="{00000000-0006-0000-0300-00004A010000}">
      <text>
        <r>
          <rPr>
            <b/>
            <sz val="8"/>
            <color indexed="81"/>
            <rFont val="Tahoma"/>
            <family val="2"/>
          </rPr>
          <t>mperry:</t>
        </r>
        <r>
          <rPr>
            <sz val="8"/>
            <color indexed="81"/>
            <rFont val="Tahoma"/>
            <family val="2"/>
          </rPr>
          <t xml:space="preserve">
Note manual entry. 5/17/11</t>
        </r>
      </text>
    </comment>
    <comment ref="T68" authorId="0" shapeId="0" xr:uid="{00000000-0006-0000-0300-00004B010000}">
      <text>
        <r>
          <rPr>
            <b/>
            <sz val="8"/>
            <color indexed="81"/>
            <rFont val="Tahoma"/>
            <family val="2"/>
          </rPr>
          <t>mperry:</t>
        </r>
        <r>
          <rPr>
            <sz val="8"/>
            <color indexed="81"/>
            <rFont val="Tahoma"/>
            <family val="2"/>
          </rPr>
          <t xml:space="preserve">
Note manual entry. 5/17/11</t>
        </r>
      </text>
    </comment>
    <comment ref="U68" authorId="0" shapeId="0" xr:uid="{00000000-0006-0000-0300-00004C010000}">
      <text>
        <r>
          <rPr>
            <b/>
            <sz val="8"/>
            <color indexed="81"/>
            <rFont val="Tahoma"/>
            <family val="2"/>
          </rPr>
          <t>mperry:</t>
        </r>
        <r>
          <rPr>
            <sz val="8"/>
            <color indexed="81"/>
            <rFont val="Tahoma"/>
            <family val="2"/>
          </rPr>
          <t xml:space="preserve">
Note manual entry. 5/17/11</t>
        </r>
      </text>
    </comment>
    <comment ref="V68" authorId="0" shapeId="0" xr:uid="{00000000-0006-0000-0300-00004D010000}">
      <text>
        <r>
          <rPr>
            <b/>
            <sz val="8"/>
            <color indexed="81"/>
            <rFont val="Tahoma"/>
            <family val="2"/>
          </rPr>
          <t>mperry:</t>
        </r>
        <r>
          <rPr>
            <sz val="8"/>
            <color indexed="81"/>
            <rFont val="Tahoma"/>
            <family val="2"/>
          </rPr>
          <t xml:space="preserve">
Note manual entry. 5/17/11</t>
        </r>
      </text>
    </comment>
    <comment ref="G69" authorId="0" shapeId="0" xr:uid="{00000000-0006-0000-0300-00004E010000}">
      <text>
        <r>
          <rPr>
            <b/>
            <sz val="8"/>
            <color indexed="81"/>
            <rFont val="Tahoma"/>
            <family val="2"/>
          </rPr>
          <t>mperry:</t>
        </r>
        <r>
          <rPr>
            <sz val="8"/>
            <color indexed="81"/>
            <rFont val="Tahoma"/>
            <family val="2"/>
          </rPr>
          <t xml:space="preserve">
Note manual entry. 5/17/11</t>
        </r>
      </text>
    </comment>
    <comment ref="H69" authorId="0" shapeId="0" xr:uid="{00000000-0006-0000-0300-00004F010000}">
      <text>
        <r>
          <rPr>
            <b/>
            <sz val="8"/>
            <color indexed="81"/>
            <rFont val="Tahoma"/>
            <family val="2"/>
          </rPr>
          <t>mperry:</t>
        </r>
        <r>
          <rPr>
            <sz val="8"/>
            <color indexed="81"/>
            <rFont val="Tahoma"/>
            <family val="2"/>
          </rPr>
          <t xml:space="preserve">
Note manual entry. 5/17/11</t>
        </r>
      </text>
    </comment>
    <comment ref="I69" authorId="0" shapeId="0" xr:uid="{00000000-0006-0000-0300-000050010000}">
      <text>
        <r>
          <rPr>
            <b/>
            <sz val="8"/>
            <color indexed="81"/>
            <rFont val="Tahoma"/>
            <family val="2"/>
          </rPr>
          <t>mperry:</t>
        </r>
        <r>
          <rPr>
            <sz val="8"/>
            <color indexed="81"/>
            <rFont val="Tahoma"/>
            <family val="2"/>
          </rPr>
          <t xml:space="preserve">
Note manual entry. 5/17/11</t>
        </r>
      </text>
    </comment>
    <comment ref="J69" authorId="0" shapeId="0" xr:uid="{00000000-0006-0000-0300-000051010000}">
      <text>
        <r>
          <rPr>
            <b/>
            <sz val="8"/>
            <color indexed="81"/>
            <rFont val="Tahoma"/>
            <family val="2"/>
          </rPr>
          <t>mperry:</t>
        </r>
        <r>
          <rPr>
            <sz val="8"/>
            <color indexed="81"/>
            <rFont val="Tahoma"/>
            <family val="2"/>
          </rPr>
          <t xml:space="preserve">
Note manual entry. 5/17/11</t>
        </r>
      </text>
    </comment>
    <comment ref="K69" authorId="0" shapeId="0" xr:uid="{00000000-0006-0000-0300-000052010000}">
      <text>
        <r>
          <rPr>
            <b/>
            <sz val="8"/>
            <color indexed="81"/>
            <rFont val="Tahoma"/>
            <family val="2"/>
          </rPr>
          <t>mperry:</t>
        </r>
        <r>
          <rPr>
            <sz val="8"/>
            <color indexed="81"/>
            <rFont val="Tahoma"/>
            <family val="2"/>
          </rPr>
          <t xml:space="preserve">
Note manual entry. 5/17/11</t>
        </r>
      </text>
    </comment>
    <comment ref="L69" authorId="0" shapeId="0" xr:uid="{00000000-0006-0000-0300-000053010000}">
      <text>
        <r>
          <rPr>
            <b/>
            <sz val="8"/>
            <color indexed="81"/>
            <rFont val="Tahoma"/>
            <family val="2"/>
          </rPr>
          <t>mperry:</t>
        </r>
        <r>
          <rPr>
            <sz val="8"/>
            <color indexed="81"/>
            <rFont val="Tahoma"/>
            <family val="2"/>
          </rPr>
          <t xml:space="preserve">
Note manual entry. 5/17/11</t>
        </r>
      </text>
    </comment>
    <comment ref="O69" authorId="0" shapeId="0" xr:uid="{00000000-0006-0000-0300-000054010000}">
      <text>
        <r>
          <rPr>
            <b/>
            <sz val="8"/>
            <color indexed="81"/>
            <rFont val="Tahoma"/>
            <family val="2"/>
          </rPr>
          <t>mperry:</t>
        </r>
        <r>
          <rPr>
            <sz val="8"/>
            <color indexed="81"/>
            <rFont val="Tahoma"/>
            <family val="2"/>
          </rPr>
          <t xml:space="preserve">
Note manual entry. 5/17/11</t>
        </r>
      </text>
    </comment>
    <comment ref="P69" authorId="0" shapeId="0" xr:uid="{00000000-0006-0000-0300-000055010000}">
      <text>
        <r>
          <rPr>
            <b/>
            <sz val="8"/>
            <color indexed="81"/>
            <rFont val="Tahoma"/>
            <family val="2"/>
          </rPr>
          <t>mperry:</t>
        </r>
        <r>
          <rPr>
            <sz val="8"/>
            <color indexed="81"/>
            <rFont val="Tahoma"/>
            <family val="2"/>
          </rPr>
          <t xml:space="preserve">
Note manual entry. 5/17/11</t>
        </r>
      </text>
    </comment>
    <comment ref="Q69" authorId="0" shapeId="0" xr:uid="{00000000-0006-0000-0300-000056010000}">
      <text>
        <r>
          <rPr>
            <b/>
            <sz val="8"/>
            <color indexed="81"/>
            <rFont val="Tahoma"/>
            <family val="2"/>
          </rPr>
          <t>mperry:</t>
        </r>
        <r>
          <rPr>
            <sz val="8"/>
            <color indexed="81"/>
            <rFont val="Tahoma"/>
            <family val="2"/>
          </rPr>
          <t xml:space="preserve">
Note manual entry. 5/17/11</t>
        </r>
      </text>
    </comment>
    <comment ref="R69" authorId="0" shapeId="0" xr:uid="{00000000-0006-0000-0300-000057010000}">
      <text>
        <r>
          <rPr>
            <b/>
            <sz val="8"/>
            <color indexed="81"/>
            <rFont val="Tahoma"/>
            <family val="2"/>
          </rPr>
          <t>mperry:</t>
        </r>
        <r>
          <rPr>
            <sz val="8"/>
            <color indexed="81"/>
            <rFont val="Tahoma"/>
            <family val="2"/>
          </rPr>
          <t xml:space="preserve">
Note manual entry. 5/17/11</t>
        </r>
      </text>
    </comment>
    <comment ref="S69" authorId="0" shapeId="0" xr:uid="{00000000-0006-0000-0300-000058010000}">
      <text>
        <r>
          <rPr>
            <b/>
            <sz val="8"/>
            <color indexed="81"/>
            <rFont val="Tahoma"/>
            <family val="2"/>
          </rPr>
          <t>mperry:</t>
        </r>
        <r>
          <rPr>
            <sz val="8"/>
            <color indexed="81"/>
            <rFont val="Tahoma"/>
            <family val="2"/>
          </rPr>
          <t xml:space="preserve">
Note manual entry. 5/17/11</t>
        </r>
      </text>
    </comment>
    <comment ref="T69" authorId="0" shapeId="0" xr:uid="{00000000-0006-0000-0300-000059010000}">
      <text>
        <r>
          <rPr>
            <b/>
            <sz val="8"/>
            <color indexed="81"/>
            <rFont val="Tahoma"/>
            <family val="2"/>
          </rPr>
          <t>mperry:</t>
        </r>
        <r>
          <rPr>
            <sz val="8"/>
            <color indexed="81"/>
            <rFont val="Tahoma"/>
            <family val="2"/>
          </rPr>
          <t xml:space="preserve">
Note manual entry. 5/17/11</t>
        </r>
      </text>
    </comment>
    <comment ref="V69" authorId="0" shapeId="0" xr:uid="{00000000-0006-0000-0300-00005A010000}">
      <text>
        <r>
          <rPr>
            <b/>
            <sz val="8"/>
            <color indexed="81"/>
            <rFont val="Tahoma"/>
            <family val="2"/>
          </rPr>
          <t>mperry:</t>
        </r>
        <r>
          <rPr>
            <sz val="8"/>
            <color indexed="81"/>
            <rFont val="Tahoma"/>
            <family val="2"/>
          </rPr>
          <t xml:space="preserve">
Changed formula to remove "divide by 0" error.  5/17/11
</t>
        </r>
      </text>
    </comment>
    <comment ref="I70" authorId="0" shapeId="0" xr:uid="{00000000-0006-0000-0300-00005B010000}">
      <text>
        <r>
          <rPr>
            <b/>
            <sz val="8"/>
            <color indexed="81"/>
            <rFont val="Tahoma"/>
            <family val="2"/>
          </rPr>
          <t>mperry:</t>
        </r>
        <r>
          <rPr>
            <sz val="8"/>
            <color indexed="81"/>
            <rFont val="Tahoma"/>
            <family val="2"/>
          </rPr>
          <t xml:space="preserve">
Note manual entry. 5/17/11</t>
        </r>
      </text>
    </comment>
    <comment ref="J70" authorId="0" shapeId="0" xr:uid="{00000000-0006-0000-0300-00005C010000}">
      <text>
        <r>
          <rPr>
            <b/>
            <sz val="8"/>
            <color indexed="81"/>
            <rFont val="Tahoma"/>
            <family val="2"/>
          </rPr>
          <t>mperry:</t>
        </r>
        <r>
          <rPr>
            <sz val="8"/>
            <color indexed="81"/>
            <rFont val="Tahoma"/>
            <family val="2"/>
          </rPr>
          <t xml:space="preserve">
Note manual entry. 5/17/11</t>
        </r>
      </text>
    </comment>
    <comment ref="K70" authorId="0" shapeId="0" xr:uid="{00000000-0006-0000-0300-00005D010000}">
      <text>
        <r>
          <rPr>
            <b/>
            <sz val="8"/>
            <color indexed="81"/>
            <rFont val="Tahoma"/>
            <family val="2"/>
          </rPr>
          <t>mperry:</t>
        </r>
        <r>
          <rPr>
            <sz val="8"/>
            <color indexed="81"/>
            <rFont val="Tahoma"/>
            <family val="2"/>
          </rPr>
          <t xml:space="preserve">
Note manual entry. 5/17/11</t>
        </r>
      </text>
    </comment>
    <comment ref="L70" authorId="0" shapeId="0" xr:uid="{00000000-0006-0000-0300-00005E010000}">
      <text>
        <r>
          <rPr>
            <b/>
            <sz val="8"/>
            <color indexed="81"/>
            <rFont val="Tahoma"/>
            <family val="2"/>
          </rPr>
          <t>mperry:</t>
        </r>
        <r>
          <rPr>
            <sz val="8"/>
            <color indexed="81"/>
            <rFont val="Tahoma"/>
            <family val="2"/>
          </rPr>
          <t xml:space="preserve">
Note manual entry. 5/17/11</t>
        </r>
      </text>
    </comment>
    <comment ref="Q70" authorId="0" shapeId="0" xr:uid="{00000000-0006-0000-0300-00005F010000}">
      <text>
        <r>
          <rPr>
            <b/>
            <sz val="8"/>
            <color indexed="81"/>
            <rFont val="Tahoma"/>
            <family val="2"/>
          </rPr>
          <t>mperry:</t>
        </r>
        <r>
          <rPr>
            <sz val="8"/>
            <color indexed="81"/>
            <rFont val="Tahoma"/>
            <family val="2"/>
          </rPr>
          <t xml:space="preserve">
Note manual entry. 5/17/11</t>
        </r>
      </text>
    </comment>
    <comment ref="R70" authorId="0" shapeId="0" xr:uid="{00000000-0006-0000-0300-000060010000}">
      <text>
        <r>
          <rPr>
            <b/>
            <sz val="8"/>
            <color indexed="81"/>
            <rFont val="Tahoma"/>
            <family val="2"/>
          </rPr>
          <t>mperry:</t>
        </r>
        <r>
          <rPr>
            <sz val="8"/>
            <color indexed="81"/>
            <rFont val="Tahoma"/>
            <family val="2"/>
          </rPr>
          <t xml:space="preserve">
Note manual entry. 5/17/11</t>
        </r>
      </text>
    </comment>
    <comment ref="S70" authorId="0" shapeId="0" xr:uid="{00000000-0006-0000-0300-000061010000}">
      <text>
        <r>
          <rPr>
            <b/>
            <sz val="8"/>
            <color indexed="81"/>
            <rFont val="Tahoma"/>
            <family val="2"/>
          </rPr>
          <t>mperry:</t>
        </r>
        <r>
          <rPr>
            <sz val="8"/>
            <color indexed="81"/>
            <rFont val="Tahoma"/>
            <family val="2"/>
          </rPr>
          <t xml:space="preserve">
Note manual entry. 5/17/11</t>
        </r>
      </text>
    </comment>
    <comment ref="T70" authorId="0" shapeId="0" xr:uid="{00000000-0006-0000-0300-000062010000}">
      <text>
        <r>
          <rPr>
            <b/>
            <sz val="8"/>
            <color indexed="81"/>
            <rFont val="Tahoma"/>
            <family val="2"/>
          </rPr>
          <t>mperry:</t>
        </r>
        <r>
          <rPr>
            <sz val="8"/>
            <color indexed="81"/>
            <rFont val="Tahoma"/>
            <family val="2"/>
          </rPr>
          <t xml:space="preserve">
Note manual entry. 5/17/11</t>
        </r>
      </text>
    </comment>
  </commentList>
</comments>
</file>

<file path=xl/sharedStrings.xml><?xml version="1.0" encoding="utf-8"?>
<sst xmlns="http://schemas.openxmlformats.org/spreadsheetml/2006/main" count="2213" uniqueCount="261">
  <si>
    <t>Table 60</t>
  </si>
  <si>
    <t>Percent Change 2009-10 to  2014-15</t>
  </si>
  <si>
    <r>
      <t>Professional Practice Doctorate Degrees Awarded in Selected Fields</t>
    </r>
    <r>
      <rPr>
        <vertAlign val="superscript"/>
        <sz val="10"/>
        <rFont val="Arial"/>
        <family val="2"/>
      </rPr>
      <t>1</t>
    </r>
  </si>
  <si>
    <t>continued</t>
  </si>
  <si>
    <t>Public and Private Colleges and Universities</t>
  </si>
  <si>
    <t>Public and Private Cplleges and Universities</t>
  </si>
  <si>
    <t xml:space="preserve"> </t>
  </si>
  <si>
    <t>Osteopathic</t>
  </si>
  <si>
    <t>Veterinary</t>
  </si>
  <si>
    <t>Other Professional</t>
  </si>
  <si>
    <t>Law</t>
  </si>
  <si>
    <t>Medicine</t>
  </si>
  <si>
    <t>Dentistry</t>
  </si>
  <si>
    <t>Chiropractic</t>
  </si>
  <si>
    <t xml:space="preserve">  </t>
  </si>
  <si>
    <t>Pharmacy</t>
  </si>
  <si>
    <t>Optometry</t>
  </si>
  <si>
    <r>
      <t>Practice Doctorate</t>
    </r>
    <r>
      <rPr>
        <vertAlign val="superscript"/>
        <sz val="10"/>
        <color rgb="FF000000"/>
        <rFont val="Arial"/>
        <family val="2"/>
      </rPr>
      <t>2</t>
    </r>
  </si>
  <si>
    <t>Percent</t>
  </si>
  <si>
    <t>Perceot</t>
  </si>
  <si>
    <t>Change</t>
  </si>
  <si>
    <t>Chaoge</t>
  </si>
  <si>
    <t>2014-15 to</t>
  </si>
  <si>
    <t>2014-15 tp</t>
  </si>
  <si>
    <t>2013-14 to</t>
  </si>
  <si>
    <t>2019-20</t>
  </si>
  <si>
    <t>2018-19</t>
  </si>
  <si>
    <t>50 states and D.C.</t>
  </si>
  <si>
    <t>SREB states</t>
  </si>
  <si>
    <t xml:space="preserve">    as a percent of U.S.</t>
  </si>
  <si>
    <t xml:space="preserve"> as a percent of U.S.</t>
  </si>
  <si>
    <t>Alabama</t>
  </si>
  <si>
    <t>NA</t>
  </si>
  <si>
    <t>Arkansas</t>
  </si>
  <si>
    <t>Delaware</t>
  </si>
  <si>
    <t>Florida</t>
  </si>
  <si>
    <t>Georgia</t>
  </si>
  <si>
    <t>Kentucky</t>
  </si>
  <si>
    <t>Louisiana</t>
  </si>
  <si>
    <r>
      <t>Louisiana</t>
    </r>
    <r>
      <rPr>
        <vertAlign val="superscript"/>
        <sz val="10"/>
        <rFont val="Arial"/>
        <family val="2"/>
      </rPr>
      <t>2</t>
    </r>
  </si>
  <si>
    <t>Maryland</t>
  </si>
  <si>
    <t>Mississippi</t>
  </si>
  <si>
    <t>North Carolina</t>
  </si>
  <si>
    <t>Oklahoma</t>
  </si>
  <si>
    <t>*</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</si>
  <si>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</si>
  <si>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</si>
  <si>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</si>
  <si>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</si>
  <si>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</si>
  <si>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</si>
  <si>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</si>
  <si>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</si>
  <si>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</si>
  <si>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</si>
  <si>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</si>
  <si>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</si>
  <si>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</si>
  <si>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</si>
  <si>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</si>
  <si>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</si>
  <si>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</si>
  <si>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</si>
  <si>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</si>
  <si>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</si>
  <si>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</si>
  <si>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</si>
  <si>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</si>
  <si>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</si>
  <si>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</si>
  <si>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</si>
  <si>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</si>
  <si>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</si>
  <si>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</si>
  <si>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</si>
  <si>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</si>
  <si>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</si>
  <si>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</si>
  <si>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</si>
  <si>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</si>
  <si>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N/A</t>
  </si>
  <si>
    <t>Massachusetts</t>
  </si>
  <si>
    <t>New Hampshire</t>
  </si>
  <si>
    <t>New Jersey</t>
  </si>
  <si>
    <t>New York</t>
  </si>
  <si>
    <t>Pennsylvania</t>
  </si>
  <si>
    <t>Rhode Island</t>
  </si>
  <si>
    <t>Vermont</t>
  </si>
  <si>
    <t>District of Columbia</t>
  </si>
  <si>
    <t>* indicates increase of greater than 200 percent.</t>
  </si>
  <si>
    <t xml:space="preserve"> "NA" indicates not applicable. There was no degree of this type awarded during the specified years.</t>
  </si>
  <si>
    <r>
      <t>1</t>
    </r>
    <r>
      <rPr>
        <sz val="10"/>
        <rFont val="Arial"/>
        <family val="2"/>
      </rPr>
      <t xml:space="preserve"> Table shows degrees (in the first major) awarded by all degree-granting institutions eligible for federal Title IV student financial aid in the 50 states and D.C., excluding service schools and online-only colleges and universities. </t>
    </r>
  </si>
  <si>
    <r>
      <rPr>
        <vertAlign val="superscript"/>
        <sz val="10"/>
        <rFont val="Arial"/>
        <family val="2"/>
      </rPr>
      <t xml:space="preserve">2 </t>
    </r>
    <r>
      <rPr>
        <sz val="10"/>
        <rFont val="Arial"/>
        <family val="2"/>
      </rPr>
      <t>Other includes divinity/ministry, rabbinical studies, pastoral studies/counseling, religious education, and other religious studies/vocations; clinical, general and school counseling, and other psychology; general performance music; audiology/audiologist, speech-language pathology/pathologist; medical scientist; nursing/registered nurse, nursing science, pediatric nurse/nursing, and other nursing; industrial/physical pharmacy and cosmetic science; podiatry; occupational health and industrial hygiene, occupational therapy/therapist, and physical therapy/therapist; traditional Chinese/Asian medicine and Chinese herbology; naturopathic medicine; and veterinary science/veterinary clinical science.</t>
    </r>
  </si>
  <si>
    <t>First Professional Degrees Awarded in Selected Fields</t>
  </si>
  <si>
    <t>Total</t>
  </si>
  <si>
    <t>Other</t>
  </si>
  <si>
    <t>Selected</t>
  </si>
  <si>
    <t>PP Doc</t>
  </si>
  <si>
    <t>Law (22.0101)</t>
  </si>
  <si>
    <t>Medicine (51.1201)</t>
  </si>
  <si>
    <t>Dentistry (51.0401)</t>
  </si>
  <si>
    <t>Chiropractic (51.0101)</t>
  </si>
  <si>
    <t>Osteopathic Medicine (51.1901/ 51.1202)</t>
  </si>
  <si>
    <t>Pharmacy (51.2001)</t>
  </si>
  <si>
    <t>Optometry (51.1701)</t>
  </si>
  <si>
    <t>Veterinary Medicine (51.2401/ 1.8001)</t>
  </si>
  <si>
    <t>Other Professional Practice Fields* (see categories tab)</t>
  </si>
  <si>
    <t>Tot Prof</t>
  </si>
  <si>
    <t>Fields</t>
  </si>
  <si>
    <t>1992-93</t>
  </si>
  <si>
    <t>1993-94</t>
  </si>
  <si>
    <t>1994-95</t>
  </si>
  <si>
    <t>1996-97</t>
  </si>
  <si>
    <t>1997-98</t>
  </si>
  <si>
    <t>1999-00</t>
  </si>
  <si>
    <t>2002-03</t>
  </si>
  <si>
    <t>2003-04</t>
  </si>
  <si>
    <t>2004-05</t>
  </si>
  <si>
    <t>2005-06</t>
  </si>
  <si>
    <t>2006-07</t>
  </si>
  <si>
    <t>2007-08</t>
  </si>
  <si>
    <t>2008-09</t>
  </si>
  <si>
    <t>2009-10</t>
  </si>
  <si>
    <t>2010-11</t>
  </si>
  <si>
    <t>2011-12</t>
  </si>
  <si>
    <t>2012-13</t>
  </si>
  <si>
    <t>2013-14</t>
  </si>
  <si>
    <t>2014-15</t>
  </si>
  <si>
    <t>2015-16</t>
  </si>
  <si>
    <t>2016-17</t>
  </si>
  <si>
    <t>2017-18</t>
  </si>
  <si>
    <t>2003-04*</t>
  </si>
  <si>
    <t>Fields 2008-09</t>
  </si>
  <si>
    <t># of Deg</t>
  </si>
  <si>
    <t>Info Science</t>
  </si>
  <si>
    <t>Ed Gen</t>
  </si>
  <si>
    <t xml:space="preserve">   as a percent of U.S.</t>
  </si>
  <si>
    <t>Ed Cur &amp; Inst</t>
  </si>
  <si>
    <t>Ed Lead &amp; Admin</t>
  </si>
  <si>
    <t>Ed Inst &amp; Cur Super</t>
  </si>
  <si>
    <t>Ed Admin &amp; Super Oth</t>
  </si>
  <si>
    <t>Am/US Law</t>
  </si>
  <si>
    <t>Int'l Law &amp; Legal Studies</t>
  </si>
  <si>
    <t>Tax Law</t>
  </si>
  <si>
    <t>Legal Research, Adv Prof Oth</t>
  </si>
  <si>
    <t>Legal Prof &amp; Studies Oth</t>
  </si>
  <si>
    <t>Missionary Studies</t>
  </si>
  <si>
    <t>Religious Education</t>
  </si>
  <si>
    <t>Theo/Theological Studies</t>
  </si>
  <si>
    <t>Divinity/Mistry</t>
  </si>
  <si>
    <t>Rabbinical Studies</t>
  </si>
  <si>
    <t>Theo/Minis Studies Oth</t>
  </si>
  <si>
    <t>Pastoral Studies/Couseling</t>
  </si>
  <si>
    <t>Theo &amp; Relig Voc Oth</t>
  </si>
  <si>
    <t>Psych Gen</t>
  </si>
  <si>
    <t>Psych Clin</t>
  </si>
  <si>
    <t>Counseling Psych</t>
  </si>
  <si>
    <t>School Psych</t>
  </si>
  <si>
    <t>Psych Oth</t>
  </si>
  <si>
    <t>Music Gen</t>
  </si>
  <si>
    <t>Audiology/gist</t>
  </si>
  <si>
    <t>Speech-Lang Pathology/gist</t>
  </si>
  <si>
    <t>Aud-gy/gist &amp; SL Path-gy/gist</t>
  </si>
  <si>
    <t>Medical Scientist (MS, PhD)</t>
  </si>
  <si>
    <t>Nursing/Reg Nurse (RN, ASN, BSN, MSN)</t>
  </si>
  <si>
    <t>Nursing Science (MS, PhD)</t>
  </si>
  <si>
    <t>Pediatric Nurse/Nursing</t>
  </si>
  <si>
    <t>Nursing, Other</t>
  </si>
  <si>
    <t>Indust &amp; Phys Pharm &amp; Cosmetic Sci (MS, PhD)</t>
  </si>
  <si>
    <t>Podiatry</t>
  </si>
  <si>
    <t>Occ Health &amp; Indust Hygiene</t>
  </si>
  <si>
    <t>Occ Therapy/ist</t>
  </si>
  <si>
    <t>Phys Therapy/ist</t>
  </si>
  <si>
    <t>Vet Sci/Vet Clinical Sci, Gen (Cert, MS, PhD)</t>
  </si>
  <si>
    <t>Trad Chinese/Asian Med &amp; Chin Herbology</t>
  </si>
  <si>
    <t>Naturopathic Med</t>
  </si>
  <si>
    <t>Grand Total</t>
  </si>
  <si>
    <t>SOURCE:</t>
  </si>
  <si>
    <t>EXTRAPOLATED:</t>
  </si>
  <si>
    <t>SREB</t>
  </si>
  <si>
    <t xml:space="preserve">Average </t>
  </si>
  <si>
    <t xml:space="preserve">SREB analysis </t>
  </si>
  <si>
    <t>analysis of</t>
  </si>
  <si>
    <t xml:space="preserve">of </t>
  </si>
  <si>
    <t>of National</t>
  </si>
  <si>
    <t>NCES data</t>
  </si>
  <si>
    <t>Center for</t>
  </si>
  <si>
    <t>Center  for</t>
  </si>
  <si>
    <t>set of</t>
  </si>
  <si>
    <t>and</t>
  </si>
  <si>
    <t>Education</t>
  </si>
  <si>
    <t>completions</t>
  </si>
  <si>
    <t xml:space="preserve">Statistics </t>
  </si>
  <si>
    <t>1994-95.</t>
  </si>
  <si>
    <t xml:space="preserve">surveys of </t>
  </si>
  <si>
    <t>1997-98.</t>
  </si>
  <si>
    <t>1999-00.</t>
  </si>
  <si>
    <t>IPEDS</t>
  </si>
  <si>
    <t>degrees and</t>
  </si>
  <si>
    <t>Completions</t>
  </si>
  <si>
    <t>other awards</t>
  </si>
  <si>
    <t>Survey Data</t>
  </si>
  <si>
    <t>conferred</t>
  </si>
  <si>
    <t>C2009</t>
  </si>
  <si>
    <t>C2012</t>
  </si>
  <si>
    <t>C2019</t>
  </si>
  <si>
    <t>(www.nces.ed.gov/ipeds).</t>
  </si>
  <si>
    <t>ERROR:</t>
  </si>
  <si>
    <t>NOTE:</t>
  </si>
  <si>
    <t xml:space="preserve">In 07-08 Other Doc's (19)                                                                                                                                     </t>
  </si>
  <si>
    <t>Prior to 2008-09,</t>
  </si>
  <si>
    <t>were incorrectly included w/</t>
  </si>
  <si>
    <t>were incorrectly included</t>
  </si>
  <si>
    <t>the other category</t>
  </si>
  <si>
    <t>1st P (10) &amp; PP (18) Doc's,</t>
  </si>
  <si>
    <t xml:space="preserve">and need to be separated </t>
  </si>
  <si>
    <t>included podiatry</t>
  </si>
  <si>
    <t>at some point, but no later</t>
  </si>
  <si>
    <t>and theology and</t>
  </si>
  <si>
    <t>than 2012 when they are</t>
  </si>
  <si>
    <t>these were not</t>
  </si>
  <si>
    <t>used for 5-yr % change.</t>
  </si>
  <si>
    <t>separtely identified.</t>
  </si>
  <si>
    <t>Begiining in 08-09</t>
  </si>
  <si>
    <t>many new fields</t>
  </si>
  <si>
    <t>for prof. pract. Docts.</t>
  </si>
  <si>
    <t>are reported.</t>
  </si>
  <si>
    <t>FIELD</t>
  </si>
  <si>
    <t>CIP CODE</t>
  </si>
  <si>
    <t>Updated CIP CODE</t>
  </si>
  <si>
    <t>Osteopathic Medicine</t>
  </si>
  <si>
    <t>https://nces.ed.gov/ipeds/cipcode/cipdetail.aspx?y=56&amp;cipid=91120#:~:text=Title%3A%20Osteopathic%20Medicine%2FOsteopathy.</t>
  </si>
  <si>
    <t>Veterinary Medicine</t>
  </si>
  <si>
    <t>https://nces.ed.gov/ipeds/cipcode/cipdetail.aspx?y=56&amp;cipid=91146#:~:text=Title%3A%20Veterinary%20Medicine.</t>
  </si>
  <si>
    <t>OTHER FIELDS (not in table)</t>
  </si>
  <si>
    <t>Theological &amp; Ministerial Studies</t>
  </si>
  <si>
    <t>Divinity/Ministry</t>
  </si>
  <si>
    <t>Rabbinical and Talmudic Studies</t>
  </si>
  <si>
    <t>https://nces.ed.gov/ipeds/cipcode/cipdetail.aspx?y=56&amp;cipid=89848#:~:text=Detail%20for%20CIP%20Code%2038.0207&amp;text=Includes%20instruction%20in%20Jewish%20law,%2C%20philosophy%2C%20and%20related%20disciplines.</t>
  </si>
  <si>
    <t>https://nces.ed.gov/ipeds/cipcode/cipdetail.aspx?y=56&amp;cipid=91127</t>
  </si>
  <si>
    <t>Naturopathic Medicine (misc. Health Professions)</t>
  </si>
  <si>
    <t>https://nces.ed.gov/pubs2002/cip2000/crosswalk.asp?Step=1&amp;CIPYEAR=2000&amp;SEARCH1=51.3303</t>
  </si>
  <si>
    <t>Table D16 (50)</t>
  </si>
  <si>
    <r>
      <t>Professional Practice Doctorate's Degrees Awarded in Selected Fields</t>
    </r>
    <r>
      <rPr>
        <vertAlign val="superscript"/>
        <sz val="10"/>
        <rFont val="Arial"/>
        <family val="2"/>
      </rPr>
      <t>1</t>
    </r>
  </si>
  <si>
    <t>Public and Private Colleges and Universities (do we need this line?  All degree tables are public and private)</t>
  </si>
  <si>
    <r>
      <t>Pharmacy</t>
    </r>
    <r>
      <rPr>
        <vertAlign val="superscript"/>
        <sz val="10"/>
        <color rgb="FFFF0000"/>
        <rFont val="Arial"/>
        <family val="2"/>
      </rPr>
      <t>2</t>
    </r>
  </si>
  <si>
    <t>Practice Doctorate's</t>
  </si>
  <si>
    <t xml:space="preserve">Percent </t>
  </si>
  <si>
    <t>Increase</t>
  </si>
  <si>
    <t>2003-04 to</t>
  </si>
  <si>
    <r>
      <t>Louisiana</t>
    </r>
    <r>
      <rPr>
        <vertAlign val="superscript"/>
        <sz val="10"/>
        <color rgb="FFFF0000"/>
        <rFont val="Arial"/>
        <family val="2"/>
      </rPr>
      <t>2</t>
    </r>
  </si>
  <si>
    <t>Notes:</t>
  </si>
  <si>
    <t>Other includes……………</t>
  </si>
  <si>
    <t>* Increase of greater than 200 percent.</t>
  </si>
  <si>
    <t>"NA" indicates not applicable. There was no degree of this type in the state in one or both years.</t>
  </si>
  <si>
    <t>1 Figures represent degrees awarded by all degree-granting institutions eliigible for Federal Title IV student financial aid, in the 50 states and the District of Columbia, excluding service schools.  SOMETHING ABOUT PP DOCS INCLUDES FIRST PROFESSIONAL AND PROFESSIONAL PRACTICE AND THE YEARS!!!!!!!!!!!!!!!!!!!</t>
  </si>
  <si>
    <r>
      <rPr>
        <vertAlign val="superscript"/>
        <sz val="10"/>
        <color rgb="FFFF0000"/>
        <rFont val="Arial"/>
        <family val="2"/>
      </rPr>
      <t>2</t>
    </r>
    <r>
      <rPr>
        <sz val="10"/>
        <color rgb="FFFF0000"/>
        <rFont val="Arial"/>
        <family val="2"/>
      </rPr>
      <t>The data for the two years are not comparable. Until 1997-98, many pharmacy degrees that qualified candidates to take the pharmacy license exam were reported as undergraduate or graduate degrees, rather than as first-professional degrees.</t>
    </r>
  </si>
  <si>
    <r>
      <t>3</t>
    </r>
    <r>
      <rPr>
        <sz val="10"/>
        <color rgb="FFFF0000"/>
        <rFont val="Arial"/>
        <family val="2"/>
      </rPr>
      <t>The decline in chiropractic degrees in Georgia was due to changes at Life University.</t>
    </r>
  </si>
  <si>
    <t>Source:</t>
  </si>
  <si>
    <t>SREB analysis of National Center for Education Statistics completions surveys — (www.nces.ed.gov/ipeds).</t>
  </si>
  <si>
    <t>SREB Fact 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</si>
</sst>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_)"/>
    <numFmt numFmtId="166" formatCode="#,##0.0"/>
    <numFmt numFmtId="167" formatCode="0.0"/>
  </numFmts>
  <fonts count="25">
    <font>
      <sz val="10"/>
      <name val="Arial"/>
    </font>
    <font>
      <sz val="10"/>
      <name val="Arial"/>
      <family val="2"/>
    </font>
    <font>
      <b/>
      <sz val="10"/>
      <name val="Arial"/>
      <family val="2"/>
    </font>
    <font>
      <b/>
      <sz val="10"/>
      <color indexed="10"/>
      <name val="Arial"/>
      <family val="2"/>
    </font>
    <font>
      <vertAlign val="superscript"/>
      <sz val="10"/>
      <name val="Arial"/>
      <family val="2"/>
    </font>
    <font>
      <sz val="8"/>
      <name val="Arial"/>
      <family val="2"/>
    </font>
    <font>
      <sz val="8"/>
      <color indexed="81"/>
      <name val="Tahoma"/>
      <family val="2"/>
    </font>
    <font>
      <b/>
      <sz val="8"/>
      <color indexed="81"/>
      <name val="Tahoma"/>
      <family val="2"/>
    </font>
    <font>
      <sz val="10"/>
      <name val="Helv"/>
    </font>
    <font>
      <b/>
      <i/>
      <sz val="10"/>
      <color rgb="FFFF0000"/>
      <name val="Arial"/>
      <family val="2"/>
    </font>
    <font>
      <b/>
      <i/>
      <sz val="10"/>
      <name val="Arial"/>
      <family val="2"/>
    </font>
    <font>
      <sz val="10"/>
      <color rgb="FF0000FF"/>
      <name val="Arial"/>
      <family val="2"/>
    </font>
    <font>
      <sz val="10"/>
      <name val="AGaramond"/>
      <family val="3"/>
    </font>
    <font>
      <sz val="10"/>
      <color rgb="FFFF0000"/>
      <name val="Arial"/>
      <family val="2"/>
    </font>
    <font>
      <sz val="10"/>
      <color theme="0"/>
      <name val="Arial"/>
      <family val="2"/>
    </font>
    <font>
      <vertAlign val="superscript"/>
      <sz val="10"/>
      <color rgb="FFFF0000"/>
      <name val="Arial"/>
      <family val="2"/>
    </font>
    <font>
      <b/>
      <sz val="10"/>
      <color rgb="FF0000FF"/>
      <name val="Arial"/>
      <family val="2"/>
    </font>
    <font>
      <i/>
      <sz val="10"/>
      <name val="Arial"/>
      <family val="2"/>
    </font>
    <font>
      <sz val="10"/>
      <color indexed="81"/>
      <name val="Tahoma"/>
      <family val="2"/>
    </font>
    <font>
      <b/>
      <sz val="10"/>
      <color indexed="81"/>
      <name val="Tahoma"/>
      <family val="2"/>
    </font>
    <font>
      <b/>
      <sz val="12"/>
      <name val="Arial"/>
      <family val="2"/>
    </font>
    <font>
      <u/>
      <sz val="10"/>
      <color theme="10"/>
      <name val="Arial"/>
    </font>
    <font>
      <sz val="10"/>
      <color rgb="FF000000"/>
      <name val="Arial"/>
      <family val="2"/>
    </font>
    <font>
      <vertAlign val="superscript"/>
      <sz val="10"/>
      <color rgb="FF000000"/>
      <name val="Arial"/>
      <family val="2"/>
    </font>
    <font>
      <sz val="10"/>
      <color rgb="FF000000"/>
      <name val="Arial"/>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bgColor theme="1"/>
      </patternFill>
    </fill>
    <fill>
      <patternFill patternType="solid">
        <fgColor theme="0" tint="-4.9989318521683403E-2"/>
        <bgColor theme="0" tint="-4.9989318521683403E-2"/>
      </patternFill>
    </fill>
    <fill>
      <patternFill patternType="solid">
        <fgColor theme="9"/>
        <bgColor indexed="64"/>
      </patternFill>
    </fill>
  </fills>
  <borders count="4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8"/>
      </top>
      <bottom/>
      <diagonal/>
    </border>
    <border>
      <left/>
      <right/>
      <top style="thin">
        <color indexed="64"/>
      </top>
      <bottom/>
      <diagonal/>
    </border>
    <border>
      <left/>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right style="thin">
        <color indexed="64"/>
      </right>
      <top style="thin">
        <color indexed="64"/>
      </top>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
      <left/>
      <right/>
      <top style="thin">
        <color indexed="64"/>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theme="0" tint="-0.14999847407452621"/>
      </left>
      <right style="thin">
        <color theme="0" tint="-0.14999847407452621"/>
      </right>
      <top/>
      <bottom/>
      <diagonal/>
    </border>
    <border>
      <left/>
      <right style="thin">
        <color theme="0" tint="-0.14999847407452621"/>
      </right>
      <top/>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indexed="8"/>
      </top>
      <bottom/>
      <diagonal/>
    </border>
    <border>
      <left/>
      <right style="thin">
        <color rgb="FF000000"/>
      </right>
      <top/>
      <bottom/>
      <diagonal/>
    </border>
    <border>
      <left/>
      <right style="thin">
        <color rgb="FF000000"/>
      </right>
      <top/>
      <bottom style="thin">
        <color indexed="8"/>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8"/>
      </top>
      <bottom/>
      <diagonal/>
    </border>
    <border>
      <left style="thin">
        <color rgb="FF000000"/>
      </left>
      <right/>
      <top/>
      <bottom/>
      <diagonal/>
    </border>
    <border>
      <left style="thin">
        <color rgb="FF000000"/>
      </left>
      <right/>
      <top/>
      <bottom style="thin">
        <color indexed="8"/>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0" fontId="8" fillId="0" borderId="0">
      <alignment horizontal="left" wrapText="1"/>
    </xf>
    <xf numFmtId="0" fontId="1" fillId="0" borderId="0"/>
    <xf numFmtId="43" fontId="12" fillId="0" borderId="0" applyFont="0" applyFill="0" applyBorder="0" applyAlignment="0" applyProtection="0"/>
    <xf numFmtId="0" fontId="21" fillId="0" borderId="0" applyNumberFormat="0" applyFill="0" applyBorder="0" applyAlignment="0" applyProtection="0"/>
  </cellStyleXfs>
  <cellXfs count="295">
    <xf numFmtId="0" fontId="0" fillId="0" borderId="0" xfId="0"/>
    <xf numFmtId="0" fontId="2" fillId="0" borderId="0" xfId="0" applyFont="1" applyAlignment="1">
      <alignment horizontal="left"/>
    </xf>
    <xf numFmtId="0" fontId="0" fillId="0" borderId="1" xfId="0" applyBorder="1"/>
    <xf numFmtId="0" fontId="2" fillId="0" borderId="5"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2" fillId="0" borderId="7" xfId="0" applyFont="1" applyBorder="1" applyAlignment="1">
      <alignment horizontal="center"/>
    </xf>
    <xf numFmtId="0" fontId="3" fillId="0" borderId="7" xfId="0" applyFont="1" applyBorder="1" applyAlignment="1">
      <alignment horizontal="center"/>
    </xf>
    <xf numFmtId="0" fontId="2" fillId="0" borderId="0" xfId="0" applyFont="1"/>
    <xf numFmtId="0" fontId="0" fillId="0" borderId="0" xfId="0" applyAlignment="1">
      <alignment horizontal="center"/>
    </xf>
    <xf numFmtId="0" fontId="0" fillId="0" borderId="7" xfId="0" applyBorder="1" applyAlignment="1">
      <alignment horizontal="center"/>
    </xf>
    <xf numFmtId="0" fontId="0" fillId="0" borderId="4" xfId="0" applyBorder="1"/>
    <xf numFmtId="0" fontId="0" fillId="0" borderId="9" xfId="0" applyBorder="1" applyAlignment="1">
      <alignment horizontal="center"/>
    </xf>
    <xf numFmtId="37" fontId="9" fillId="0" borderId="0" xfId="0" applyNumberFormat="1" applyFont="1"/>
    <xf numFmtId="37" fontId="10" fillId="2" borderId="0" xfId="0" applyNumberFormat="1" applyFont="1" applyFill="1"/>
    <xf numFmtId="0" fontId="1" fillId="0" borderId="0" xfId="0" applyFont="1" applyAlignment="1">
      <alignment horizontal="left"/>
    </xf>
    <xf numFmtId="0" fontId="1" fillId="0" borderId="0" xfId="0" applyFont="1"/>
    <xf numFmtId="164" fontId="1" fillId="0" borderId="0" xfId="1" applyNumberFormat="1"/>
    <xf numFmtId="3" fontId="1" fillId="0" borderId="0" xfId="0" applyNumberFormat="1" applyFont="1"/>
    <xf numFmtId="37" fontId="1" fillId="0" borderId="0" xfId="0" applyNumberFormat="1" applyFont="1" applyAlignment="1">
      <alignment horizontal="left"/>
    </xf>
    <xf numFmtId="37" fontId="1" fillId="0" borderId="0" xfId="0" applyNumberFormat="1" applyFont="1"/>
    <xf numFmtId="37" fontId="1" fillId="0" borderId="0" xfId="2" applyNumberFormat="1" applyFont="1" applyAlignment="1"/>
    <xf numFmtId="37" fontId="1" fillId="0" borderId="2" xfId="2" applyNumberFormat="1" applyFont="1" applyBorder="1" applyAlignment="1"/>
    <xf numFmtId="3" fontId="11" fillId="0" borderId="2" xfId="2" applyNumberFormat="1" applyFont="1" applyBorder="1" applyAlignment="1"/>
    <xf numFmtId="3" fontId="11" fillId="0" borderId="6" xfId="4" applyNumberFormat="1" applyFont="1" applyBorder="1"/>
    <xf numFmtId="167" fontId="1" fillId="0" borderId="0" xfId="2" applyNumberFormat="1" applyFont="1" applyAlignment="1"/>
    <xf numFmtId="167" fontId="11" fillId="0" borderId="0" xfId="2" applyNumberFormat="1" applyFont="1" applyAlignment="1"/>
    <xf numFmtId="3" fontId="1" fillId="0" borderId="0" xfId="4" applyNumberFormat="1" applyFont="1"/>
    <xf numFmtId="37" fontId="1" fillId="0" borderId="1" xfId="2" applyNumberFormat="1" applyFont="1" applyBorder="1" applyAlignment="1"/>
    <xf numFmtId="3" fontId="1" fillId="0" borderId="1" xfId="4" applyNumberFormat="1" applyFont="1" applyBorder="1"/>
    <xf numFmtId="0" fontId="1" fillId="0" borderId="2" xfId="2" applyFont="1" applyBorder="1" applyAlignment="1"/>
    <xf numFmtId="3" fontId="1" fillId="0" borderId="2" xfId="4" applyNumberFormat="1" applyFont="1" applyBorder="1"/>
    <xf numFmtId="0" fontId="1" fillId="0" borderId="7" xfId="0" applyFont="1" applyBorder="1" applyAlignment="1">
      <alignment horizontal="center"/>
    </xf>
    <xf numFmtId="0" fontId="1" fillId="0" borderId="0" xfId="0" applyFont="1" applyAlignment="1">
      <alignment horizontal="centerContinuous"/>
    </xf>
    <xf numFmtId="0" fontId="1" fillId="0" borderId="8" xfId="0" applyFont="1" applyBorder="1" applyAlignment="1">
      <alignment horizontal="centerContinuous"/>
    </xf>
    <xf numFmtId="0" fontId="1" fillId="0" borderId="4" xfId="0" applyFont="1" applyBorder="1" applyAlignment="1">
      <alignment horizontal="centerContinuous"/>
    </xf>
    <xf numFmtId="3" fontId="1" fillId="0" borderId="1" xfId="2" applyNumberFormat="1" applyFont="1" applyBorder="1" applyAlignment="1"/>
    <xf numFmtId="3" fontId="1" fillId="0" borderId="0" xfId="2" applyNumberFormat="1" applyFont="1" applyAlignment="1"/>
    <xf numFmtId="3" fontId="1" fillId="3" borderId="0" xfId="2" applyNumberFormat="1" applyFont="1" applyFill="1" applyAlignment="1"/>
    <xf numFmtId="3" fontId="1" fillId="3" borderId="1" xfId="2" applyNumberFormat="1" applyFont="1" applyFill="1" applyBorder="1" applyAlignment="1"/>
    <xf numFmtId="3" fontId="1" fillId="0" borderId="6" xfId="2" applyNumberFormat="1" applyFont="1" applyBorder="1" applyAlignment="1"/>
    <xf numFmtId="3" fontId="1" fillId="3" borderId="2" xfId="2" applyNumberFormat="1" applyFont="1" applyFill="1" applyBorder="1" applyAlignment="1"/>
    <xf numFmtId="0" fontId="13" fillId="0" borderId="0" xfId="0" applyFont="1" applyAlignment="1">
      <alignment vertical="top"/>
    </xf>
    <xf numFmtId="0" fontId="15" fillId="0" borderId="0" xfId="0" applyFont="1" applyAlignment="1">
      <alignment vertical="top"/>
    </xf>
    <xf numFmtId="0" fontId="13" fillId="0" borderId="0" xfId="0" applyFont="1"/>
    <xf numFmtId="0" fontId="13" fillId="0" borderId="0" xfId="0" applyFont="1" applyAlignment="1">
      <alignment horizontal="centerContinuous"/>
    </xf>
    <xf numFmtId="0" fontId="13" fillId="0" borderId="6" xfId="0" applyFont="1" applyBorder="1" applyAlignment="1">
      <alignment vertical="top"/>
    </xf>
    <xf numFmtId="0" fontId="13" fillId="0" borderId="0" xfId="0" applyFont="1" applyAlignment="1">
      <alignment horizontal="right"/>
    </xf>
    <xf numFmtId="0" fontId="13" fillId="0" borderId="0" xfId="0" applyFont="1" applyAlignment="1">
      <alignment vertical="center"/>
    </xf>
    <xf numFmtId="3" fontId="13" fillId="0" borderId="0" xfId="2" applyNumberFormat="1" applyFont="1" applyAlignment="1"/>
    <xf numFmtId="0" fontId="13" fillId="0" borderId="5" xfId="0" applyFont="1" applyBorder="1" applyAlignment="1">
      <alignment horizontal="centerContinuous"/>
    </xf>
    <xf numFmtId="3" fontId="11" fillId="0" borderId="0" xfId="0" applyNumberFormat="1" applyFont="1"/>
    <xf numFmtId="3" fontId="11" fillId="0" borderId="0" xfId="4" applyNumberFormat="1" applyFont="1"/>
    <xf numFmtId="3" fontId="11" fillId="0" borderId="1" xfId="4" applyNumberFormat="1" applyFont="1" applyBorder="1"/>
    <xf numFmtId="3" fontId="11" fillId="0" borderId="2" xfId="4" applyNumberFormat="1" applyFont="1" applyBorder="1"/>
    <xf numFmtId="3" fontId="11" fillId="0" borderId="2" xfId="2" applyNumberFormat="1" applyFont="1" applyBorder="1" applyAlignment="1">
      <alignment horizontal="right"/>
    </xf>
    <xf numFmtId="3" fontId="11" fillId="0" borderId="6" xfId="4" applyNumberFormat="1" applyFont="1" applyBorder="1" applyAlignment="1">
      <alignment horizontal="right"/>
    </xf>
    <xf numFmtId="167" fontId="11" fillId="0" borderId="0" xfId="2" applyNumberFormat="1" applyFont="1" applyAlignment="1">
      <alignment horizontal="right"/>
    </xf>
    <xf numFmtId="3" fontId="1" fillId="0" borderId="0" xfId="4" applyNumberFormat="1" applyFont="1" applyAlignment="1">
      <alignment horizontal="right"/>
    </xf>
    <xf numFmtId="3" fontId="1" fillId="0" borderId="1" xfId="4" applyNumberFormat="1" applyFont="1" applyBorder="1" applyAlignment="1">
      <alignment horizontal="right"/>
    </xf>
    <xf numFmtId="3" fontId="1" fillId="0" borderId="2" xfId="4" applyNumberFormat="1" applyFont="1" applyBorder="1" applyAlignment="1">
      <alignment horizontal="right"/>
    </xf>
    <xf numFmtId="0" fontId="2" fillId="0" borderId="16" xfId="0" applyFont="1" applyBorder="1"/>
    <xf numFmtId="3" fontId="11" fillId="0" borderId="18" xfId="2" applyNumberFormat="1" applyFont="1" applyBorder="1" applyAlignment="1">
      <alignment horizontal="right"/>
    </xf>
    <xf numFmtId="3" fontId="11" fillId="0" borderId="17" xfId="4" applyNumberFormat="1" applyFont="1" applyBorder="1" applyAlignment="1">
      <alignment horizontal="right"/>
    </xf>
    <xf numFmtId="167" fontId="11" fillId="0" borderId="16" xfId="2" applyNumberFormat="1" applyFont="1" applyBorder="1" applyAlignment="1">
      <alignment horizontal="right"/>
    </xf>
    <xf numFmtId="3" fontId="1" fillId="0" borderId="16" xfId="4" applyNumberFormat="1" applyFont="1" applyBorder="1" applyAlignment="1">
      <alignment horizontal="right"/>
    </xf>
    <xf numFmtId="3" fontId="1" fillId="0" borderId="15" xfId="4" applyNumberFormat="1" applyFont="1" applyBorder="1" applyAlignment="1">
      <alignment horizontal="right"/>
    </xf>
    <xf numFmtId="3" fontId="1" fillId="0" borderId="18" xfId="4" applyNumberFormat="1" applyFont="1" applyBorder="1" applyAlignment="1">
      <alignment horizontal="right"/>
    </xf>
    <xf numFmtId="0" fontId="2" fillId="0" borderId="15" xfId="0" applyFont="1" applyBorder="1"/>
    <xf numFmtId="3" fontId="11" fillId="0" borderId="18" xfId="2" applyNumberFormat="1" applyFont="1" applyBorder="1" applyAlignment="1"/>
    <xf numFmtId="3" fontId="11" fillId="0" borderId="17" xfId="4" applyNumberFormat="1" applyFont="1" applyBorder="1"/>
    <xf numFmtId="167" fontId="11" fillId="0" borderId="16" xfId="2" applyNumberFormat="1" applyFont="1" applyBorder="1" applyAlignment="1"/>
    <xf numFmtId="3" fontId="1" fillId="0" borderId="16" xfId="4" applyNumberFormat="1" applyFont="1" applyBorder="1"/>
    <xf numFmtId="3" fontId="1" fillId="0" borderId="15" xfId="4" applyNumberFormat="1" applyFont="1" applyBorder="1"/>
    <xf numFmtId="3" fontId="1" fillId="0" borderId="18" xfId="4" applyNumberFormat="1" applyFont="1" applyBorder="1"/>
    <xf numFmtId="0" fontId="11" fillId="0" borderId="0" xfId="0" applyFont="1" applyAlignment="1">
      <alignment horizontal="left"/>
    </xf>
    <xf numFmtId="3" fontId="11" fillId="0" borderId="0" xfId="4" applyNumberFormat="1" applyFont="1" applyAlignment="1">
      <alignment horizontal="right"/>
    </xf>
    <xf numFmtId="3" fontId="11" fillId="0" borderId="1" xfId="4" applyNumberFormat="1" applyFont="1" applyBorder="1" applyAlignment="1">
      <alignment horizontal="right"/>
    </xf>
    <xf numFmtId="3" fontId="11" fillId="0" borderId="2" xfId="4" applyNumberFormat="1" applyFont="1" applyBorder="1" applyAlignment="1">
      <alignment horizontal="right"/>
    </xf>
    <xf numFmtId="0" fontId="11" fillId="0" borderId="0" xfId="0" applyFont="1"/>
    <xf numFmtId="0" fontId="16" fillId="0" borderId="0" xfId="0" applyFont="1"/>
    <xf numFmtId="0" fontId="11" fillId="0" borderId="0" xfId="0" applyFont="1" applyAlignment="1">
      <alignment horizontal="right"/>
    </xf>
    <xf numFmtId="0" fontId="16" fillId="0" borderId="0" xfId="0" applyFont="1" applyAlignment="1">
      <alignment horizontal="right"/>
    </xf>
    <xf numFmtId="3" fontId="11" fillId="0" borderId="0" xfId="0" applyNumberFormat="1" applyFont="1" applyAlignment="1">
      <alignment horizontal="right"/>
    </xf>
    <xf numFmtId="0" fontId="0" fillId="5" borderId="19" xfId="0" applyFill="1" applyBorder="1" applyAlignment="1">
      <alignment horizontal="left"/>
    </xf>
    <xf numFmtId="164" fontId="0" fillId="5" borderId="20" xfId="0" applyNumberFormat="1" applyFill="1" applyBorder="1" applyAlignment="1">
      <alignment horizontal="right"/>
    </xf>
    <xf numFmtId="0" fontId="14" fillId="4" borderId="0" xfId="0" applyFont="1" applyFill="1" applyAlignment="1">
      <alignment horizontal="center"/>
    </xf>
    <xf numFmtId="164" fontId="14" fillId="4" borderId="0" xfId="0" applyNumberFormat="1" applyFont="1" applyFill="1" applyAlignment="1">
      <alignment horizontal="right"/>
    </xf>
    <xf numFmtId="0" fontId="1" fillId="0" borderId="4" xfId="0" applyFont="1" applyBorder="1" applyAlignment="1">
      <alignment horizontal="center"/>
    </xf>
    <xf numFmtId="166" fontId="1" fillId="0" borderId="21" xfId="2" applyNumberFormat="1" applyFont="1" applyBorder="1" applyAlignment="1"/>
    <xf numFmtId="166" fontId="1" fillId="0" borderId="0" xfId="2" applyNumberFormat="1" applyFont="1" applyAlignment="1"/>
    <xf numFmtId="166" fontId="1" fillId="0" borderId="12" xfId="2" applyNumberFormat="1" applyFont="1" applyBorder="1" applyAlignment="1"/>
    <xf numFmtId="166" fontId="0" fillId="0" borderId="0" xfId="0" applyNumberFormat="1"/>
    <xf numFmtId="166" fontId="1" fillId="3" borderId="12" xfId="2" applyNumberFormat="1" applyFont="1" applyFill="1" applyBorder="1" applyAlignment="1"/>
    <xf numFmtId="166" fontId="1" fillId="0" borderId="22" xfId="2" applyNumberFormat="1" applyFont="1" applyBorder="1" applyAlignment="1"/>
    <xf numFmtId="166" fontId="1" fillId="3" borderId="22" xfId="2" applyNumberFormat="1" applyFont="1" applyFill="1" applyBorder="1" applyAlignment="1"/>
    <xf numFmtId="166" fontId="1" fillId="0" borderId="10" xfId="2" applyNumberFormat="1" applyFont="1" applyBorder="1" applyAlignment="1"/>
    <xf numFmtId="166" fontId="1" fillId="3" borderId="23" xfId="2" applyNumberFormat="1" applyFont="1" applyFill="1" applyBorder="1" applyAlignment="1"/>
    <xf numFmtId="0" fontId="2" fillId="0" borderId="1" xfId="0" applyFont="1" applyBorder="1"/>
    <xf numFmtId="3" fontId="2" fillId="0" borderId="0" xfId="0" applyNumberFormat="1" applyFont="1" applyAlignment="1">
      <alignment horizontal="center"/>
    </xf>
    <xf numFmtId="3" fontId="1" fillId="0" borderId="0" xfId="1" applyNumberFormat="1"/>
    <xf numFmtId="3" fontId="1" fillId="0" borderId="2" xfId="1" applyNumberFormat="1" applyBorder="1"/>
    <xf numFmtId="166" fontId="11" fillId="0" borderId="0" xfId="2" applyNumberFormat="1" applyFont="1" applyAlignment="1"/>
    <xf numFmtId="0" fontId="1" fillId="0" borderId="16" xfId="0" applyFont="1" applyBorder="1"/>
    <xf numFmtId="37" fontId="13" fillId="2" borderId="0" xfId="0" applyNumberFormat="1" applyFont="1" applyFill="1" applyAlignment="1">
      <alignment horizontal="left" vertical="top" wrapText="1"/>
    </xf>
    <xf numFmtId="37" fontId="13" fillId="0" borderId="0" xfId="0" applyNumberFormat="1" applyFont="1" applyAlignment="1">
      <alignment horizontal="left" vertical="top" wrapText="1"/>
    </xf>
    <xf numFmtId="166" fontId="1" fillId="3" borderId="0" xfId="2" applyNumberFormat="1" applyFont="1" applyFill="1" applyAlignment="1"/>
    <xf numFmtId="166" fontId="1" fillId="0" borderId="1" xfId="2" applyNumberFormat="1" applyFont="1" applyBorder="1" applyAlignment="1"/>
    <xf numFmtId="166" fontId="1" fillId="0" borderId="6" xfId="2" applyNumberFormat="1" applyFont="1" applyBorder="1" applyAlignment="1"/>
    <xf numFmtId="166" fontId="1" fillId="3" borderId="2" xfId="2" applyNumberFormat="1" applyFont="1" applyFill="1" applyBorder="1" applyAlignment="1"/>
    <xf numFmtId="166" fontId="1" fillId="0" borderId="24" xfId="2" applyNumberFormat="1" applyFont="1" applyBorder="1" applyAlignment="1"/>
    <xf numFmtId="0" fontId="1" fillId="0" borderId="0" xfId="0" applyFont="1" applyAlignment="1">
      <alignment horizontal="center"/>
    </xf>
    <xf numFmtId="0" fontId="1" fillId="0" borderId="5" xfId="0" applyFont="1" applyBorder="1" applyAlignment="1">
      <alignment horizontal="center"/>
    </xf>
    <xf numFmtId="0" fontId="1" fillId="0" borderId="3" xfId="0" applyFont="1" applyBorder="1" applyAlignment="1">
      <alignment horizontal="centerContinuous"/>
    </xf>
    <xf numFmtId="3" fontId="1" fillId="0" borderId="1" xfId="2" applyNumberFormat="1" applyFont="1" applyBorder="1" applyAlignment="1">
      <alignment horizontal="right"/>
    </xf>
    <xf numFmtId="3" fontId="1" fillId="0" borderId="0" xfId="2" applyNumberFormat="1" applyFont="1" applyAlignment="1">
      <alignment horizontal="right"/>
    </xf>
    <xf numFmtId="3" fontId="1" fillId="3" borderId="0" xfId="2" applyNumberFormat="1" applyFont="1" applyFill="1" applyAlignment="1">
      <alignment horizontal="right"/>
    </xf>
    <xf numFmtId="3" fontId="1" fillId="3" borderId="1" xfId="2" applyNumberFormat="1" applyFont="1" applyFill="1" applyBorder="1" applyAlignment="1">
      <alignment horizontal="right"/>
    </xf>
    <xf numFmtId="3" fontId="1" fillId="0" borderId="6" xfId="2" applyNumberFormat="1" applyFont="1" applyBorder="1" applyAlignment="1">
      <alignment horizontal="right"/>
    </xf>
    <xf numFmtId="3" fontId="1" fillId="3" borderId="2" xfId="2" applyNumberFormat="1" applyFont="1" applyFill="1" applyBorder="1" applyAlignment="1">
      <alignment horizontal="right"/>
    </xf>
    <xf numFmtId="3" fontId="13" fillId="0" borderId="0" xfId="2" applyNumberFormat="1" applyFont="1" applyAlignment="1">
      <alignment horizontal="right"/>
    </xf>
    <xf numFmtId="0" fontId="1" fillId="0" borderId="5" xfId="0" applyFont="1" applyBorder="1" applyAlignment="1">
      <alignment horizontal="centerContinuous"/>
    </xf>
    <xf numFmtId="0" fontId="1" fillId="0" borderId="0" xfId="0" applyFont="1" applyAlignment="1">
      <alignment horizontal="centerContinuous" readingOrder="1"/>
    </xf>
    <xf numFmtId="0" fontId="1" fillId="0" borderId="12" xfId="0" applyFont="1" applyBorder="1" applyAlignment="1">
      <alignment horizontal="centerContinuous"/>
    </xf>
    <xf numFmtId="0" fontId="1" fillId="0" borderId="0" xfId="0" applyFont="1" applyAlignment="1">
      <alignment horizontal="right"/>
    </xf>
    <xf numFmtId="0" fontId="17" fillId="0" borderId="0" xfId="0" applyFont="1" applyAlignment="1">
      <alignment horizontal="right"/>
    </xf>
    <xf numFmtId="166" fontId="1" fillId="3" borderId="12" xfId="2" applyNumberFormat="1" applyFont="1" applyFill="1" applyBorder="1" applyAlignment="1">
      <alignment horizontal="right"/>
    </xf>
    <xf numFmtId="166" fontId="1" fillId="3" borderId="0" xfId="2" applyNumberFormat="1" applyFont="1" applyFill="1" applyAlignment="1">
      <alignment horizontal="right"/>
    </xf>
    <xf numFmtId="166" fontId="1" fillId="0" borderId="12" xfId="2" applyNumberFormat="1" applyFont="1" applyBorder="1" applyAlignment="1">
      <alignment horizontal="right"/>
    </xf>
    <xf numFmtId="166" fontId="1" fillId="3" borderId="22" xfId="2" applyNumberFormat="1" applyFont="1" applyFill="1" applyBorder="1" applyAlignment="1">
      <alignment horizontal="right"/>
    </xf>
    <xf numFmtId="166" fontId="1" fillId="0" borderId="22" xfId="2" applyNumberFormat="1" applyFont="1" applyBorder="1" applyAlignment="1">
      <alignment horizontal="right"/>
    </xf>
    <xf numFmtId="3" fontId="1" fillId="0" borderId="3" xfId="2" applyNumberFormat="1" applyFont="1" applyBorder="1" applyAlignment="1">
      <alignment horizontal="right"/>
    </xf>
    <xf numFmtId="3" fontId="1" fillId="3" borderId="3" xfId="2" applyNumberFormat="1" applyFont="1" applyFill="1" applyBorder="1" applyAlignment="1">
      <alignment horizontal="right"/>
    </xf>
    <xf numFmtId="166" fontId="1" fillId="3" borderId="23" xfId="2" applyNumberFormat="1" applyFont="1" applyFill="1" applyBorder="1" applyAlignment="1">
      <alignment horizontal="right"/>
    </xf>
    <xf numFmtId="166" fontId="1" fillId="3" borderId="1" xfId="2" applyNumberFormat="1" applyFont="1" applyFill="1" applyBorder="1" applyAlignment="1">
      <alignment horizontal="right"/>
    </xf>
    <xf numFmtId="166" fontId="1" fillId="0" borderId="0" xfId="2" applyNumberFormat="1" applyFont="1" applyAlignment="1">
      <alignment horizontal="right"/>
    </xf>
    <xf numFmtId="166" fontId="1" fillId="0" borderId="1" xfId="2" applyNumberFormat="1" applyFont="1" applyBorder="1" applyAlignment="1">
      <alignment horizontal="right"/>
    </xf>
    <xf numFmtId="166" fontId="1" fillId="3" borderId="2" xfId="2" applyNumberFormat="1" applyFont="1" applyFill="1" applyBorder="1" applyAlignment="1">
      <alignment horizontal="right"/>
    </xf>
    <xf numFmtId="0" fontId="1" fillId="0" borderId="0" xfId="0" applyFont="1" applyAlignment="1">
      <alignment vertical="center"/>
    </xf>
    <xf numFmtId="0" fontId="0" fillId="0" borderId="1" xfId="0" applyBorder="1" applyAlignment="1">
      <alignment horizontal="centerContinuous"/>
    </xf>
    <xf numFmtId="0" fontId="0" fillId="0" borderId="0" xfId="0" applyAlignment="1">
      <alignment horizontal="left" indent="1"/>
    </xf>
    <xf numFmtId="37" fontId="1" fillId="0" borderId="0" xfId="0" applyNumberFormat="1" applyFont="1" applyAlignment="1">
      <alignment vertical="center" readingOrder="1"/>
    </xf>
    <xf numFmtId="37" fontId="1" fillId="0" borderId="0" xfId="0" applyNumberFormat="1" applyFont="1" applyAlignment="1">
      <alignment vertical="center"/>
    </xf>
    <xf numFmtId="37" fontId="1" fillId="0" borderId="0" xfId="0" applyNumberFormat="1" applyFont="1" applyAlignment="1">
      <alignment horizontal="left" vertical="top" wrapText="1"/>
    </xf>
    <xf numFmtId="166" fontId="1" fillId="2" borderId="0" xfId="2" applyNumberFormat="1" applyFont="1" applyFill="1" applyAlignment="1"/>
    <xf numFmtId="166" fontId="1" fillId="2" borderId="1" xfId="2" applyNumberFormat="1" applyFont="1" applyFill="1" applyBorder="1" applyAlignment="1"/>
    <xf numFmtId="166" fontId="1" fillId="2" borderId="12" xfId="2" applyNumberFormat="1" applyFont="1" applyFill="1" applyBorder="1" applyAlignment="1"/>
    <xf numFmtId="3" fontId="1" fillId="0" borderId="0" xfId="2" applyNumberFormat="1" applyFont="1" applyAlignment="1">
      <alignment vertical="top"/>
    </xf>
    <xf numFmtId="0" fontId="0" fillId="0" borderId="0" xfId="0" applyAlignment="1">
      <alignment vertical="top"/>
    </xf>
    <xf numFmtId="0" fontId="1" fillId="0" borderId="0" xfId="0" applyFont="1" applyAlignment="1">
      <alignment vertical="top"/>
    </xf>
    <xf numFmtId="37" fontId="1" fillId="0" borderId="0" xfId="0" applyNumberFormat="1" applyFont="1" applyAlignment="1">
      <alignment horizontal="right" vertical="center"/>
    </xf>
    <xf numFmtId="3" fontId="11" fillId="0" borderId="0" xfId="2" applyNumberFormat="1" applyFont="1" applyAlignment="1">
      <alignment horizontal="right"/>
    </xf>
    <xf numFmtId="0" fontId="0" fillId="0" borderId="0" xfId="0" applyAlignment="1">
      <alignment horizontal="centerContinuous"/>
    </xf>
    <xf numFmtId="3" fontId="2" fillId="0" borderId="16" xfId="0" applyNumberFormat="1" applyFont="1" applyBorder="1" applyAlignment="1">
      <alignment horizontal="center"/>
    </xf>
    <xf numFmtId="166" fontId="11" fillId="0" borderId="16" xfId="2" applyNumberFormat="1" applyFont="1" applyBorder="1" applyAlignment="1"/>
    <xf numFmtId="3" fontId="1" fillId="0" borderId="16" xfId="1" applyNumberFormat="1" applyBorder="1"/>
    <xf numFmtId="3" fontId="1" fillId="0" borderId="18" xfId="1" applyNumberFormat="1" applyBorder="1"/>
    <xf numFmtId="3" fontId="1" fillId="0" borderId="0" xfId="0" applyNumberFormat="1" applyFont="1" applyAlignment="1">
      <alignment horizontal="left" vertical="top"/>
    </xf>
    <xf numFmtId="3" fontId="2" fillId="6" borderId="16" xfId="0" applyNumberFormat="1" applyFont="1" applyFill="1" applyBorder="1" applyAlignment="1">
      <alignment horizontal="center"/>
    </xf>
    <xf numFmtId="0" fontId="1" fillId="0" borderId="9" xfId="0" applyFont="1" applyBorder="1" applyAlignment="1">
      <alignment horizontal="center"/>
    </xf>
    <xf numFmtId="0" fontId="2" fillId="2" borderId="6" xfId="0" applyFont="1" applyFill="1" applyBorder="1" applyAlignment="1">
      <alignment horizontal="right"/>
    </xf>
    <xf numFmtId="0" fontId="1" fillId="0" borderId="14" xfId="0" applyFont="1" applyBorder="1" applyAlignment="1">
      <alignment horizontal="centerContinuous"/>
    </xf>
    <xf numFmtId="0" fontId="1" fillId="0" borderId="11" xfId="0" applyFont="1" applyBorder="1" applyAlignment="1">
      <alignment horizontal="centerContinuous"/>
    </xf>
    <xf numFmtId="0" fontId="1" fillId="0" borderId="8" xfId="0" applyFont="1" applyBorder="1" applyAlignment="1">
      <alignment horizontal="center"/>
    </xf>
    <xf numFmtId="165" fontId="1" fillId="0" borderId="0" xfId="0" applyNumberFormat="1" applyFont="1" applyAlignment="1">
      <alignment horizontal="center"/>
    </xf>
    <xf numFmtId="3" fontId="1" fillId="0" borderId="0" xfId="0" applyNumberFormat="1" applyFont="1" applyAlignment="1">
      <alignment horizontal="right" vertical="top"/>
    </xf>
    <xf numFmtId="167" fontId="1" fillId="0" borderId="0" xfId="0" applyNumberFormat="1" applyFont="1" applyAlignment="1">
      <alignment horizontal="right" vertical="top"/>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3" fontId="1" fillId="0" borderId="0" xfId="0" applyNumberFormat="1" applyFont="1" applyAlignment="1">
      <alignment horizontal="right"/>
    </xf>
    <xf numFmtId="167" fontId="1" fillId="0" borderId="0" xfId="0" applyNumberFormat="1" applyFont="1" applyAlignment="1">
      <alignment horizontal="right"/>
    </xf>
    <xf numFmtId="0" fontId="1" fillId="0" borderId="0" xfId="0" applyFont="1" applyAlignment="1">
      <alignment horizontal="center" vertical="top"/>
    </xf>
    <xf numFmtId="165" fontId="1" fillId="0" borderId="0" xfId="0" applyNumberFormat="1" applyFont="1" applyAlignment="1">
      <alignment horizontal="center" vertical="top"/>
    </xf>
    <xf numFmtId="0" fontId="2" fillId="0" borderId="6" xfId="0" applyFont="1" applyBorder="1"/>
    <xf numFmtId="0" fontId="2" fillId="0" borderId="10" xfId="0" applyFont="1" applyBorder="1"/>
    <xf numFmtId="0" fontId="2" fillId="0" borderId="17" xfId="0" applyFont="1" applyBorder="1" applyAlignment="1">
      <alignment horizontal="right"/>
    </xf>
    <xf numFmtId="0" fontId="16" fillId="0" borderId="10" xfId="0" applyFont="1" applyBorder="1" applyAlignment="1">
      <alignment horizontal="right"/>
    </xf>
    <xf numFmtId="0" fontId="2" fillId="0" borderId="6" xfId="0" applyFont="1" applyBorder="1" applyAlignment="1">
      <alignment horizontal="right"/>
    </xf>
    <xf numFmtId="0" fontId="16" fillId="0" borderId="6"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2" fillId="0" borderId="6" xfId="0" applyFont="1" applyBorder="1" applyAlignment="1">
      <alignment horizontal="centerContinuous"/>
    </xf>
    <xf numFmtId="3" fontId="2" fillId="0" borderId="6" xfId="0" applyNumberFormat="1" applyFont="1" applyBorder="1"/>
    <xf numFmtId="3" fontId="2" fillId="0" borderId="17" xfId="0" applyNumberFormat="1" applyFont="1" applyBorder="1"/>
    <xf numFmtId="3" fontId="1" fillId="0" borderId="0" xfId="4" applyNumberFormat="1" applyFont="1" applyFill="1"/>
    <xf numFmtId="164" fontId="1" fillId="0" borderId="0" xfId="1" applyNumberFormat="1" applyFill="1"/>
    <xf numFmtId="3" fontId="1" fillId="0" borderId="1" xfId="4" applyNumberFormat="1" applyFont="1" applyFill="1" applyBorder="1"/>
    <xf numFmtId="3" fontId="1" fillId="0" borderId="2" xfId="4" applyNumberFormat="1" applyFont="1" applyFill="1" applyBorder="1"/>
    <xf numFmtId="37" fontId="10" fillId="0" borderId="0" xfId="0" applyNumberFormat="1" applyFont="1"/>
    <xf numFmtId="3" fontId="1" fillId="0" borderId="0" xfId="4" applyNumberFormat="1" applyFont="1" applyBorder="1"/>
    <xf numFmtId="3" fontId="11" fillId="0" borderId="0" xfId="4" applyNumberFormat="1" applyFont="1" applyBorder="1"/>
    <xf numFmtId="3" fontId="1" fillId="0" borderId="0" xfId="4" applyNumberFormat="1" applyFont="1" applyBorder="1" applyAlignment="1">
      <alignment horizontal="right"/>
    </xf>
    <xf numFmtId="3" fontId="11" fillId="0" borderId="0" xfId="4" applyNumberFormat="1" applyFont="1" applyBorder="1" applyAlignment="1">
      <alignment horizontal="right"/>
    </xf>
    <xf numFmtId="3" fontId="1" fillId="0" borderId="0" xfId="4" applyNumberFormat="1" applyFont="1" applyFill="1" applyBorder="1"/>
    <xf numFmtId="3" fontId="11" fillId="0" borderId="16" xfId="4" applyNumberFormat="1" applyFont="1" applyBorder="1"/>
    <xf numFmtId="3" fontId="11" fillId="0" borderId="16" xfId="4" applyNumberFormat="1" applyFont="1" applyBorder="1" applyAlignment="1">
      <alignment horizontal="right"/>
    </xf>
    <xf numFmtId="37" fontId="1" fillId="0" borderId="25" xfId="2" applyNumberFormat="1" applyFont="1" applyBorder="1" applyAlignment="1"/>
    <xf numFmtId="3" fontId="1" fillId="0" borderId="25" xfId="4" applyNumberFormat="1" applyFont="1" applyBorder="1"/>
    <xf numFmtId="3" fontId="11" fillId="0" borderId="25" xfId="4" applyNumberFormat="1" applyFont="1" applyBorder="1"/>
    <xf numFmtId="3" fontId="1" fillId="0" borderId="25" xfId="4" applyNumberFormat="1" applyFont="1" applyBorder="1" applyAlignment="1">
      <alignment horizontal="right"/>
    </xf>
    <xf numFmtId="3" fontId="11" fillId="0" borderId="25" xfId="4" applyNumberFormat="1" applyFont="1" applyBorder="1" applyAlignment="1">
      <alignment horizontal="right"/>
    </xf>
    <xf numFmtId="3" fontId="1" fillId="0" borderId="25" xfId="4" applyNumberFormat="1" applyFont="1" applyFill="1" applyBorder="1"/>
    <xf numFmtId="0" fontId="1" fillId="0" borderId="25" xfId="0" applyFont="1" applyBorder="1"/>
    <xf numFmtId="3" fontId="1" fillId="0" borderId="25" xfId="1" applyNumberFormat="1" applyBorder="1"/>
    <xf numFmtId="0" fontId="0" fillId="0" borderId="25" xfId="0" applyBorder="1"/>
    <xf numFmtId="0" fontId="2" fillId="2" borderId="26" xfId="0" applyFont="1" applyFill="1" applyBorder="1" applyAlignment="1">
      <alignment horizontal="right"/>
    </xf>
    <xf numFmtId="0" fontId="21" fillId="0" borderId="0" xfId="5"/>
    <xf numFmtId="3" fontId="2" fillId="2" borderId="6" xfId="0" applyNumberFormat="1" applyFont="1" applyFill="1" applyBorder="1"/>
    <xf numFmtId="3" fontId="11" fillId="0" borderId="6" xfId="4" applyNumberFormat="1" applyFont="1" applyFill="1" applyBorder="1"/>
    <xf numFmtId="3" fontId="1" fillId="0" borderId="0" xfId="4" applyNumberFormat="1" applyFont="1" applyFill="1" applyAlignment="1">
      <alignment horizontal="right"/>
    </xf>
    <xf numFmtId="3" fontId="1" fillId="0" borderId="25" xfId="4" applyNumberFormat="1" applyFont="1" applyFill="1" applyBorder="1" applyAlignment="1">
      <alignment horizontal="right"/>
    </xf>
    <xf numFmtId="3" fontId="11" fillId="0" borderId="0" xfId="4" applyNumberFormat="1" applyFont="1" applyFill="1" applyBorder="1"/>
    <xf numFmtId="3" fontId="1" fillId="0" borderId="26" xfId="4" applyNumberFormat="1" applyFont="1" applyFill="1" applyBorder="1" applyAlignment="1">
      <alignment horizontal="right"/>
    </xf>
    <xf numFmtId="0" fontId="0" fillId="0" borderId="26" xfId="0" applyBorder="1"/>
    <xf numFmtId="0" fontId="0" fillId="0" borderId="26" xfId="0" applyBorder="1" applyAlignment="1">
      <alignment horizontal="right"/>
    </xf>
    <xf numFmtId="0" fontId="1" fillId="0" borderId="8" xfId="0" applyFont="1" applyBorder="1"/>
    <xf numFmtId="0" fontId="1" fillId="0" borderId="5" xfId="0" applyFont="1" applyBorder="1"/>
    <xf numFmtId="0" fontId="22" fillId="0" borderId="14" xfId="0" applyFont="1" applyBorder="1" applyAlignment="1">
      <alignment horizontal="centerContinuous"/>
    </xf>
    <xf numFmtId="3" fontId="1" fillId="0" borderId="4" xfId="2" applyNumberFormat="1" applyFont="1" applyBorder="1" applyAlignment="1"/>
    <xf numFmtId="0" fontId="20" fillId="0" borderId="0" xfId="0" applyFont="1" applyAlignment="1">
      <alignment horizontal="centerContinuous"/>
    </xf>
    <xf numFmtId="166" fontId="1" fillId="0" borderId="5" xfId="2" applyNumberFormat="1" applyFont="1" applyBorder="1" applyAlignment="1"/>
    <xf numFmtId="3" fontId="1" fillId="0" borderId="27" xfId="2" applyNumberFormat="1" applyFont="1" applyBorder="1" applyAlignment="1"/>
    <xf numFmtId="166" fontId="1" fillId="0" borderId="28" xfId="2" applyNumberFormat="1" applyFont="1" applyBorder="1" applyAlignment="1"/>
    <xf numFmtId="166" fontId="1" fillId="0" borderId="27" xfId="2" applyNumberFormat="1" applyFont="1" applyBorder="1" applyAlignment="1"/>
    <xf numFmtId="3" fontId="1" fillId="0" borderId="27" xfId="2" applyNumberFormat="1" applyFont="1" applyBorder="1" applyAlignment="1">
      <alignment horizontal="right"/>
    </xf>
    <xf numFmtId="166" fontId="1" fillId="0" borderId="11" xfId="2" applyNumberFormat="1" applyFont="1" applyBorder="1" applyAlignment="1"/>
    <xf numFmtId="3" fontId="1" fillId="3" borderId="26" xfId="2" applyNumberFormat="1" applyFont="1" applyFill="1" applyBorder="1" applyAlignment="1"/>
    <xf numFmtId="166" fontId="1" fillId="3" borderId="29" xfId="2" applyNumberFormat="1" applyFont="1" applyFill="1" applyBorder="1" applyAlignment="1"/>
    <xf numFmtId="3" fontId="1" fillId="3" borderId="30" xfId="2" applyNumberFormat="1" applyFont="1" applyFill="1" applyBorder="1" applyAlignment="1"/>
    <xf numFmtId="166" fontId="1" fillId="3" borderId="26" xfId="2" applyNumberFormat="1" applyFont="1" applyFill="1" applyBorder="1" applyAlignment="1">
      <alignment horizontal="right"/>
    </xf>
    <xf numFmtId="166" fontId="1" fillId="3" borderId="26" xfId="2" applyNumberFormat="1" applyFont="1" applyFill="1" applyBorder="1" applyAlignment="1"/>
    <xf numFmtId="3" fontId="1" fillId="3" borderId="26" xfId="2" applyNumberFormat="1" applyFont="1" applyFill="1" applyBorder="1" applyAlignment="1">
      <alignment horizontal="right"/>
    </xf>
    <xf numFmtId="0" fontId="1" fillId="0" borderId="32" xfId="0" applyFont="1" applyBorder="1" applyAlignment="1">
      <alignment horizontal="centerContinuous"/>
    </xf>
    <xf numFmtId="0" fontId="1" fillId="0" borderId="31"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166" fontId="1" fillId="0" borderId="31" xfId="2" applyNumberFormat="1" applyFont="1" applyBorder="1" applyAlignment="1"/>
    <xf numFmtId="166" fontId="1" fillId="0" borderId="34" xfId="2" applyNumberFormat="1" applyFont="1" applyBorder="1" applyAlignment="1"/>
    <xf numFmtId="166" fontId="1" fillId="0" borderId="32" xfId="2" applyNumberFormat="1" applyFont="1" applyBorder="1" applyAlignment="1"/>
    <xf numFmtId="166" fontId="1" fillId="3" borderId="32" xfId="2" applyNumberFormat="1" applyFont="1" applyFill="1" applyBorder="1" applyAlignment="1">
      <alignment horizontal="right"/>
    </xf>
    <xf numFmtId="166" fontId="1" fillId="0" borderId="32" xfId="2" applyNumberFormat="1" applyFont="1" applyBorder="1" applyAlignment="1">
      <alignment horizontal="right"/>
    </xf>
    <xf numFmtId="166" fontId="1" fillId="3" borderId="32" xfId="2" applyNumberFormat="1" applyFont="1" applyFill="1" applyBorder="1" applyAlignment="1"/>
    <xf numFmtId="166" fontId="1" fillId="3" borderId="35" xfId="2" applyNumberFormat="1" applyFont="1" applyFill="1" applyBorder="1" applyAlignment="1">
      <alignment horizontal="right"/>
    </xf>
    <xf numFmtId="0" fontId="1" fillId="0" borderId="37" xfId="0" applyFont="1" applyBorder="1" applyAlignment="1">
      <alignment horizontal="centerContinuous"/>
    </xf>
    <xf numFmtId="0" fontId="1" fillId="0" borderId="36" xfId="0" applyFont="1" applyBorder="1" applyAlignment="1">
      <alignment horizontal="center"/>
    </xf>
    <xf numFmtId="0" fontId="1" fillId="0" borderId="37" xfId="0" applyFont="1" applyBorder="1" applyAlignment="1">
      <alignment horizontal="center"/>
    </xf>
    <xf numFmtId="0" fontId="0" fillId="0" borderId="37" xfId="0" applyBorder="1"/>
    <xf numFmtId="0" fontId="1" fillId="0" borderId="38" xfId="0" applyFont="1" applyBorder="1" applyAlignment="1">
      <alignment horizontal="center"/>
    </xf>
    <xf numFmtId="3" fontId="1" fillId="0" borderId="37" xfId="2" applyNumberFormat="1" applyFont="1" applyBorder="1" applyAlignment="1"/>
    <xf numFmtId="3" fontId="1" fillId="0" borderId="39" xfId="2" applyNumberFormat="1" applyFont="1" applyBorder="1" applyAlignment="1"/>
    <xf numFmtId="166" fontId="1" fillId="0" borderId="37" xfId="2" applyNumberFormat="1" applyFont="1" applyBorder="1" applyAlignment="1"/>
    <xf numFmtId="3" fontId="1" fillId="3" borderId="37" xfId="2" applyNumberFormat="1" applyFont="1" applyFill="1" applyBorder="1" applyAlignment="1"/>
    <xf numFmtId="3" fontId="1" fillId="3" borderId="40" xfId="2" applyNumberFormat="1" applyFont="1" applyFill="1" applyBorder="1" applyAlignment="1"/>
    <xf numFmtId="166" fontId="1" fillId="0" borderId="34" xfId="2" applyNumberFormat="1" applyFont="1" applyBorder="1" applyAlignment="1">
      <alignment horizontal="right"/>
    </xf>
    <xf numFmtId="0" fontId="1" fillId="0" borderId="32" xfId="0" applyFont="1" applyBorder="1" applyAlignment="1">
      <alignment horizontal="centerContinuous" readingOrder="1"/>
    </xf>
    <xf numFmtId="0" fontId="22" fillId="0" borderId="5" xfId="0" applyFont="1" applyBorder="1" applyAlignment="1">
      <alignment horizontal="centerContinuous"/>
    </xf>
    <xf numFmtId="0" fontId="22" fillId="0" borderId="1" xfId="0" applyFont="1" applyBorder="1" applyAlignment="1">
      <alignment horizontal="centerContinuous"/>
    </xf>
    <xf numFmtId="0" fontId="22" fillId="0" borderId="5" xfId="0" applyFont="1" applyBorder="1" applyAlignment="1">
      <alignment horizontal="center"/>
    </xf>
    <xf numFmtId="0" fontId="22" fillId="0" borderId="0" xfId="0" applyFont="1" applyAlignment="1">
      <alignment horizontal="center"/>
    </xf>
    <xf numFmtId="0" fontId="24" fillId="0" borderId="0" xfId="0" applyFont="1"/>
    <xf numFmtId="0" fontId="22" fillId="0" borderId="7" xfId="0" applyFont="1" applyBorder="1" applyAlignment="1">
      <alignment horizontal="center"/>
    </xf>
    <xf numFmtId="17" fontId="1" fillId="0" borderId="0" xfId="0" applyNumberFormat="1" applyFont="1" applyAlignment="1">
      <alignment horizontal="right" vertical="center"/>
    </xf>
    <xf numFmtId="37" fontId="1" fillId="0" borderId="0" xfId="0" applyNumberFormat="1" applyFont="1" applyAlignment="1">
      <alignment horizontal="left" vertical="center"/>
    </xf>
    <xf numFmtId="37" fontId="4" fillId="0" borderId="0" xfId="0" applyNumberFormat="1" applyFont="1" applyAlignment="1">
      <alignment horizontal="left" vertical="top" wrapText="1" readingOrder="1"/>
    </xf>
    <xf numFmtId="37" fontId="1" fillId="0" borderId="0" xfId="0" applyNumberFormat="1" applyFont="1" applyAlignment="1">
      <alignment horizontal="left" vertical="top" wrapText="1" readingOrder="1"/>
    </xf>
    <xf numFmtId="0" fontId="0" fillId="0" borderId="0" xfId="0" applyAlignment="1">
      <alignment wrapText="1"/>
    </xf>
    <xf numFmtId="37" fontId="13" fillId="2" borderId="0" xfId="0" applyNumberFormat="1" applyFont="1" applyFill="1" applyAlignment="1">
      <alignment horizontal="left" vertical="top" wrapText="1"/>
    </xf>
    <xf numFmtId="37" fontId="13" fillId="0" borderId="0" xfId="0" applyNumberFormat="1" applyFont="1" applyAlignment="1">
      <alignment horizontal="left" vertical="top" wrapText="1"/>
    </xf>
    <xf numFmtId="0" fontId="1" fillId="0" borderId="7"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33" xfId="0" applyFont="1" applyBorder="1" applyAlignment="1">
      <alignment horizontal="center"/>
    </xf>
    <xf numFmtId="0" fontId="1" fillId="0" borderId="8" xfId="0" applyFont="1" applyBorder="1" applyAlignment="1">
      <alignment horizontal="center"/>
    </xf>
    <xf numFmtId="0" fontId="1" fillId="0" borderId="31" xfId="0" applyFont="1" applyBorder="1" applyAlignment="1">
      <alignment horizontal="center"/>
    </xf>
    <xf numFmtId="0" fontId="1" fillId="0" borderId="0" xfId="0" applyFont="1" applyBorder="1" applyAlignment="1">
      <alignment horizontal="center"/>
    </xf>
    <xf numFmtId="0" fontId="1" fillId="0" borderId="26" xfId="0" applyFont="1" applyBorder="1" applyAlignment="1">
      <alignment horizontal="center"/>
    </xf>
    <xf numFmtId="0" fontId="1" fillId="0" borderId="0" xfId="0" applyFont="1" applyBorder="1" applyAlignment="1">
      <alignment horizontal="centerContinuous"/>
    </xf>
    <xf numFmtId="0" fontId="1" fillId="0" borderId="37" xfId="0" applyFont="1" applyBorder="1" applyAlignment="1">
      <alignment horizontal="center"/>
    </xf>
    <xf numFmtId="0" fontId="0" fillId="0" borderId="0" xfId="0" applyFill="1"/>
    <xf numFmtId="0" fontId="1" fillId="0" borderId="0" xfId="0" applyFont="1" applyFill="1" applyBorder="1" applyAlignment="1">
      <alignment horizontal="centerContinuous"/>
    </xf>
    <xf numFmtId="0" fontId="1" fillId="0" borderId="0" xfId="0" applyFont="1" applyFill="1" applyBorder="1"/>
    <xf numFmtId="0" fontId="1" fillId="0" borderId="0" xfId="0" applyFont="1" applyFill="1" applyBorder="1" applyAlignment="1">
      <alignment horizontal="center"/>
    </xf>
    <xf numFmtId="166" fontId="1" fillId="0" borderId="0" xfId="2" applyNumberFormat="1" applyFont="1" applyFill="1" applyBorder="1" applyAlignment="1"/>
    <xf numFmtId="167" fontId="1" fillId="0" borderId="0" xfId="0" applyNumberFormat="1" applyFont="1" applyFill="1" applyBorder="1" applyAlignment="1">
      <alignment horizontal="right" vertical="top"/>
    </xf>
    <xf numFmtId="37" fontId="1" fillId="0" borderId="0" xfId="0" applyNumberFormat="1" applyFont="1" applyFill="1" applyBorder="1"/>
    <xf numFmtId="37" fontId="1" fillId="0" borderId="0" xfId="0" applyNumberFormat="1" applyFont="1" applyFill="1" applyBorder="1" applyAlignment="1">
      <alignment horizontal="left" vertical="top" wrapText="1"/>
    </xf>
    <xf numFmtId="0" fontId="13" fillId="0" borderId="0" xfId="0" applyFont="1" applyFill="1" applyBorder="1" applyAlignment="1">
      <alignment horizontal="centerContinuous"/>
    </xf>
    <xf numFmtId="0" fontId="0" fillId="0" borderId="0" xfId="0" applyFill="1" applyBorder="1"/>
    <xf numFmtId="37" fontId="4" fillId="0" borderId="0" xfId="0" applyNumberFormat="1" applyFont="1" applyFill="1" applyBorder="1" applyAlignment="1">
      <alignment wrapText="1" readingOrder="1"/>
    </xf>
    <xf numFmtId="0" fontId="1" fillId="0" borderId="0" xfId="0" applyFont="1" applyBorder="1" applyAlignment="1">
      <alignment horizontal="center"/>
    </xf>
    <xf numFmtId="0" fontId="0" fillId="0" borderId="0" xfId="0" applyBorder="1"/>
    <xf numFmtId="3" fontId="1" fillId="0" borderId="0" xfId="2" applyNumberFormat="1" applyFont="1" applyBorder="1" applyAlignment="1"/>
    <xf numFmtId="166" fontId="1" fillId="0" borderId="0" xfId="2" applyNumberFormat="1" applyFont="1" applyBorder="1" applyAlignment="1"/>
    <xf numFmtId="3" fontId="1" fillId="3" borderId="0" xfId="2" applyNumberFormat="1" applyFont="1" applyFill="1" applyBorder="1" applyAlignment="1"/>
  </cellXfs>
  <cellStyles count="6">
    <cellStyle name="Comma" xfId="1" builtinId="3"/>
    <cellStyle name="Comma 2" xfId="4" xr:uid="{00000000-0005-0000-0000-000001000000}"/>
    <cellStyle name="Hyperlink" xfId="5" builtinId="8"/>
    <cellStyle name="Normal" xfId="0" builtinId="0"/>
    <cellStyle name="Normal 2" xfId="2" xr:uid="{00000000-0005-0000-0000-000003000000}"/>
    <cellStyle name="Normal 2 2" xfId="3" xr:uid="{00000000-0005-0000-0000-000004000000}"/>
  </cellStyles>
  <dxfs count="0"/>
  <tableStyles count="0" defaultTableStyle="TableStyleMedium9" defaultPivotStyle="PivotStyleLight16"/>
  <colors>
    <mruColors>
      <color rgb="FFBFBFBF"/>
      <color rgb="FFFF99CC"/>
      <color rgb="FF006600"/>
      <color rgb="FF990033"/>
      <color rgb="FF00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Law</a:t>
            </a:r>
          </a:p>
        </c:rich>
      </c:tx>
      <c:overlay val="0"/>
    </c:title>
    <c:autoTitleDeleted val="0"/>
    <c:plotArea>
      <c:layout>
        <c:manualLayout>
          <c:layoutTarget val="inner"/>
          <c:xMode val="edge"/>
          <c:yMode val="edge"/>
          <c:x val="3.9963669391462307E-2"/>
          <c:y val="0.21821942257217855"/>
          <c:w val="0.92007266121707543"/>
          <c:h val="0.70844724409448834"/>
        </c:manualLayout>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60'!$D$11</c:f>
              <c:numCache>
                <c:formatCode>#,##0.0</c:formatCode>
                <c:ptCount val="1"/>
                <c:pt idx="0">
                  <c:v>-14.602777430251471</c:v>
                </c:pt>
              </c:numCache>
            </c:numRef>
          </c:val>
          <c:extLst>
            <c:ext xmlns:c16="http://schemas.microsoft.com/office/drawing/2014/chart" uri="{C3380CC4-5D6E-409C-BE32-E72D297353CC}">
              <c16:uniqueId val="{00000000-FC0F-4B80-B22F-D9E8BED37BC8}"/>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60'!$D$12</c:f>
              <c:numCache>
                <c:formatCode>#,##0.0</c:formatCode>
                <c:ptCount val="1"/>
                <c:pt idx="0">
                  <c:v>-16.192128716775773</c:v>
                </c:pt>
              </c:numCache>
            </c:numRef>
          </c:val>
          <c:extLst>
            <c:ext xmlns:c16="http://schemas.microsoft.com/office/drawing/2014/chart" uri="{C3380CC4-5D6E-409C-BE32-E72D297353CC}">
              <c16:uniqueId val="{00000001-FC0F-4B80-B22F-D9E8BED37BC8}"/>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60'!$D$27</c:f>
              <c:numCache>
                <c:formatCode>#,##0.0</c:formatCode>
                <c:ptCount val="1"/>
                <c:pt idx="0">
                  <c:v>-4.7142857142857144</c:v>
                </c:pt>
              </c:numCache>
            </c:numRef>
          </c:val>
          <c:extLst>
            <c:ext xmlns:c16="http://schemas.microsoft.com/office/drawing/2014/chart" uri="{C3380CC4-5D6E-409C-BE32-E72D297353CC}">
              <c16:uniqueId val="{00000002-FC0F-4B80-B22F-D9E8BED37BC8}"/>
            </c:ext>
          </c:extLst>
        </c:ser>
        <c:dLbls>
          <c:showLegendKey val="0"/>
          <c:showVal val="1"/>
          <c:showCatName val="0"/>
          <c:showSerName val="0"/>
          <c:showPercent val="0"/>
          <c:showBubbleSize val="0"/>
        </c:dLbls>
        <c:gapWidth val="150"/>
        <c:axId val="104018304"/>
        <c:axId val="104019840"/>
      </c:barChart>
      <c:catAx>
        <c:axId val="104018304"/>
        <c:scaling>
          <c:orientation val="maxMin"/>
        </c:scaling>
        <c:delete val="1"/>
        <c:axPos val="l"/>
        <c:majorTickMark val="out"/>
        <c:minorTickMark val="none"/>
        <c:tickLblPos val="none"/>
        <c:crossAx val="104019840"/>
        <c:crosses val="autoZero"/>
        <c:auto val="1"/>
        <c:lblAlgn val="ctr"/>
        <c:lblOffset val="100"/>
        <c:noMultiLvlLbl val="0"/>
      </c:catAx>
      <c:valAx>
        <c:axId val="104019840"/>
        <c:scaling>
          <c:orientation val="minMax"/>
        </c:scaling>
        <c:delete val="1"/>
        <c:axPos val="t"/>
        <c:numFmt formatCode="#,##0.0" sourceLinked="1"/>
        <c:majorTickMark val="out"/>
        <c:minorTickMark val="none"/>
        <c:tickLblPos val="none"/>
        <c:crossAx val="104018304"/>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Medicine</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60'!$F$11</c:f>
              <c:numCache>
                <c:formatCode>#,##0.0</c:formatCode>
                <c:ptCount val="1"/>
                <c:pt idx="0">
                  <c:v>8.0546448087431699</c:v>
                </c:pt>
              </c:numCache>
            </c:numRef>
          </c:val>
          <c:extLst>
            <c:ext xmlns:c16="http://schemas.microsoft.com/office/drawing/2014/chart" uri="{C3380CC4-5D6E-409C-BE32-E72D297353CC}">
              <c16:uniqueId val="{00000000-C2DA-40AB-B400-8B17FFFAB6C0}"/>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60'!$F$12</c:f>
              <c:numCache>
                <c:formatCode>#,##0.0</c:formatCode>
                <c:ptCount val="1"/>
                <c:pt idx="0">
                  <c:v>8.6845872435183722</c:v>
                </c:pt>
              </c:numCache>
            </c:numRef>
          </c:val>
          <c:extLst>
            <c:ext xmlns:c16="http://schemas.microsoft.com/office/drawing/2014/chart" uri="{C3380CC4-5D6E-409C-BE32-E72D297353CC}">
              <c16:uniqueId val="{00000001-C2DA-40AB-B400-8B17FFFAB6C0}"/>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60'!$F$27</c:f>
              <c:numCache>
                <c:formatCode>#,##0.0</c:formatCode>
                <c:ptCount val="1"/>
                <c:pt idx="0">
                  <c:v>9.3197278911564627</c:v>
                </c:pt>
              </c:numCache>
            </c:numRef>
          </c:val>
          <c:extLst>
            <c:ext xmlns:c16="http://schemas.microsoft.com/office/drawing/2014/chart" uri="{C3380CC4-5D6E-409C-BE32-E72D297353CC}">
              <c16:uniqueId val="{00000002-C2DA-40AB-B400-8B17FFFAB6C0}"/>
            </c:ext>
          </c:extLst>
        </c:ser>
        <c:dLbls>
          <c:showLegendKey val="0"/>
          <c:showVal val="1"/>
          <c:showCatName val="0"/>
          <c:showSerName val="0"/>
          <c:showPercent val="0"/>
          <c:showBubbleSize val="0"/>
        </c:dLbls>
        <c:gapWidth val="150"/>
        <c:axId val="104060032"/>
        <c:axId val="104061568"/>
      </c:barChart>
      <c:catAx>
        <c:axId val="104060032"/>
        <c:scaling>
          <c:orientation val="maxMin"/>
        </c:scaling>
        <c:delete val="1"/>
        <c:axPos val="l"/>
        <c:majorTickMark val="out"/>
        <c:minorTickMark val="none"/>
        <c:tickLblPos val="none"/>
        <c:crossAx val="104061568"/>
        <c:crosses val="autoZero"/>
        <c:auto val="1"/>
        <c:lblAlgn val="ctr"/>
        <c:lblOffset val="100"/>
        <c:noMultiLvlLbl val="0"/>
      </c:catAx>
      <c:valAx>
        <c:axId val="104061568"/>
        <c:scaling>
          <c:orientation val="minMax"/>
        </c:scaling>
        <c:delete val="1"/>
        <c:axPos val="t"/>
        <c:numFmt formatCode="#,##0.0" sourceLinked="1"/>
        <c:majorTickMark val="out"/>
        <c:minorTickMark val="none"/>
        <c:tickLblPos val="none"/>
        <c:crossAx val="104060032"/>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Dentistry</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60'!$H$11</c:f>
              <c:numCache>
                <c:formatCode>#,##0.0</c:formatCode>
                <c:ptCount val="1"/>
                <c:pt idx="0">
                  <c:v>12.431224209078405</c:v>
                </c:pt>
              </c:numCache>
            </c:numRef>
          </c:val>
          <c:extLst>
            <c:ext xmlns:c16="http://schemas.microsoft.com/office/drawing/2014/chart" uri="{C3380CC4-5D6E-409C-BE32-E72D297353CC}">
              <c16:uniqueId val="{00000000-AD42-49B7-AC0F-94E298F7EF1D}"/>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60'!$H$12</c:f>
              <c:numCache>
                <c:formatCode>#,##0.0</c:formatCode>
                <c:ptCount val="1"/>
                <c:pt idx="0">
                  <c:v>6.4597846738442062</c:v>
                </c:pt>
              </c:numCache>
            </c:numRef>
          </c:val>
          <c:extLst>
            <c:ext xmlns:c16="http://schemas.microsoft.com/office/drawing/2014/chart" uri="{C3380CC4-5D6E-409C-BE32-E72D297353CC}">
              <c16:uniqueId val="{00000001-AD42-49B7-AC0F-94E298F7EF1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60'!$H$27</c:f>
              <c:numCache>
                <c:formatCode>#,##0.0</c:formatCode>
                <c:ptCount val="1"/>
                <c:pt idx="0">
                  <c:v>7.9584775086505193</c:v>
                </c:pt>
              </c:numCache>
            </c:numRef>
          </c:val>
          <c:extLst>
            <c:ext xmlns:c16="http://schemas.microsoft.com/office/drawing/2014/chart" uri="{C3380CC4-5D6E-409C-BE32-E72D297353CC}">
              <c16:uniqueId val="{00000002-AD42-49B7-AC0F-94E298F7EF1D}"/>
            </c:ext>
          </c:extLst>
        </c:ser>
        <c:dLbls>
          <c:showLegendKey val="0"/>
          <c:showVal val="1"/>
          <c:showCatName val="0"/>
          <c:showSerName val="0"/>
          <c:showPercent val="0"/>
          <c:showBubbleSize val="0"/>
        </c:dLbls>
        <c:gapWidth val="150"/>
        <c:axId val="106132992"/>
        <c:axId val="106134528"/>
      </c:barChart>
      <c:catAx>
        <c:axId val="106132992"/>
        <c:scaling>
          <c:orientation val="maxMin"/>
        </c:scaling>
        <c:delete val="1"/>
        <c:axPos val="l"/>
        <c:majorTickMark val="out"/>
        <c:minorTickMark val="none"/>
        <c:tickLblPos val="none"/>
        <c:crossAx val="106134528"/>
        <c:crosses val="autoZero"/>
        <c:auto val="1"/>
        <c:lblAlgn val="ctr"/>
        <c:lblOffset val="100"/>
        <c:noMultiLvlLbl val="0"/>
      </c:catAx>
      <c:valAx>
        <c:axId val="106134528"/>
        <c:scaling>
          <c:orientation val="minMax"/>
        </c:scaling>
        <c:delete val="1"/>
        <c:axPos val="t"/>
        <c:numFmt formatCode="#,##0.0" sourceLinked="1"/>
        <c:majorTickMark val="out"/>
        <c:minorTickMark val="none"/>
        <c:tickLblPos val="none"/>
        <c:crossAx val="106132992"/>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Chiropractic</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60'!$J$11</c:f>
              <c:numCache>
                <c:formatCode>#,##0.0</c:formatCode>
                <c:ptCount val="1"/>
                <c:pt idx="0">
                  <c:v>1.3364779874213837</c:v>
                </c:pt>
              </c:numCache>
            </c:numRef>
          </c:val>
          <c:extLst>
            <c:ext xmlns:c16="http://schemas.microsoft.com/office/drawing/2014/chart" uri="{C3380CC4-5D6E-409C-BE32-E72D297353CC}">
              <c16:uniqueId val="{00000000-5212-416D-AC89-4F8957F48E30}"/>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60'!$J$12</c:f>
              <c:numCache>
                <c:formatCode>#,##0.0</c:formatCode>
                <c:ptCount val="1"/>
                <c:pt idx="0">
                  <c:v>11.791044776119403</c:v>
                </c:pt>
              </c:numCache>
            </c:numRef>
          </c:val>
          <c:extLst>
            <c:ext xmlns:c16="http://schemas.microsoft.com/office/drawing/2014/chart" uri="{C3380CC4-5D6E-409C-BE32-E72D297353CC}">
              <c16:uniqueId val="{00000001-5212-416D-AC89-4F8957F48E30}"/>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60'!$J$27</c:f>
              <c:numCache>
                <c:formatCode>#,##0.0</c:formatCode>
                <c:ptCount val="1"/>
                <c:pt idx="0">
                  <c:v>1.1194029850746268</c:v>
                </c:pt>
              </c:numCache>
            </c:numRef>
          </c:val>
          <c:extLst>
            <c:ext xmlns:c16="http://schemas.microsoft.com/office/drawing/2014/chart" uri="{C3380CC4-5D6E-409C-BE32-E72D297353CC}">
              <c16:uniqueId val="{00000002-5212-416D-AC89-4F8957F48E30}"/>
            </c:ext>
          </c:extLst>
        </c:ser>
        <c:dLbls>
          <c:showLegendKey val="0"/>
          <c:showVal val="1"/>
          <c:showCatName val="0"/>
          <c:showSerName val="0"/>
          <c:showPercent val="0"/>
          <c:showBubbleSize val="0"/>
        </c:dLbls>
        <c:gapWidth val="150"/>
        <c:axId val="106178432"/>
        <c:axId val="106179968"/>
      </c:barChart>
      <c:catAx>
        <c:axId val="106178432"/>
        <c:scaling>
          <c:orientation val="maxMin"/>
        </c:scaling>
        <c:delete val="1"/>
        <c:axPos val="l"/>
        <c:majorTickMark val="out"/>
        <c:minorTickMark val="none"/>
        <c:tickLblPos val="none"/>
        <c:crossAx val="106179968"/>
        <c:crosses val="autoZero"/>
        <c:auto val="1"/>
        <c:lblAlgn val="ctr"/>
        <c:lblOffset val="100"/>
        <c:noMultiLvlLbl val="0"/>
      </c:catAx>
      <c:valAx>
        <c:axId val="106179968"/>
        <c:scaling>
          <c:orientation val="minMax"/>
        </c:scaling>
        <c:delete val="1"/>
        <c:axPos val="t"/>
        <c:numFmt formatCode="#,##0.0" sourceLinked="1"/>
        <c:majorTickMark val="out"/>
        <c:minorTickMark val="none"/>
        <c:tickLblPos val="none"/>
        <c:crossAx val="106178432"/>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Osteopathic</a:t>
            </a:r>
            <a:r>
              <a:rPr lang="en-US" sz="1200" baseline="0"/>
              <a:t> Medicine</a:t>
            </a:r>
            <a:endParaRPr lang="en-US" sz="1200"/>
          </a:p>
        </c:rich>
      </c:tx>
      <c:overlay val="0"/>
    </c:title>
    <c:autoTitleDeleted val="0"/>
    <c:plotArea>
      <c:layout>
        <c:manualLayout>
          <c:layoutTarget val="inner"/>
          <c:xMode val="edge"/>
          <c:yMode val="edge"/>
          <c:x val="3.9963669391462307E-2"/>
          <c:y val="0.20433333333333337"/>
          <c:w val="0.92007266121707543"/>
          <c:h val="0.69566666666666666"/>
        </c:manualLayout>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60'!$L$11</c:f>
              <c:numCache>
                <c:formatCode>#,##0.0</c:formatCode>
                <c:ptCount val="1"/>
                <c:pt idx="0">
                  <c:v>29.654528478057891</c:v>
                </c:pt>
              </c:numCache>
            </c:numRef>
          </c:val>
          <c:extLst>
            <c:ext xmlns:c16="http://schemas.microsoft.com/office/drawing/2014/chart" uri="{C3380CC4-5D6E-409C-BE32-E72D297353CC}">
              <c16:uniqueId val="{00000000-50AC-4775-BCC0-3DD83AF8DC0B}"/>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60'!$L$12</c:f>
              <c:numCache>
                <c:formatCode>#,##0.0</c:formatCode>
                <c:ptCount val="1"/>
                <c:pt idx="0">
                  <c:v>53.314121037463977</c:v>
                </c:pt>
              </c:numCache>
            </c:numRef>
          </c:val>
          <c:extLst>
            <c:ext xmlns:c16="http://schemas.microsoft.com/office/drawing/2014/chart" uri="{C3380CC4-5D6E-409C-BE32-E72D297353CC}">
              <c16:uniqueId val="{00000001-50AC-4775-BCC0-3DD83AF8DC0B}"/>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60'!$L$27</c:f>
              <c:numCache>
                <c:formatCode>#,##0.0</c:formatCode>
                <c:ptCount val="1"/>
                <c:pt idx="0">
                  <c:v>-7.2072072072072073</c:v>
                </c:pt>
              </c:numCache>
            </c:numRef>
          </c:val>
          <c:extLst>
            <c:ext xmlns:c16="http://schemas.microsoft.com/office/drawing/2014/chart" uri="{C3380CC4-5D6E-409C-BE32-E72D297353CC}">
              <c16:uniqueId val="{00000002-50AC-4775-BCC0-3DD83AF8DC0B}"/>
            </c:ext>
          </c:extLst>
        </c:ser>
        <c:dLbls>
          <c:showLegendKey val="0"/>
          <c:showVal val="1"/>
          <c:showCatName val="0"/>
          <c:showSerName val="0"/>
          <c:showPercent val="0"/>
          <c:showBubbleSize val="0"/>
        </c:dLbls>
        <c:gapWidth val="150"/>
        <c:axId val="107028480"/>
        <c:axId val="107030016"/>
      </c:barChart>
      <c:catAx>
        <c:axId val="107028480"/>
        <c:scaling>
          <c:orientation val="maxMin"/>
        </c:scaling>
        <c:delete val="1"/>
        <c:axPos val="l"/>
        <c:majorTickMark val="out"/>
        <c:minorTickMark val="none"/>
        <c:tickLblPos val="none"/>
        <c:crossAx val="107030016"/>
        <c:crosses val="autoZero"/>
        <c:auto val="1"/>
        <c:lblAlgn val="ctr"/>
        <c:lblOffset val="100"/>
        <c:noMultiLvlLbl val="0"/>
      </c:catAx>
      <c:valAx>
        <c:axId val="107030016"/>
        <c:scaling>
          <c:orientation val="minMax"/>
        </c:scaling>
        <c:delete val="1"/>
        <c:axPos val="t"/>
        <c:numFmt formatCode="#,##0.0" sourceLinked="1"/>
        <c:majorTickMark val="out"/>
        <c:minorTickMark val="none"/>
        <c:tickLblPos val="none"/>
        <c:crossAx val="107028480"/>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Pharmacy</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60'!$P$11</c:f>
              <c:numCache>
                <c:formatCode>#,##0.0</c:formatCode>
                <c:ptCount val="1"/>
                <c:pt idx="0">
                  <c:v>1.3712115884958864</c:v>
                </c:pt>
              </c:numCache>
            </c:numRef>
          </c:val>
          <c:extLst>
            <c:ext xmlns:c16="http://schemas.microsoft.com/office/drawing/2014/chart" uri="{C3380CC4-5D6E-409C-BE32-E72D297353CC}">
              <c16:uniqueId val="{00000000-6C91-45C0-8AD3-C71744DE1B04}"/>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60'!$P$12</c:f>
              <c:numCache>
                <c:formatCode>#,##0.0</c:formatCode>
                <c:ptCount val="1"/>
                <c:pt idx="0">
                  <c:v>3.28562789760129</c:v>
                </c:pt>
              </c:numCache>
            </c:numRef>
          </c:val>
          <c:extLst>
            <c:ext xmlns:c16="http://schemas.microsoft.com/office/drawing/2014/chart" uri="{C3380CC4-5D6E-409C-BE32-E72D297353CC}">
              <c16:uniqueId val="{00000001-6C91-45C0-8AD3-C71744DE1B04}"/>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60'!$P$27</c:f>
              <c:numCache>
                <c:formatCode>#,##0.0</c:formatCode>
                <c:ptCount val="1"/>
                <c:pt idx="0">
                  <c:v>32.012195121951223</c:v>
                </c:pt>
              </c:numCache>
            </c:numRef>
          </c:val>
          <c:extLst>
            <c:ext xmlns:c16="http://schemas.microsoft.com/office/drawing/2014/chart" uri="{C3380CC4-5D6E-409C-BE32-E72D297353CC}">
              <c16:uniqueId val="{00000002-6C91-45C0-8AD3-C71744DE1B04}"/>
            </c:ext>
          </c:extLst>
        </c:ser>
        <c:dLbls>
          <c:showLegendKey val="0"/>
          <c:showVal val="1"/>
          <c:showCatName val="0"/>
          <c:showSerName val="0"/>
          <c:showPercent val="0"/>
          <c:showBubbleSize val="0"/>
        </c:dLbls>
        <c:gapWidth val="150"/>
        <c:axId val="107074304"/>
        <c:axId val="107075840"/>
      </c:barChart>
      <c:catAx>
        <c:axId val="107074304"/>
        <c:scaling>
          <c:orientation val="maxMin"/>
        </c:scaling>
        <c:delete val="1"/>
        <c:axPos val="l"/>
        <c:majorTickMark val="out"/>
        <c:minorTickMark val="none"/>
        <c:tickLblPos val="none"/>
        <c:crossAx val="107075840"/>
        <c:crosses val="autoZero"/>
        <c:auto val="1"/>
        <c:lblAlgn val="ctr"/>
        <c:lblOffset val="100"/>
        <c:noMultiLvlLbl val="0"/>
      </c:catAx>
      <c:valAx>
        <c:axId val="107075840"/>
        <c:scaling>
          <c:orientation val="minMax"/>
        </c:scaling>
        <c:delete val="1"/>
        <c:axPos val="t"/>
        <c:numFmt formatCode="#,##0.0" sourceLinked="1"/>
        <c:majorTickMark val="out"/>
        <c:minorTickMark val="none"/>
        <c:tickLblPos val="none"/>
        <c:crossAx val="107074304"/>
        <c:crosses val="autoZero"/>
        <c:crossBetween val="between"/>
      </c:valAx>
    </c:plotArea>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Optometry</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60'!$R$11</c:f>
              <c:numCache>
                <c:formatCode>#,##0.0</c:formatCode>
                <c:ptCount val="1"/>
                <c:pt idx="0">
                  <c:v>9.0668431502316356</c:v>
                </c:pt>
              </c:numCache>
            </c:numRef>
          </c:val>
          <c:extLst>
            <c:ext xmlns:c16="http://schemas.microsoft.com/office/drawing/2014/chart" uri="{C3380CC4-5D6E-409C-BE32-E72D297353CC}">
              <c16:uniqueId val="{00000000-051D-4769-B9F2-F10832A564DD}"/>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60'!$R$12</c:f>
              <c:numCache>
                <c:formatCode>#,##0.0</c:formatCode>
                <c:ptCount val="1"/>
                <c:pt idx="0">
                  <c:v>6.7415730337078648</c:v>
                </c:pt>
              </c:numCache>
            </c:numRef>
          </c:val>
          <c:extLst>
            <c:ext xmlns:c16="http://schemas.microsoft.com/office/drawing/2014/chart" uri="{C3380CC4-5D6E-409C-BE32-E72D297353CC}">
              <c16:uniqueId val="{00000001-051D-4769-B9F2-F10832A564D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60'!$R$27</c:f>
              <c:numCache>
                <c:formatCode>#,##0.0</c:formatCode>
                <c:ptCount val="1"/>
                <c:pt idx="0">
                  <c:v>2.666666666666667</c:v>
                </c:pt>
              </c:numCache>
            </c:numRef>
          </c:val>
          <c:extLst>
            <c:ext xmlns:c16="http://schemas.microsoft.com/office/drawing/2014/chart" uri="{C3380CC4-5D6E-409C-BE32-E72D297353CC}">
              <c16:uniqueId val="{00000002-051D-4769-B9F2-F10832A564DD}"/>
            </c:ext>
          </c:extLst>
        </c:ser>
        <c:dLbls>
          <c:showLegendKey val="0"/>
          <c:showVal val="1"/>
          <c:showCatName val="0"/>
          <c:showSerName val="0"/>
          <c:showPercent val="0"/>
          <c:showBubbleSize val="0"/>
        </c:dLbls>
        <c:gapWidth val="150"/>
        <c:axId val="106786816"/>
        <c:axId val="106788352"/>
      </c:barChart>
      <c:catAx>
        <c:axId val="106786816"/>
        <c:scaling>
          <c:orientation val="maxMin"/>
        </c:scaling>
        <c:delete val="1"/>
        <c:axPos val="l"/>
        <c:majorTickMark val="out"/>
        <c:minorTickMark val="none"/>
        <c:tickLblPos val="none"/>
        <c:crossAx val="106788352"/>
        <c:crosses val="autoZero"/>
        <c:auto val="1"/>
        <c:lblAlgn val="ctr"/>
        <c:lblOffset val="100"/>
        <c:noMultiLvlLbl val="0"/>
      </c:catAx>
      <c:valAx>
        <c:axId val="106788352"/>
        <c:scaling>
          <c:orientation val="minMax"/>
        </c:scaling>
        <c:delete val="1"/>
        <c:axPos val="t"/>
        <c:numFmt formatCode="#,##0.0" sourceLinked="1"/>
        <c:majorTickMark val="out"/>
        <c:minorTickMark val="none"/>
        <c:tickLblPos val="none"/>
        <c:crossAx val="106786816"/>
        <c:crosses val="autoZero"/>
        <c:crossBetween val="between"/>
      </c:valAx>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Veterinary Medicine</a:t>
            </a:r>
          </a:p>
        </c:rich>
      </c:tx>
      <c:overlay val="0"/>
    </c:title>
    <c:autoTitleDeleted val="0"/>
    <c:plotArea>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60'!$T$11</c:f>
              <c:numCache>
                <c:formatCode>#,##0.0</c:formatCode>
                <c:ptCount val="1"/>
                <c:pt idx="0">
                  <c:v>16.483126110124331</c:v>
                </c:pt>
              </c:numCache>
            </c:numRef>
          </c:val>
          <c:extLst>
            <c:ext xmlns:c16="http://schemas.microsoft.com/office/drawing/2014/chart" uri="{C3380CC4-5D6E-409C-BE32-E72D297353CC}">
              <c16:uniqueId val="{00000000-D7D0-4A9F-9498-1E1202A9BD6C}"/>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60'!$T$12</c:f>
              <c:numCache>
                <c:formatCode>#,##0.0</c:formatCode>
                <c:ptCount val="1"/>
                <c:pt idx="0">
                  <c:v>16.180620884289745</c:v>
                </c:pt>
              </c:numCache>
            </c:numRef>
          </c:val>
          <c:extLst>
            <c:ext xmlns:c16="http://schemas.microsoft.com/office/drawing/2014/chart" uri="{C3380CC4-5D6E-409C-BE32-E72D297353CC}">
              <c16:uniqueId val="{00000001-D7D0-4A9F-9498-1E1202A9BD6C}"/>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60'!$T$27</c:f>
              <c:numCache>
                <c:formatCode>#,##0.0</c:formatCode>
                <c:ptCount val="1"/>
                <c:pt idx="0">
                  <c:v>3.90625</c:v>
                </c:pt>
              </c:numCache>
            </c:numRef>
          </c:val>
          <c:extLst>
            <c:ext xmlns:c16="http://schemas.microsoft.com/office/drawing/2014/chart" uri="{C3380CC4-5D6E-409C-BE32-E72D297353CC}">
              <c16:uniqueId val="{00000002-D7D0-4A9F-9498-1E1202A9BD6C}"/>
            </c:ext>
          </c:extLst>
        </c:ser>
        <c:dLbls>
          <c:showLegendKey val="0"/>
          <c:showVal val="1"/>
          <c:showCatName val="0"/>
          <c:showSerName val="0"/>
          <c:showPercent val="0"/>
          <c:showBubbleSize val="0"/>
        </c:dLbls>
        <c:gapWidth val="150"/>
        <c:axId val="106909696"/>
        <c:axId val="106911232"/>
      </c:barChart>
      <c:catAx>
        <c:axId val="106909696"/>
        <c:scaling>
          <c:orientation val="maxMin"/>
        </c:scaling>
        <c:delete val="1"/>
        <c:axPos val="l"/>
        <c:majorTickMark val="out"/>
        <c:minorTickMark val="none"/>
        <c:tickLblPos val="none"/>
        <c:crossAx val="106911232"/>
        <c:crosses val="autoZero"/>
        <c:auto val="1"/>
        <c:lblAlgn val="ctr"/>
        <c:lblOffset val="100"/>
        <c:noMultiLvlLbl val="0"/>
      </c:catAx>
      <c:valAx>
        <c:axId val="106911232"/>
        <c:scaling>
          <c:orientation val="minMax"/>
        </c:scaling>
        <c:delete val="1"/>
        <c:axPos val="t"/>
        <c:numFmt formatCode="#,##0.0" sourceLinked="1"/>
        <c:majorTickMark val="out"/>
        <c:minorTickMark val="none"/>
        <c:tickLblPos val="none"/>
        <c:crossAx val="106909696"/>
        <c:crosses val="autoZero"/>
        <c:crossBetween val="between"/>
      </c:valAx>
    </c:plotArea>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Other Professional Practice Doctorate's</a:t>
            </a:r>
          </a:p>
        </c:rich>
      </c:tx>
      <c:overlay val="0"/>
    </c:title>
    <c:autoTitleDeleted val="0"/>
    <c:plotArea>
      <c:layout>
        <c:manualLayout>
          <c:layoutTarget val="inner"/>
          <c:xMode val="edge"/>
          <c:yMode val="edge"/>
          <c:x val="3.2697547683923744E-2"/>
          <c:y val="0.21100000000000005"/>
          <c:w val="0.92007266121707543"/>
          <c:h val="0.69566666666666666"/>
        </c:manualLayout>
      </c:layout>
      <c:barChart>
        <c:barDir val="bar"/>
        <c:grouping val="clustered"/>
        <c:varyColors val="0"/>
        <c:ser>
          <c:idx val="0"/>
          <c:order val="0"/>
          <c:tx>
            <c:strRef>
              <c:f>'Table 60'!$A$11</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60'!$V$11</c:f>
              <c:numCache>
                <c:formatCode>#,##0.0</c:formatCode>
                <c:ptCount val="1"/>
                <c:pt idx="0">
                  <c:v>42.409610852445823</c:v>
                </c:pt>
              </c:numCache>
            </c:numRef>
          </c:val>
          <c:extLst>
            <c:ext xmlns:c16="http://schemas.microsoft.com/office/drawing/2014/chart" uri="{C3380CC4-5D6E-409C-BE32-E72D297353CC}">
              <c16:uniqueId val="{00000000-7D46-4AFF-8F83-5971AFD264E0}"/>
            </c:ext>
          </c:extLst>
        </c:ser>
        <c:ser>
          <c:idx val="1"/>
          <c:order val="1"/>
          <c:tx>
            <c:strRef>
              <c:f>'Table 60'!$A$12</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60'!$V$12</c:f>
              <c:numCache>
                <c:formatCode>#,##0.0</c:formatCode>
                <c:ptCount val="1"/>
                <c:pt idx="0">
                  <c:v>58.559782608695656</c:v>
                </c:pt>
              </c:numCache>
            </c:numRef>
          </c:val>
          <c:extLst>
            <c:ext xmlns:c16="http://schemas.microsoft.com/office/drawing/2014/chart" uri="{C3380CC4-5D6E-409C-BE32-E72D297353CC}">
              <c16:uniqueId val="{00000001-7D46-4AFF-8F83-5971AFD264E0}"/>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60'!$V$27</c:f>
              <c:numCache>
                <c:formatCode>#,##0.0</c:formatCode>
                <c:ptCount val="1"/>
                <c:pt idx="0">
                  <c:v>21.534653465346533</c:v>
                </c:pt>
              </c:numCache>
            </c:numRef>
          </c:val>
          <c:extLst>
            <c:ext xmlns:c16="http://schemas.microsoft.com/office/drawing/2014/chart" uri="{C3380CC4-5D6E-409C-BE32-E72D297353CC}">
              <c16:uniqueId val="{00000002-7D46-4AFF-8F83-5971AFD264E0}"/>
            </c:ext>
          </c:extLst>
        </c:ser>
        <c:dLbls>
          <c:showLegendKey val="0"/>
          <c:showVal val="1"/>
          <c:showCatName val="0"/>
          <c:showSerName val="0"/>
          <c:showPercent val="0"/>
          <c:showBubbleSize val="0"/>
        </c:dLbls>
        <c:gapWidth val="150"/>
        <c:axId val="106934272"/>
        <c:axId val="106935808"/>
      </c:barChart>
      <c:catAx>
        <c:axId val="106934272"/>
        <c:scaling>
          <c:orientation val="maxMin"/>
        </c:scaling>
        <c:delete val="1"/>
        <c:axPos val="l"/>
        <c:majorTickMark val="out"/>
        <c:minorTickMark val="none"/>
        <c:tickLblPos val="none"/>
        <c:crossAx val="106935808"/>
        <c:crosses val="autoZero"/>
        <c:auto val="1"/>
        <c:lblAlgn val="ctr"/>
        <c:lblOffset val="100"/>
        <c:noMultiLvlLbl val="0"/>
      </c:catAx>
      <c:valAx>
        <c:axId val="106935808"/>
        <c:scaling>
          <c:orientation val="minMax"/>
        </c:scaling>
        <c:delete val="1"/>
        <c:axPos val="t"/>
        <c:numFmt formatCode="#,##0.0" sourceLinked="1"/>
        <c:majorTickMark val="out"/>
        <c:minorTickMark val="none"/>
        <c:tickLblPos val="none"/>
        <c:crossAx val="106934272"/>
        <c:crosses val="autoZero"/>
        <c:crossBetween val="between"/>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26</xdr:col>
      <xdr:colOff>57150</xdr:colOff>
      <xdr:row>1</xdr:row>
      <xdr:rowOff>38101</xdr:rowOff>
    </xdr:from>
    <xdr:to>
      <xdr:col>31</xdr:col>
      <xdr:colOff>314325</xdr:colOff>
      <xdr:row>12</xdr:row>
      <xdr:rowOff>114301</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304800</xdr:colOff>
      <xdr:row>1</xdr:row>
      <xdr:rowOff>28575</xdr:rowOff>
    </xdr:from>
    <xdr:to>
      <xdr:col>36</xdr:col>
      <xdr:colOff>561975</xdr:colOff>
      <xdr:row>12</xdr:row>
      <xdr:rowOff>104775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571500</xdr:colOff>
      <xdr:row>1</xdr:row>
      <xdr:rowOff>38100</xdr:rowOff>
    </xdr:from>
    <xdr:to>
      <xdr:col>42</xdr:col>
      <xdr:colOff>180975</xdr:colOff>
      <xdr:row>12</xdr:row>
      <xdr:rowOff>114300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314325</xdr:colOff>
      <xdr:row>24</xdr:row>
      <xdr:rowOff>38100</xdr:rowOff>
    </xdr:from>
    <xdr:to>
      <xdr:col>36</xdr:col>
      <xdr:colOff>571500</xdr:colOff>
      <xdr:row>36</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304800</xdr:colOff>
      <xdr:row>12</xdr:row>
      <xdr:rowOff>85725</xdr:rowOff>
    </xdr:from>
    <xdr:to>
      <xdr:col>36</xdr:col>
      <xdr:colOff>561975</xdr:colOff>
      <xdr:row>24</xdr:row>
      <xdr:rowOff>28575</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57150</xdr:colOff>
      <xdr:row>12</xdr:row>
      <xdr:rowOff>104775</xdr:rowOff>
    </xdr:from>
    <xdr:to>
      <xdr:col>31</xdr:col>
      <xdr:colOff>314325</xdr:colOff>
      <xdr:row>24</xdr:row>
      <xdr:rowOff>47625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581025</xdr:colOff>
      <xdr:row>24</xdr:row>
      <xdr:rowOff>28575</xdr:rowOff>
    </xdr:from>
    <xdr:to>
      <xdr:col>42</xdr:col>
      <xdr:colOff>190500</xdr:colOff>
      <xdr:row>36</xdr:row>
      <xdr:rowOff>9525</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561975</xdr:colOff>
      <xdr:row>12</xdr:row>
      <xdr:rowOff>95250</xdr:rowOff>
    </xdr:from>
    <xdr:to>
      <xdr:col>42</xdr:col>
      <xdr:colOff>171450</xdr:colOff>
      <xdr:row>24</xdr:row>
      <xdr:rowOff>38100</xdr:rowOff>
    </xdr:to>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26</xdr:col>
      <xdr:colOff>57150</xdr:colOff>
      <xdr:row>24</xdr:row>
      <xdr:rowOff>47625</xdr:rowOff>
    </xdr:from>
    <xdr:to>
      <xdr:col>31</xdr:col>
      <xdr:colOff>314325</xdr:colOff>
      <xdr:row>36</xdr:row>
      <xdr:rowOff>9525</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171450</xdr:colOff>
      <xdr:row>0</xdr:row>
      <xdr:rowOff>57150</xdr:rowOff>
    </xdr:from>
    <xdr:to>
      <xdr:col>25</xdr:col>
      <xdr:colOff>485775</xdr:colOff>
      <xdr:row>11</xdr:row>
      <xdr:rowOff>81490</xdr:rowOff>
    </xdr:to>
    <xdr:sp macro="" textlink="">
      <xdr:nvSpPr>
        <xdr:cNvPr id="12" name="Oval Callout 11">
          <a:extLst>
            <a:ext uri="{FF2B5EF4-FFF2-40B4-BE49-F238E27FC236}">
              <a16:creationId xmlns:a16="http://schemas.microsoft.com/office/drawing/2014/main" id="{00000000-0008-0000-0000-00000C000000}"/>
            </a:ext>
          </a:extLst>
        </xdr:cNvPr>
        <xdr:cNvSpPr/>
      </xdr:nvSpPr>
      <xdr:spPr>
        <a:xfrm>
          <a:off x="16630650" y="57150"/>
          <a:ext cx="1609725" cy="1853140"/>
        </a:xfrm>
        <a:prstGeom prst="wedgeEllipseCallout">
          <a:avLst>
            <a:gd name="adj1" fmla="val 76080"/>
            <a:gd name="adj2" fmla="val 25445"/>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nces.ed.gov/" TargetMode="External"/><Relationship Id="rId13" Type="http://schemas.openxmlformats.org/officeDocument/2006/relationships/hyperlink" Target="http://www.nces.ed.gov/" TargetMode="External"/><Relationship Id="rId18" Type="http://schemas.openxmlformats.org/officeDocument/2006/relationships/hyperlink" Target="http://www.nces.ed.gov/" TargetMode="External"/><Relationship Id="rId26" Type="http://schemas.openxmlformats.org/officeDocument/2006/relationships/hyperlink" Target="http://www.nces.ed.gov/" TargetMode="External"/><Relationship Id="rId3" Type="http://schemas.openxmlformats.org/officeDocument/2006/relationships/hyperlink" Target="http://www.nces.ed.gov/" TargetMode="External"/><Relationship Id="rId21" Type="http://schemas.openxmlformats.org/officeDocument/2006/relationships/hyperlink" Target="http://www.nces.ed.gov/" TargetMode="External"/><Relationship Id="rId7" Type="http://schemas.openxmlformats.org/officeDocument/2006/relationships/hyperlink" Target="http://www.nces.ed.gov/" TargetMode="External"/><Relationship Id="rId12" Type="http://schemas.openxmlformats.org/officeDocument/2006/relationships/hyperlink" Target="http://www.nces.ed.gov/" TargetMode="External"/><Relationship Id="rId17" Type="http://schemas.openxmlformats.org/officeDocument/2006/relationships/hyperlink" Target="http://www.nces.ed.gov/" TargetMode="External"/><Relationship Id="rId25" Type="http://schemas.openxmlformats.org/officeDocument/2006/relationships/hyperlink" Target="http://www.nces.ed.gov/" TargetMode="External"/><Relationship Id="rId2" Type="http://schemas.openxmlformats.org/officeDocument/2006/relationships/hyperlink" Target="http://www.nces.ed.gov/" TargetMode="External"/><Relationship Id="rId16" Type="http://schemas.openxmlformats.org/officeDocument/2006/relationships/hyperlink" Target="http://www.nces.ed.gov/" TargetMode="External"/><Relationship Id="rId20" Type="http://schemas.openxmlformats.org/officeDocument/2006/relationships/hyperlink" Target="http://www.nces.ed.gov/" TargetMode="External"/><Relationship Id="rId29" Type="http://schemas.openxmlformats.org/officeDocument/2006/relationships/comments" Target="../comments1.xml"/><Relationship Id="rId1" Type="http://schemas.openxmlformats.org/officeDocument/2006/relationships/hyperlink" Target="http://www.nces.ed.gov/" TargetMode="External"/><Relationship Id="rId6" Type="http://schemas.openxmlformats.org/officeDocument/2006/relationships/hyperlink" Target="http://www.nces.ed.gov/" TargetMode="External"/><Relationship Id="rId11" Type="http://schemas.openxmlformats.org/officeDocument/2006/relationships/hyperlink" Target="http://www.nces.ed.gov/" TargetMode="External"/><Relationship Id="rId24" Type="http://schemas.openxmlformats.org/officeDocument/2006/relationships/hyperlink" Target="http://www.nces.ed.gov/" TargetMode="External"/><Relationship Id="rId5" Type="http://schemas.openxmlformats.org/officeDocument/2006/relationships/hyperlink" Target="http://www.nces.ed.gov/" TargetMode="External"/><Relationship Id="rId15" Type="http://schemas.openxmlformats.org/officeDocument/2006/relationships/hyperlink" Target="http://www.nces.ed.gov/" TargetMode="External"/><Relationship Id="rId23" Type="http://schemas.openxmlformats.org/officeDocument/2006/relationships/hyperlink" Target="http://www.nces.ed.gov/" TargetMode="External"/><Relationship Id="rId28" Type="http://schemas.openxmlformats.org/officeDocument/2006/relationships/vmlDrawing" Target="../drawings/vmlDrawing1.vml"/><Relationship Id="rId10" Type="http://schemas.openxmlformats.org/officeDocument/2006/relationships/hyperlink" Target="http://www.nces.ed.gov/" TargetMode="External"/><Relationship Id="rId19" Type="http://schemas.openxmlformats.org/officeDocument/2006/relationships/hyperlink" Target="http://www.nces.ed.gov/" TargetMode="External"/><Relationship Id="rId4" Type="http://schemas.openxmlformats.org/officeDocument/2006/relationships/hyperlink" Target="http://www.nces.ed.gov/" TargetMode="External"/><Relationship Id="rId9" Type="http://schemas.openxmlformats.org/officeDocument/2006/relationships/hyperlink" Target="http://www.nces.ed.gov/" TargetMode="External"/><Relationship Id="rId14" Type="http://schemas.openxmlformats.org/officeDocument/2006/relationships/hyperlink" Target="http://www.nces.ed.gov/" TargetMode="External"/><Relationship Id="rId22" Type="http://schemas.openxmlformats.org/officeDocument/2006/relationships/hyperlink" Target="http://www.nces.ed.gov/"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nces.ed.gov/ipeds/cipcode/cipdetail.aspx?y=56&amp;cipid=89848" TargetMode="External"/><Relationship Id="rId2" Type="http://schemas.openxmlformats.org/officeDocument/2006/relationships/hyperlink" Target="https://nces.ed.gov/ipeds/cipcode/cipdetail.aspx?y=56&amp;cipid=91146" TargetMode="External"/><Relationship Id="rId1" Type="http://schemas.openxmlformats.org/officeDocument/2006/relationships/hyperlink" Target="https://nces.ed.gov/ipeds/cipcode/cipdetail.aspx?y=56&amp;cipid=91120" TargetMode="External"/><Relationship Id="rId5" Type="http://schemas.openxmlformats.org/officeDocument/2006/relationships/hyperlink" Target="https://nces.ed.gov/pubs2002/cip2000/crosswalk.asp?Step=1&amp;CIPYEAR=2000&amp;SEARCH1=51.3303" TargetMode="External"/><Relationship Id="rId4" Type="http://schemas.openxmlformats.org/officeDocument/2006/relationships/hyperlink" Target="https://nces.ed.gov/ipeds/cipcode/cipdetail.aspx?y=56&amp;cipid=91127"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6"/>
  </sheetPr>
  <dimension ref="A1:AP85"/>
  <sheetViews>
    <sheetView showGridLines="0" tabSelected="1" view="pageBreakPreview" zoomScaleNormal="100" zoomScaleSheetLayoutView="100" workbookViewId="0">
      <selection activeCell="Z51" sqref="Z51"/>
    </sheetView>
  </sheetViews>
  <sheetFormatPr defaultColWidth="9.5703125" defaultRowHeight="12.6"/>
  <cols>
    <col min="1" max="1" width="7.85546875" customWidth="1"/>
    <col min="2" max="2" width="12.85546875" customWidth="1"/>
    <col min="3" max="12" width="10.5703125" customWidth="1"/>
    <col min="13" max="14" width="2.85546875" style="288" customWidth="1"/>
    <col min="15" max="15" width="10.5703125" customWidth="1"/>
    <col min="16" max="22" width="11.5703125" customWidth="1"/>
    <col min="23" max="23" width="20.5703125" customWidth="1"/>
    <col min="25" max="25" width="9.5703125" customWidth="1"/>
  </cols>
  <sheetData>
    <row r="1" spans="1:42" ht="15.6">
      <c r="A1" s="15" t="s">
        <v>0</v>
      </c>
      <c r="B1" s="33"/>
      <c r="C1" s="33"/>
      <c r="D1" s="33"/>
      <c r="E1" s="33"/>
      <c r="F1" s="33"/>
      <c r="G1" s="33"/>
      <c r="H1" s="33"/>
      <c r="I1" s="33"/>
      <c r="J1" s="33"/>
      <c r="K1" s="33"/>
      <c r="L1" s="33"/>
      <c r="M1" s="280"/>
      <c r="N1" s="280"/>
      <c r="O1" s="33"/>
      <c r="P1" s="33"/>
      <c r="Q1" s="33"/>
      <c r="R1" s="33"/>
      <c r="S1" s="33"/>
      <c r="T1" s="33"/>
      <c r="U1" s="16"/>
      <c r="V1" s="33"/>
      <c r="W1" s="124" t="s">
        <v>0</v>
      </c>
      <c r="AA1" s="220" t="s">
        <v>1</v>
      </c>
      <c r="AB1" s="152"/>
      <c r="AC1" s="152"/>
      <c r="AD1" s="152"/>
      <c r="AE1" s="152"/>
      <c r="AF1" s="152"/>
      <c r="AG1" s="152"/>
      <c r="AH1" s="152"/>
      <c r="AI1" s="152"/>
      <c r="AJ1" s="152"/>
      <c r="AK1" s="152"/>
      <c r="AL1" s="152"/>
      <c r="AM1" s="152"/>
      <c r="AN1" s="152"/>
      <c r="AO1" s="152"/>
      <c r="AP1" s="152"/>
    </row>
    <row r="2" spans="1:42" ht="15">
      <c r="A2" s="16" t="s">
        <v>2</v>
      </c>
      <c r="B2" s="16"/>
      <c r="C2" s="16"/>
      <c r="D2" s="16"/>
      <c r="E2" s="16"/>
      <c r="F2" s="16"/>
      <c r="G2" s="16"/>
      <c r="H2" s="33"/>
      <c r="I2" s="33"/>
      <c r="J2" s="33"/>
      <c r="K2" s="33"/>
      <c r="L2" s="33"/>
      <c r="M2" s="280"/>
      <c r="N2" s="280"/>
      <c r="O2" s="33"/>
      <c r="P2" s="33"/>
      <c r="Q2" s="33"/>
      <c r="R2" s="33"/>
      <c r="S2" s="33"/>
      <c r="T2" s="33"/>
      <c r="U2" s="16"/>
      <c r="V2" s="33"/>
      <c r="W2" s="125" t="s">
        <v>3</v>
      </c>
    </row>
    <row r="3" spans="1:42" ht="12.75">
      <c r="A3" s="16"/>
      <c r="B3" s="16"/>
      <c r="C3" s="16"/>
      <c r="D3" s="16"/>
      <c r="E3" s="16"/>
      <c r="F3" s="16"/>
      <c r="G3" s="16"/>
      <c r="H3" s="16"/>
      <c r="I3" s="16"/>
      <c r="J3" s="16"/>
      <c r="K3" s="16"/>
      <c r="L3" s="16"/>
      <c r="M3" s="281"/>
      <c r="N3" s="281"/>
      <c r="O3" s="16"/>
      <c r="P3" s="16"/>
      <c r="Q3" s="16"/>
      <c r="R3" s="16"/>
      <c r="S3" s="16"/>
      <c r="T3" s="16"/>
      <c r="U3" s="16"/>
      <c r="V3" s="16"/>
      <c r="W3" s="2"/>
    </row>
    <row r="4" spans="1:42" ht="13.5" customHeight="1">
      <c r="A4" s="276" t="s">
        <v>4</v>
      </c>
      <c r="B4" s="276"/>
      <c r="C4" s="276"/>
      <c r="D4" s="276"/>
      <c r="E4" s="276"/>
      <c r="F4" s="276"/>
      <c r="G4" s="276"/>
      <c r="H4" s="276"/>
      <c r="I4" s="276"/>
      <c r="J4" s="276"/>
      <c r="K4" s="276"/>
      <c r="L4" s="276"/>
      <c r="M4" s="280"/>
      <c r="N4" s="280"/>
      <c r="O4" s="121" t="s">
        <v>5</v>
      </c>
      <c r="P4" s="121"/>
      <c r="Q4" s="121"/>
      <c r="R4" s="121"/>
      <c r="S4" s="121"/>
      <c r="T4" s="121"/>
      <c r="U4" s="218"/>
      <c r="V4" s="121"/>
      <c r="W4" s="139"/>
    </row>
    <row r="5" spans="1:42" ht="13.5" customHeight="1">
      <c r="A5" s="4"/>
      <c r="B5" s="4"/>
      <c r="C5" s="33"/>
      <c r="D5" s="277"/>
      <c r="E5" s="35"/>
      <c r="F5" s="277"/>
      <c r="G5" s="35"/>
      <c r="H5" s="277"/>
      <c r="I5" s="244" t="s">
        <v>6</v>
      </c>
      <c r="J5" s="233"/>
      <c r="K5" s="278" t="s">
        <v>7</v>
      </c>
      <c r="L5" s="275"/>
      <c r="M5" s="280" t="s">
        <v>6</v>
      </c>
      <c r="N5" s="280"/>
      <c r="O5" s="121" t="s">
        <v>6</v>
      </c>
      <c r="P5" s="121"/>
      <c r="Q5" s="216" t="s">
        <v>6</v>
      </c>
      <c r="R5" s="217"/>
      <c r="S5" s="273" t="s">
        <v>8</v>
      </c>
      <c r="T5" s="274"/>
      <c r="U5" s="256" t="s">
        <v>9</v>
      </c>
      <c r="V5" s="121"/>
    </row>
    <row r="6" spans="1:42" ht="13.5" customHeight="1">
      <c r="A6" s="4"/>
      <c r="B6" s="4"/>
      <c r="C6" s="269" t="s">
        <v>10</v>
      </c>
      <c r="D6" s="270"/>
      <c r="E6" s="35" t="s">
        <v>11</v>
      </c>
      <c r="F6" s="33"/>
      <c r="G6" s="271" t="s">
        <v>12</v>
      </c>
      <c r="H6" s="272"/>
      <c r="I6" s="244" t="s">
        <v>13</v>
      </c>
      <c r="J6" s="233"/>
      <c r="K6" s="122" t="s">
        <v>11</v>
      </c>
      <c r="L6" s="122"/>
      <c r="M6" s="280" t="s">
        <v>14</v>
      </c>
      <c r="N6" s="280" t="s">
        <v>6</v>
      </c>
      <c r="O6" s="269" t="s">
        <v>15</v>
      </c>
      <c r="P6" s="270"/>
      <c r="Q6" s="35" t="s">
        <v>16</v>
      </c>
      <c r="R6" s="233"/>
      <c r="S6" s="33" t="s">
        <v>11</v>
      </c>
      <c r="T6" s="255"/>
      <c r="U6" s="257" t="s">
        <v>17</v>
      </c>
      <c r="V6" s="33"/>
    </row>
    <row r="7" spans="1:42" ht="12.75">
      <c r="A7" s="4"/>
      <c r="B7" s="4"/>
      <c r="C7" s="112" t="s">
        <v>6</v>
      </c>
      <c r="D7" s="112" t="s">
        <v>18</v>
      </c>
      <c r="E7" s="163" t="s">
        <v>6</v>
      </c>
      <c r="F7" s="112" t="s">
        <v>18</v>
      </c>
      <c r="G7" s="163" t="s">
        <v>6</v>
      </c>
      <c r="H7" s="112" t="s">
        <v>18</v>
      </c>
      <c r="I7" s="245" t="s">
        <v>6</v>
      </c>
      <c r="J7" s="234" t="s">
        <v>19</v>
      </c>
      <c r="K7" s="112" t="s">
        <v>6</v>
      </c>
      <c r="L7" s="112" t="s">
        <v>18</v>
      </c>
      <c r="M7" s="282" t="s">
        <v>6</v>
      </c>
      <c r="N7" s="282" t="s">
        <v>6</v>
      </c>
      <c r="O7" s="112" t="s">
        <v>6</v>
      </c>
      <c r="P7" s="112" t="s">
        <v>18</v>
      </c>
      <c r="Q7" s="163" t="s">
        <v>6</v>
      </c>
      <c r="R7" s="234" t="s">
        <v>18</v>
      </c>
      <c r="S7" s="112" t="s">
        <v>6</v>
      </c>
      <c r="T7" s="234" t="s">
        <v>18</v>
      </c>
      <c r="U7" s="258" t="s">
        <v>6</v>
      </c>
      <c r="V7" s="112" t="s">
        <v>18</v>
      </c>
    </row>
    <row r="8" spans="1:42" ht="12.75">
      <c r="A8" s="4"/>
      <c r="B8" s="5"/>
      <c r="C8" s="111" t="s">
        <v>6</v>
      </c>
      <c r="D8" s="111" t="s">
        <v>20</v>
      </c>
      <c r="E8" s="88" t="s">
        <v>6</v>
      </c>
      <c r="F8" s="111" t="s">
        <v>20</v>
      </c>
      <c r="G8" s="88" t="s">
        <v>6</v>
      </c>
      <c r="H8" s="111" t="s">
        <v>20</v>
      </c>
      <c r="I8" s="246" t="s">
        <v>6</v>
      </c>
      <c r="J8" s="235" t="s">
        <v>21</v>
      </c>
      <c r="K8" s="111" t="s">
        <v>6</v>
      </c>
      <c r="L8" s="111" t="s">
        <v>20</v>
      </c>
      <c r="M8" s="282"/>
      <c r="N8" s="282"/>
      <c r="O8" s="290" t="s">
        <v>6</v>
      </c>
      <c r="P8" s="111" t="s">
        <v>20</v>
      </c>
      <c r="Q8" s="88" t="s">
        <v>6</v>
      </c>
      <c r="R8" s="235" t="s">
        <v>20</v>
      </c>
      <c r="S8" s="111" t="s">
        <v>6</v>
      </c>
      <c r="T8" s="235" t="s">
        <v>20</v>
      </c>
      <c r="U8" s="259" t="s">
        <v>6</v>
      </c>
      <c r="V8" s="111" t="s">
        <v>20</v>
      </c>
    </row>
    <row r="9" spans="1:42" ht="12.75">
      <c r="A9" s="4"/>
      <c r="B9" s="5"/>
      <c r="D9" s="33" t="s">
        <v>22</v>
      </c>
      <c r="E9" s="11"/>
      <c r="F9" s="33" t="s">
        <v>22</v>
      </c>
      <c r="G9" s="11"/>
      <c r="H9" s="33" t="s">
        <v>22</v>
      </c>
      <c r="I9" s="247"/>
      <c r="J9" s="233" t="s">
        <v>22</v>
      </c>
      <c r="L9" s="33" t="s">
        <v>22</v>
      </c>
      <c r="M9" s="280" t="s">
        <v>6</v>
      </c>
      <c r="N9" s="280" t="s">
        <v>6</v>
      </c>
      <c r="O9" s="291"/>
      <c r="P9" s="33" t="s">
        <v>23</v>
      </c>
      <c r="Q9" s="11"/>
      <c r="R9" s="233" t="s">
        <v>24</v>
      </c>
      <c r="T9" s="233" t="s">
        <v>22</v>
      </c>
      <c r="U9" s="260"/>
      <c r="V9" s="33" t="s">
        <v>22</v>
      </c>
    </row>
    <row r="10" spans="1:42" s="9" customFormat="1" ht="12.75">
      <c r="A10" s="6"/>
      <c r="B10" s="7"/>
      <c r="C10" s="32" t="s">
        <v>25</v>
      </c>
      <c r="D10" s="32" t="s">
        <v>25</v>
      </c>
      <c r="E10" s="159" t="s">
        <v>25</v>
      </c>
      <c r="F10" s="32" t="s">
        <v>25</v>
      </c>
      <c r="G10" s="159" t="s">
        <v>25</v>
      </c>
      <c r="H10" s="32" t="s">
        <v>25</v>
      </c>
      <c r="I10" s="248" t="s">
        <v>25</v>
      </c>
      <c r="J10" s="236" t="s">
        <v>25</v>
      </c>
      <c r="K10" s="32" t="s">
        <v>25</v>
      </c>
      <c r="L10" s="32" t="s">
        <v>25</v>
      </c>
      <c r="M10" s="282"/>
      <c r="N10" s="282"/>
      <c r="O10" s="32" t="s">
        <v>25</v>
      </c>
      <c r="P10" s="32" t="s">
        <v>25</v>
      </c>
      <c r="Q10" s="159" t="s">
        <v>25</v>
      </c>
      <c r="R10" s="236" t="s">
        <v>26</v>
      </c>
      <c r="S10" s="32" t="s">
        <v>25</v>
      </c>
      <c r="T10" s="236" t="s">
        <v>25</v>
      </c>
      <c r="U10" s="261" t="s">
        <v>25</v>
      </c>
      <c r="V10" s="32" t="s">
        <v>25</v>
      </c>
    </row>
    <row r="11" spans="1:42">
      <c r="A11" s="37" t="s">
        <v>27</v>
      </c>
      <c r="B11" s="37"/>
      <c r="C11" s="37">
        <f>+Data!Z5</f>
        <v>34129</v>
      </c>
      <c r="D11" s="226">
        <f>+((Data!Z5-Data!U5)/Data!U5)*100</f>
        <v>-14.602777430251471</v>
      </c>
      <c r="E11" s="37">
        <f>+Data!AX5</f>
        <v>19774</v>
      </c>
      <c r="F11" s="226">
        <f>+((Data!AX5-Data!AS5)/Data!AS5)*100</f>
        <v>8.0546448087431699</v>
      </c>
      <c r="G11" s="37">
        <f>+Data!BV5</f>
        <v>6539</v>
      </c>
      <c r="H11" s="221">
        <f>+((Data!BV5-Data!BQ5)/Data!BQ5)*100</f>
        <v>12.431224209078405</v>
      </c>
      <c r="I11" s="249">
        <f>+Data!CT5</f>
        <v>2578</v>
      </c>
      <c r="J11" s="237">
        <f>+((Data!CT5-Data!CO5)/Data!CO5)*100</f>
        <v>1.3364779874213837</v>
      </c>
      <c r="K11" s="37">
        <f>+Data!DR5</f>
        <v>6943</v>
      </c>
      <c r="L11" s="221">
        <f>+((Data!DR5-Data!DM5)/Data!DM5)*100</f>
        <v>29.654528478057891</v>
      </c>
      <c r="M11" s="283"/>
      <c r="N11" s="283"/>
      <c r="O11" s="292">
        <f>+Data!EP5</f>
        <v>14416</v>
      </c>
      <c r="P11" s="226">
        <f>+((Data!EP5-Data!EK5)/Data!EK5)*100</f>
        <v>1.3712115884958864</v>
      </c>
      <c r="Q11" s="37">
        <f>+Data!FN5</f>
        <v>1648</v>
      </c>
      <c r="R11" s="237">
        <f>+((Data!FN5-Data!FI5)/Data!FI5)*100</f>
        <v>9.0668431502316356</v>
      </c>
      <c r="S11" s="37">
        <f>+Data!GL5</f>
        <v>3279</v>
      </c>
      <c r="T11" s="237">
        <f>+((Data!GL5-Data!GG5)/Data!GG5)*100</f>
        <v>16.483126110124331</v>
      </c>
      <c r="U11" s="37">
        <f>+Data!HA5</f>
        <v>24775</v>
      </c>
      <c r="V11" s="221">
        <f>+((Data!HA5-Data!GV5)/Data!GV5)*100</f>
        <v>42.409610852445823</v>
      </c>
      <c r="W11" s="118" t="s">
        <v>27</v>
      </c>
    </row>
    <row r="12" spans="1:42">
      <c r="A12" s="222" t="s">
        <v>28</v>
      </c>
      <c r="B12" s="222"/>
      <c r="C12" s="222">
        <f>+Data!Z6</f>
        <v>10626</v>
      </c>
      <c r="D12" s="223">
        <f>+((Data!Z6-Data!U6)/Data!U6)*100</f>
        <v>-16.192128716775773</v>
      </c>
      <c r="E12" s="222">
        <f>+Data!AX6</f>
        <v>6833</v>
      </c>
      <c r="F12" s="223">
        <f>+((Data!AX6-Data!AS6)/Data!AS6)*100</f>
        <v>8.6845872435183722</v>
      </c>
      <c r="G12" s="222">
        <f>+Data!BV6</f>
        <v>1681</v>
      </c>
      <c r="H12" s="224">
        <f>+((Data!BV6-Data!BQ6)/Data!BQ6)*100</f>
        <v>6.4597846738442062</v>
      </c>
      <c r="I12" s="250">
        <f>+Data!CT6</f>
        <v>749</v>
      </c>
      <c r="J12" s="238">
        <f>+((Data!CT6-Data!CO6)/Data!CO6)*100</f>
        <v>11.791044776119403</v>
      </c>
      <c r="K12" s="222">
        <f>+Data!DR6</f>
        <v>2128</v>
      </c>
      <c r="L12" s="224">
        <f>+((Data!DR6-Data!DM6)/Data!DM6)*100</f>
        <v>53.314121037463977</v>
      </c>
      <c r="M12" s="283"/>
      <c r="N12" s="283"/>
      <c r="O12" s="222">
        <f>+Data!EP6</f>
        <v>5124</v>
      </c>
      <c r="P12" s="224">
        <f>+((Data!EP6-Data!EK6)/Data!EK6)*100</f>
        <v>3.28562789760129</v>
      </c>
      <c r="Q12" s="222">
        <f>+Data!FN6</f>
        <v>475</v>
      </c>
      <c r="R12" s="238">
        <f>+((Data!FN6-Data!FI6)/Data!FI6)*100</f>
        <v>6.7415730337078648</v>
      </c>
      <c r="S12" s="222">
        <f>+Data!GL6</f>
        <v>1235</v>
      </c>
      <c r="T12" s="238">
        <f>+((Data!GL6-Data!GG6)/Data!GG6)*100</f>
        <v>16.180620884289745</v>
      </c>
      <c r="U12" s="222">
        <f>+Data!HA6</f>
        <v>7002</v>
      </c>
      <c r="V12" s="224">
        <f>+((Data!HA6-Data!GV6)/Data!GV6)*100</f>
        <v>58.559782608695656</v>
      </c>
      <c r="W12" s="225" t="s">
        <v>28</v>
      </c>
    </row>
    <row r="13" spans="1:42" s="92" customFormat="1">
      <c r="A13" s="90" t="s">
        <v>29</v>
      </c>
      <c r="B13" s="90"/>
      <c r="C13" s="90">
        <f>+Data!Z7</f>
        <v>31.134812036684345</v>
      </c>
      <c r="D13" s="91"/>
      <c r="E13" s="90">
        <f>+Data!AX7</f>
        <v>34.555476888843941</v>
      </c>
      <c r="F13" s="91"/>
      <c r="G13" s="90">
        <f>+Data!BV7</f>
        <v>25.707294693378191</v>
      </c>
      <c r="H13" s="90"/>
      <c r="I13" s="251">
        <f>+Data!CT7</f>
        <v>29.053529868114818</v>
      </c>
      <c r="J13" s="239"/>
      <c r="K13" s="37">
        <f>+Data!DR7</f>
        <v>30.649575111623218</v>
      </c>
      <c r="L13" s="90">
        <f>+((Data!DR7-Data!DM7)/Data!DM7)*100</f>
        <v>18.248180635981491</v>
      </c>
      <c r="M13" s="283"/>
      <c r="N13" s="283"/>
      <c r="O13" s="293">
        <f>+Data!EP7</f>
        <v>35.543840177580464</v>
      </c>
      <c r="P13" s="90"/>
      <c r="Q13" s="37">
        <f>+Data!FN7</f>
        <v>28.822815533980584</v>
      </c>
      <c r="R13" s="239"/>
      <c r="S13" s="37">
        <f>+Data!GL7</f>
        <v>37.663921927416894</v>
      </c>
      <c r="T13" s="239"/>
      <c r="U13" s="37">
        <f>+Data!HA7</f>
        <v>28.262361251261353</v>
      </c>
      <c r="V13" s="90"/>
      <c r="W13" s="115" t="s">
        <v>30</v>
      </c>
    </row>
    <row r="14" spans="1:42" s="279" customFormat="1" ht="12.75">
      <c r="A14" s="38" t="s">
        <v>31</v>
      </c>
      <c r="B14" s="38"/>
      <c r="C14" s="38">
        <f>+Data!Z8</f>
        <v>312</v>
      </c>
      <c r="D14" s="93">
        <f>+((Data!Z8-Data!U8)/Data!U8)*100</f>
        <v>-11.111111111111111</v>
      </c>
      <c r="E14" s="38">
        <f>+Data!AX8</f>
        <v>252</v>
      </c>
      <c r="F14" s="93">
        <f>+((Data!AX8-Data!AS8)/Data!AS8)*100</f>
        <v>-1.1764705882352942</v>
      </c>
      <c r="G14" s="38">
        <f>+Data!BV8</f>
        <v>75</v>
      </c>
      <c r="H14" s="106">
        <f>+((Data!BV8-Data!BQ8)/Data!BQ8)*100</f>
        <v>41.509433962264154</v>
      </c>
      <c r="I14" s="252"/>
      <c r="J14" s="240" t="s">
        <v>32</v>
      </c>
      <c r="K14" s="38">
        <f>+Data!DR8</f>
        <v>151</v>
      </c>
      <c r="L14" s="127" t="s">
        <v>32</v>
      </c>
      <c r="M14" s="283"/>
      <c r="N14" s="283"/>
      <c r="O14" s="294">
        <f>+Data!EP8</f>
        <v>227</v>
      </c>
      <c r="P14" s="106">
        <f>+((Data!EP8-Data!EK8)/Data!EK8)*100</f>
        <v>-14.661654135338345</v>
      </c>
      <c r="Q14" s="38">
        <f>+Data!FN8</f>
        <v>41</v>
      </c>
      <c r="R14" s="242">
        <f>+((Data!FN8-Data!FI8)/Data!FI8)*100</f>
        <v>-2.3809523809523809</v>
      </c>
      <c r="S14" s="38">
        <f>+Data!GL8</f>
        <v>172</v>
      </c>
      <c r="T14" s="242">
        <f>+((Data!GL8-Data!GG8)/Data!GG8)*100</f>
        <v>-2.8248587570621471</v>
      </c>
      <c r="U14" s="38">
        <f>+Data!HA8</f>
        <v>687</v>
      </c>
      <c r="V14" s="106">
        <f>+((Data!HA8-Data!GV8)/Data!GV8)*100</f>
        <v>47.109207708779444</v>
      </c>
      <c r="W14" s="116" t="s">
        <v>31</v>
      </c>
    </row>
    <row r="15" spans="1:42" s="279" customFormat="1" ht="12.75">
      <c r="A15" s="38" t="s">
        <v>33</v>
      </c>
      <c r="B15" s="38"/>
      <c r="C15" s="38">
        <f>+Data!Z9</f>
        <v>218</v>
      </c>
      <c r="D15" s="93">
        <f>+((Data!Z9-Data!U9)/Data!U9)*100</f>
        <v>-12.8</v>
      </c>
      <c r="E15" s="38">
        <f>+Data!AX9</f>
        <v>164</v>
      </c>
      <c r="F15" s="93">
        <f>+((Data!AX9-Data!AS9)/Data!AS9)*100</f>
        <v>8.6092715231788084</v>
      </c>
      <c r="G15" s="38"/>
      <c r="H15" s="127" t="s">
        <v>32</v>
      </c>
      <c r="I15" s="252"/>
      <c r="J15" s="240" t="s">
        <v>32</v>
      </c>
      <c r="K15" s="38">
        <f>+Data!DR9</f>
        <v>0</v>
      </c>
      <c r="L15" s="127" t="s">
        <v>32</v>
      </c>
      <c r="M15" s="283"/>
      <c r="N15" s="283"/>
      <c r="O15" s="294">
        <f>+Data!EP9</f>
        <v>163</v>
      </c>
      <c r="P15" s="106">
        <f>+((Data!EP9-Data!EK9)/Data!EK9)*100</f>
        <v>5.8441558441558437</v>
      </c>
      <c r="Q15" s="38"/>
      <c r="R15" s="240" t="s">
        <v>32</v>
      </c>
      <c r="S15" s="38"/>
      <c r="T15" s="240" t="s">
        <v>32</v>
      </c>
      <c r="U15" s="38">
        <f>+Data!HA9</f>
        <v>223</v>
      </c>
      <c r="V15" s="106">
        <f>+((Data!HA9-Data!GV9)/Data!GV9)*100</f>
        <v>82.786885245901644</v>
      </c>
      <c r="W15" s="116" t="s">
        <v>33</v>
      </c>
    </row>
    <row r="16" spans="1:42" s="279" customFormat="1" ht="12.75">
      <c r="A16" s="38" t="s">
        <v>34</v>
      </c>
      <c r="B16" s="38"/>
      <c r="C16" s="38"/>
      <c r="D16" s="126" t="s">
        <v>32</v>
      </c>
      <c r="E16" s="38"/>
      <c r="F16" s="126" t="s">
        <v>32</v>
      </c>
      <c r="G16" s="38"/>
      <c r="H16" s="127" t="s">
        <v>32</v>
      </c>
      <c r="I16" s="252"/>
      <c r="J16" s="240" t="s">
        <v>32</v>
      </c>
      <c r="K16" s="38">
        <f>+Data!DR10</f>
        <v>0</v>
      </c>
      <c r="L16" s="127" t="s">
        <v>32</v>
      </c>
      <c r="M16" s="283"/>
      <c r="N16" s="283"/>
      <c r="O16" s="294"/>
      <c r="P16" s="127" t="s">
        <v>32</v>
      </c>
      <c r="Q16" s="38"/>
      <c r="R16" s="240" t="s">
        <v>32</v>
      </c>
      <c r="S16" s="38"/>
      <c r="T16" s="240" t="s">
        <v>32</v>
      </c>
      <c r="U16" s="38">
        <f>+Data!HA10</f>
        <v>65</v>
      </c>
      <c r="V16" s="106">
        <f>+((Data!HA10-Data!GV10)/Data!GV10)*100</f>
        <v>75.675675675675677</v>
      </c>
      <c r="W16" s="116" t="s">
        <v>34</v>
      </c>
    </row>
    <row r="17" spans="1:23" s="279" customFormat="1" ht="12.75">
      <c r="A17" s="38" t="s">
        <v>35</v>
      </c>
      <c r="B17" s="38"/>
      <c r="C17" s="38">
        <f>+Data!Z11</f>
        <v>2086</v>
      </c>
      <c r="D17" s="93">
        <f>+((Data!Z11-Data!U11)/Data!U11)*100</f>
        <v>-24.338048603554586</v>
      </c>
      <c r="E17" s="38">
        <f>+Data!AX11</f>
        <v>897</v>
      </c>
      <c r="F17" s="93">
        <f>+((Data!AX11-Data!AS11)/Data!AS11)*100</f>
        <v>15.444015444015443</v>
      </c>
      <c r="G17" s="38">
        <f>+Data!BV11</f>
        <v>209</v>
      </c>
      <c r="H17" s="106">
        <f>+((Data!BV11-Data!BQ11)/Data!BQ11)*100</f>
        <v>0.96618357487922701</v>
      </c>
      <c r="I17" s="252"/>
      <c r="J17" s="240" t="s">
        <v>32</v>
      </c>
      <c r="K17" s="38">
        <f>+Data!DR11</f>
        <v>245</v>
      </c>
      <c r="L17" s="106">
        <f>+((Data!DR11-Data!DM11)/Data!DM11)*100</f>
        <v>2.9411764705882351</v>
      </c>
      <c r="M17" s="283"/>
      <c r="N17" s="283"/>
      <c r="O17" s="294">
        <f>+Data!EP11</f>
        <v>809</v>
      </c>
      <c r="P17" s="106">
        <f>+((Data!EP11-Data!EK11)/Data!EK11)*100</f>
        <v>-7.4370709382151023</v>
      </c>
      <c r="Q17" s="38">
        <f>+Data!FN11</f>
        <v>87</v>
      </c>
      <c r="R17" s="242">
        <f>+((Data!FN11-Data!FI11)/Data!FI11)*100</f>
        <v>-8.4210526315789469</v>
      </c>
      <c r="S17" s="38">
        <f>+Data!GL11</f>
        <v>113</v>
      </c>
      <c r="T17" s="242">
        <f>+((Data!GL11-Data!GG11)/Data!GG11)*100</f>
        <v>11.881188118811881</v>
      </c>
      <c r="U17" s="38">
        <f>+Data!HA11</f>
        <v>1260</v>
      </c>
      <c r="V17" s="106">
        <f>+((Data!HA11-Data!GV11)/Data!GV11)*100</f>
        <v>41.732283464566926</v>
      </c>
      <c r="W17" s="116" t="s">
        <v>35</v>
      </c>
    </row>
    <row r="18" spans="1:23" ht="12.75">
      <c r="A18" s="37" t="s">
        <v>36</v>
      </c>
      <c r="B18" s="37"/>
      <c r="C18" s="37">
        <f>+Data!Z12</f>
        <v>873</v>
      </c>
      <c r="D18" s="91">
        <f>+((Data!Z12-Data!U12)/Data!U12)*100</f>
        <v>-7.7167019027484143</v>
      </c>
      <c r="E18" s="37">
        <f>+Data!AX12</f>
        <v>568</v>
      </c>
      <c r="F18" s="91">
        <f>+((Data!AX12-Data!AS12)/Data!AS12)*100</f>
        <v>12.475247524752476</v>
      </c>
      <c r="G18" s="37">
        <f>+Data!BV12</f>
        <v>91</v>
      </c>
      <c r="H18" s="90">
        <f>+((Data!BV12-Data!BQ12)/Data!BQ12)*100</f>
        <v>3.4090909090909087</v>
      </c>
      <c r="I18" s="249">
        <f>+Data!CT12</f>
        <v>386</v>
      </c>
      <c r="J18" s="239">
        <f>+((Data!CT12-Data!CO12)/Data!CO12)*100</f>
        <v>11.560693641618498</v>
      </c>
      <c r="K18" s="37">
        <f>+Data!DR12</f>
        <v>0</v>
      </c>
      <c r="L18" s="135" t="s">
        <v>32</v>
      </c>
      <c r="M18" s="283"/>
      <c r="N18" s="283"/>
      <c r="O18" s="292">
        <f>+Data!EP12</f>
        <v>351</v>
      </c>
      <c r="P18" s="90">
        <f>+((Data!EP12-Data!EK12)/Data!EK12)*100</f>
        <v>-2.2284122562674096</v>
      </c>
      <c r="Q18" s="37">
        <f>+Data!FN12</f>
        <v>36</v>
      </c>
      <c r="R18" s="241" t="s">
        <v>32</v>
      </c>
      <c r="S18" s="37">
        <f>+Data!GL12</f>
        <v>114</v>
      </c>
      <c r="T18" s="239">
        <f>+((Data!GL12-Data!GG12)/Data!GG12)*100</f>
        <v>14.000000000000002</v>
      </c>
      <c r="U18" s="37">
        <f>+Data!HA12</f>
        <v>405</v>
      </c>
      <c r="V18" s="90">
        <f>+((Data!HA12-Data!GV12)/Data!GV12)*100</f>
        <v>24.233128834355828</v>
      </c>
      <c r="W18" s="115" t="s">
        <v>36</v>
      </c>
    </row>
    <row r="19" spans="1:23" ht="12.75">
      <c r="A19" s="37" t="s">
        <v>37</v>
      </c>
      <c r="B19" s="37"/>
      <c r="C19" s="37">
        <f>+Data!Z13</f>
        <v>350</v>
      </c>
      <c r="D19" s="91">
        <f>+((Data!Z13-Data!U13)/Data!U13)*100</f>
        <v>-11.39240506329114</v>
      </c>
      <c r="E19" s="37">
        <f>+Data!AX13</f>
        <v>293</v>
      </c>
      <c r="F19" s="91">
        <f>+((Data!AX13-Data!AS13)/Data!AS13)*100</f>
        <v>11.406844106463879</v>
      </c>
      <c r="G19" s="37">
        <f>+Data!BV13</f>
        <v>182</v>
      </c>
      <c r="H19" s="90">
        <f>+((Data!BV13-Data!BQ13)/Data!BQ13)*100</f>
        <v>8.9820359281437128</v>
      </c>
      <c r="I19" s="249"/>
      <c r="J19" s="241" t="s">
        <v>32</v>
      </c>
      <c r="K19" s="37">
        <f>+Data!DR13</f>
        <v>123</v>
      </c>
      <c r="L19" s="90">
        <f>+((Data!DR13-Data!DM13)/Data!DM13)*100</f>
        <v>83.582089552238799</v>
      </c>
      <c r="M19" s="283"/>
      <c r="N19" s="283"/>
      <c r="O19" s="292">
        <f>+Data!EP13</f>
        <v>220</v>
      </c>
      <c r="P19" s="90">
        <f>+((Data!EP13-Data!EK13)/Data!EK13)*100</f>
        <v>71.875</v>
      </c>
      <c r="Q19" s="37"/>
      <c r="R19" s="241" t="s">
        <v>32</v>
      </c>
      <c r="S19" s="37"/>
      <c r="T19" s="241" t="s">
        <v>32</v>
      </c>
      <c r="U19" s="37">
        <f>+Data!HA13</f>
        <v>511</v>
      </c>
      <c r="V19" s="90">
        <f>+((Data!HA13-Data!GV13)/Data!GV13)*100</f>
        <v>60.188087774294672</v>
      </c>
      <c r="W19" s="115" t="s">
        <v>37</v>
      </c>
    </row>
    <row r="20" spans="1:23" ht="12.75">
      <c r="A20" s="37" t="s">
        <v>38</v>
      </c>
      <c r="B20" s="37"/>
      <c r="C20" s="37">
        <f>+Data!Z14</f>
        <v>703</v>
      </c>
      <c r="D20" s="91">
        <f>+((Data!Z14-Data!U14)/Data!U14)*100</f>
        <v>-14.993954050785973</v>
      </c>
      <c r="E20" s="37">
        <f>+Data!AX14</f>
        <v>513</v>
      </c>
      <c r="F20" s="91">
        <f>+((Data!AX14-Data!AS14)/Data!AS14)*100</f>
        <v>8.2278481012658222</v>
      </c>
      <c r="G20" s="37">
        <f>+Data!BV14</f>
        <v>66</v>
      </c>
      <c r="H20" s="90">
        <f>+((Data!BV14-Data!BQ14)/Data!BQ14)*100</f>
        <v>4.7619047619047619</v>
      </c>
      <c r="I20" s="249"/>
      <c r="J20" s="241" t="s">
        <v>32</v>
      </c>
      <c r="K20" s="37">
        <f>+Data!DR14</f>
        <v>0</v>
      </c>
      <c r="L20" s="135" t="s">
        <v>32</v>
      </c>
      <c r="M20" s="283"/>
      <c r="N20" s="283"/>
      <c r="O20" s="292">
        <f>+Data!EP14</f>
        <v>230</v>
      </c>
      <c r="P20" s="90">
        <f>+((Data!EP14-Data!EK14)/Data!EK14)*100</f>
        <v>-7.2580645161290329</v>
      </c>
      <c r="Q20" s="37"/>
      <c r="R20" s="241" t="s">
        <v>32</v>
      </c>
      <c r="S20" s="37">
        <f>+Data!GL14</f>
        <v>88</v>
      </c>
      <c r="T20" s="239">
        <f>+((Data!GL14-Data!GG14)/Data!GG14)*100</f>
        <v>4.7619047619047619</v>
      </c>
      <c r="U20" s="37">
        <f>+Data!HA14</f>
        <v>209</v>
      </c>
      <c r="V20" s="90">
        <f>+((Data!HA14-Data!GV14)/Data!GV14)*100</f>
        <v>63.28125</v>
      </c>
      <c r="W20" s="115" t="s">
        <v>39</v>
      </c>
    </row>
    <row r="21" spans="1:23" ht="12.75">
      <c r="A21" s="37" t="s">
        <v>40</v>
      </c>
      <c r="B21" s="37"/>
      <c r="C21" s="37">
        <f>+Data!Z15</f>
        <v>353</v>
      </c>
      <c r="D21" s="91">
        <f>+((Data!Z15-Data!U15)/Data!U15)*100</f>
        <v>-35.110294117647058</v>
      </c>
      <c r="E21" s="37">
        <f>+Data!AX15</f>
        <v>281</v>
      </c>
      <c r="F21" s="91">
        <f>+((Data!AX15-Data!AS15)/Data!AS15)*100</f>
        <v>4.0740740740740744</v>
      </c>
      <c r="G21" s="37">
        <f>+Data!BV15</f>
        <v>132</v>
      </c>
      <c r="H21" s="90">
        <f>+((Data!BV15-Data!BQ15)/Data!BQ15)*100</f>
        <v>3.9370078740157481</v>
      </c>
      <c r="I21" s="249"/>
      <c r="J21" s="241" t="s">
        <v>32</v>
      </c>
      <c r="K21" s="37">
        <f>+Data!DR15</f>
        <v>0</v>
      </c>
      <c r="L21" s="135" t="s">
        <v>32</v>
      </c>
      <c r="M21" s="283"/>
      <c r="N21" s="283"/>
      <c r="O21" s="292">
        <f>+Data!EP15</f>
        <v>242</v>
      </c>
      <c r="P21" s="90">
        <f>+((Data!EP15-Data!EK15)/Data!EK15)*100</f>
        <v>-11.355311355311356</v>
      </c>
      <c r="Q21" s="37"/>
      <c r="R21" s="241" t="s">
        <v>32</v>
      </c>
      <c r="S21" s="37">
        <f>+Data!GL15</f>
        <v>30</v>
      </c>
      <c r="T21" s="239">
        <f>+((Data!GL15-Data!GG15)/Data!GG15)*100</f>
        <v>-3.225806451612903</v>
      </c>
      <c r="U21" s="37">
        <f>+Data!HA15</f>
        <v>389</v>
      </c>
      <c r="V21" s="90">
        <f>+((Data!HA15-Data!GV15)/Data!GV15)*100</f>
        <v>68.398268398268399</v>
      </c>
      <c r="W21" s="115" t="s">
        <v>40</v>
      </c>
    </row>
    <row r="22" spans="1:23" ht="12.75">
      <c r="A22" s="38" t="s">
        <v>41</v>
      </c>
      <c r="B22" s="38"/>
      <c r="C22" s="38">
        <f>+Data!Z16</f>
        <v>223</v>
      </c>
      <c r="D22" s="93">
        <f>+((Data!Z16-Data!U16)/Data!U16)*100</f>
        <v>-18.613138686131386</v>
      </c>
      <c r="E22" s="38">
        <f>+Data!AX16</f>
        <v>146</v>
      </c>
      <c r="F22" s="93">
        <f>+((Data!AX16-Data!AS16)/Data!AS16)*100</f>
        <v>17.741935483870968</v>
      </c>
      <c r="G22" s="38">
        <f>+Data!BV16</f>
        <v>44</v>
      </c>
      <c r="H22" s="106">
        <f>+((Data!BV16-Data!BQ16)/Data!BQ16)*100</f>
        <v>29.411764705882355</v>
      </c>
      <c r="I22" s="252"/>
      <c r="J22" s="240" t="s">
        <v>32</v>
      </c>
      <c r="K22" s="38">
        <f>+Data!DR16</f>
        <v>104</v>
      </c>
      <c r="L22" s="106">
        <f>+((Data!DR16-Data!DM16)/Data!DM16)*100</f>
        <v>13.043478260869565</v>
      </c>
      <c r="M22" s="283"/>
      <c r="N22" s="283"/>
      <c r="O22" s="294">
        <f>+Data!EP16</f>
        <v>100</v>
      </c>
      <c r="P22" s="106">
        <f>+((Data!EP16-Data!EK16)/Data!EK16)*100</f>
        <v>58.730158730158735</v>
      </c>
      <c r="Q22" s="38"/>
      <c r="R22" s="240" t="s">
        <v>32</v>
      </c>
      <c r="S22" s="38">
        <f>+Data!GL16</f>
        <v>87</v>
      </c>
      <c r="T22" s="242">
        <f>+((Data!GL16-Data!GG16)/Data!GG16)*100</f>
        <v>8.75</v>
      </c>
      <c r="U22" s="38">
        <f>+Data!HA16</f>
        <v>81</v>
      </c>
      <c r="V22" s="106">
        <f>+((Data!HA16-Data!GV16)/Data!GV16)*100</f>
        <v>52.830188679245282</v>
      </c>
      <c r="W22" s="116" t="s">
        <v>41</v>
      </c>
    </row>
    <row r="23" spans="1:23" ht="12.75">
      <c r="A23" s="38" t="s">
        <v>42</v>
      </c>
      <c r="B23" s="38"/>
      <c r="C23" s="106">
        <f>+Data!Z17</f>
        <v>930</v>
      </c>
      <c r="D23" s="93">
        <f>+((Data!Z17-Data!U17)/Data!U17)*100</f>
        <v>-34.460887949260041</v>
      </c>
      <c r="E23" s="38">
        <f>+Data!AX17</f>
        <v>459</v>
      </c>
      <c r="F23" s="93">
        <f>+((Data!AX17-Data!AS17)/Data!AS17)*100</f>
        <v>-0.21739130434782608</v>
      </c>
      <c r="G23" s="38">
        <f>+Data!BV17</f>
        <v>135</v>
      </c>
      <c r="H23" s="106">
        <f>+((Data!BV17-Data!BQ17)/Data!BQ17)*100</f>
        <v>3.0534351145038165</v>
      </c>
      <c r="I23" s="252"/>
      <c r="J23" s="240" t="s">
        <v>32</v>
      </c>
      <c r="K23" s="38">
        <f>+Data!DR17</f>
        <v>153</v>
      </c>
      <c r="L23" s="127" t="s">
        <v>32</v>
      </c>
      <c r="M23" s="283"/>
      <c r="N23" s="283"/>
      <c r="O23" s="294">
        <f>+Data!EP17</f>
        <v>387</v>
      </c>
      <c r="P23" s="106">
        <f>+((Data!EP17-Data!EK17)/Data!EK17)*100</f>
        <v>10.571428571428571</v>
      </c>
      <c r="Q23" s="38"/>
      <c r="R23" s="240" t="s">
        <v>32</v>
      </c>
      <c r="S23" s="38">
        <f>+Data!GL17</f>
        <v>100</v>
      </c>
      <c r="T23" s="242">
        <f>+((Data!GL17-Data!GG17)/Data!GG17)*100</f>
        <v>26.582278481012654</v>
      </c>
      <c r="U23" s="38">
        <f>+Data!HA17</f>
        <v>581</v>
      </c>
      <c r="V23" s="106">
        <f>+((Data!HA17-Data!GV17)/Data!GV17)*100</f>
        <v>143.09623430962344</v>
      </c>
      <c r="W23" s="116" t="s">
        <v>42</v>
      </c>
    </row>
    <row r="24" spans="1:23" ht="12.75">
      <c r="A24" s="38" t="s">
        <v>43</v>
      </c>
      <c r="B24" s="38"/>
      <c r="C24" s="38">
        <f>+Data!Z18</f>
        <v>371</v>
      </c>
      <c r="D24" s="93">
        <f>+((Data!Z18-Data!U18)/Data!U18)*100</f>
        <v>-1.3297872340425532</v>
      </c>
      <c r="E24" s="38">
        <f>+Data!AX18</f>
        <v>160</v>
      </c>
      <c r="F24" s="93">
        <f>+((Data!AX18-Data!AS18)/Data!AS18)*100</f>
        <v>-3.0303030303030303</v>
      </c>
      <c r="G24" s="38">
        <f>+Data!BV18</f>
        <v>59</v>
      </c>
      <c r="H24" s="106">
        <f>+((Data!BV18-Data!BQ18)/Data!BQ18)*100</f>
        <v>-1.6666666666666667</v>
      </c>
      <c r="I24" s="252"/>
      <c r="J24" s="240" t="s">
        <v>32</v>
      </c>
      <c r="K24" s="38">
        <f>+Data!DR18</f>
        <v>109</v>
      </c>
      <c r="L24" s="106">
        <f>+((Data!DR18-Data!DM18)/Data!DM18)*100</f>
        <v>18.478260869565215</v>
      </c>
      <c r="M24" s="283"/>
      <c r="N24" s="283"/>
      <c r="O24" s="294">
        <f>+Data!EP18</f>
        <v>175</v>
      </c>
      <c r="P24" s="106">
        <f>+((Data!EP18-Data!EK18)/Data!EK18)*100</f>
        <v>-2.7777777777777777</v>
      </c>
      <c r="Q24" s="38">
        <f>+Data!FN18</f>
        <v>28</v>
      </c>
      <c r="R24" s="242">
        <f>+((Data!FN18-Data!FI18)/Data!FI18)*100</f>
        <v>0</v>
      </c>
      <c r="S24" s="38">
        <f>+Data!GL18</f>
        <v>88</v>
      </c>
      <c r="T24" s="242">
        <f>+((Data!GL18-Data!GG18)/Data!GG18)*100</f>
        <v>1.1494252873563218</v>
      </c>
      <c r="U24" s="38">
        <f>+Data!HA18</f>
        <v>122</v>
      </c>
      <c r="V24" s="127" t="s">
        <v>44</v>
      </c>
      <c r="W24" s="116" t="s">
        <v>43</v>
      </c>
    </row>
    <row r="25" spans="1:23" ht="12.75">
      <c r="A25" s="38" t="s">
        <v>45</v>
      </c>
      <c r="B25" s="38"/>
      <c r="C25" s="38">
        <f>+Data!Z19</f>
        <v>416</v>
      </c>
      <c r="D25" s="93">
        <f>+((Data!Z19-Data!U19)/Data!U19)*100</f>
        <v>23.076923076923077</v>
      </c>
      <c r="E25" s="38">
        <f>+Data!AX19</f>
        <v>354</v>
      </c>
      <c r="F25" s="93">
        <f>+((Data!AX19-Data!AS19)/Data!AS19)*100</f>
        <v>45.081967213114751</v>
      </c>
      <c r="G25" s="38">
        <f>+Data!BV19</f>
        <v>73</v>
      </c>
      <c r="H25" s="106">
        <f>+((Data!BV19-Data!BQ19)/Data!BQ19)*100</f>
        <v>5.7971014492753623</v>
      </c>
      <c r="I25" s="252">
        <f>+Data!CT19</f>
        <v>92</v>
      </c>
      <c r="J25" s="242">
        <f>+((Data!CM19-Data!CO19)/Data!CO19)*100</f>
        <v>-14.285714285714285</v>
      </c>
      <c r="K25" s="38">
        <f>+Data!DR19</f>
        <v>0</v>
      </c>
      <c r="L25" s="127" t="s">
        <v>32</v>
      </c>
      <c r="M25" s="283"/>
      <c r="N25" s="283"/>
      <c r="O25" s="294">
        <f>+Data!EP19</f>
        <v>267</v>
      </c>
      <c r="P25" s="106">
        <f>+((Data!EP19-Data!EK19)/Data!EK19)*100</f>
        <v>-15.50632911392405</v>
      </c>
      <c r="Q25" s="38"/>
      <c r="R25" s="240" t="s">
        <v>32</v>
      </c>
      <c r="S25" s="38"/>
      <c r="T25" s="240" t="s">
        <v>32</v>
      </c>
      <c r="U25" s="38">
        <f>+Data!HA19</f>
        <v>19</v>
      </c>
      <c r="V25" s="106">
        <f>+((Data!HA19-Data!GV19)/Data!GV19)*100</f>
        <v>-66.071428571428569</v>
      </c>
      <c r="W25" s="116" t="s">
        <v>45</v>
      </c>
    </row>
    <row r="26" spans="1:23" ht="12.75">
      <c r="A26" s="37" t="s">
        <v>46</v>
      </c>
      <c r="B26" s="37"/>
      <c r="C26" s="37">
        <f>+Data!Z20</f>
        <v>568</v>
      </c>
      <c r="D26" s="91">
        <f>+((Data!Z20-Data!U20)/Data!U20)*100</f>
        <v>6.1682242990654199</v>
      </c>
      <c r="E26" s="37">
        <f>+Data!AX20</f>
        <v>397</v>
      </c>
      <c r="F26" s="91">
        <f>+((Data!AX20-Data!AS20)/Data!AS20)*100</f>
        <v>-8.3140877598152425</v>
      </c>
      <c r="G26" s="37">
        <f>+Data!BV20</f>
        <v>154</v>
      </c>
      <c r="H26" s="90">
        <f>+((Data!BV20-Data!BQ20)/Data!BQ20)*100</f>
        <v>10.791366906474821</v>
      </c>
      <c r="I26" s="249"/>
      <c r="J26" s="241" t="s">
        <v>32</v>
      </c>
      <c r="K26" s="37">
        <f>+Data!DR20</f>
        <v>200</v>
      </c>
      <c r="L26" s="90">
        <f>+((Data!DR20-Data!DM20)/Data!DM20)*100</f>
        <v>25</v>
      </c>
      <c r="M26" s="283"/>
      <c r="N26" s="283"/>
      <c r="O26" s="292">
        <f>+Data!EP20</f>
        <v>523</v>
      </c>
      <c r="P26" s="90">
        <f>+((Data!EP20-Data!EK20)/Data!EK20)*100</f>
        <v>-4.7358834244080148</v>
      </c>
      <c r="Q26" s="37">
        <f>+Data!FN20</f>
        <v>129</v>
      </c>
      <c r="R26" s="239">
        <f>+((Data!FN20-Data!FI20)/Data!FI20)*100</f>
        <v>-0.76923076923076927</v>
      </c>
      <c r="S26" s="37">
        <f>+Data!GL20</f>
        <v>187</v>
      </c>
      <c r="T26" s="239">
        <f>+((Data!GL20-Data!GG20)/Data!GG20)*100</f>
        <v>105.4945054945055</v>
      </c>
      <c r="U26" s="37">
        <f>+Data!HA20</f>
        <v>519</v>
      </c>
      <c r="V26" s="90">
        <f>+((Data!HA20-Data!GV20)/Data!GV20)*100</f>
        <v>135.90909090909091</v>
      </c>
      <c r="W26" s="115" t="s">
        <v>46</v>
      </c>
    </row>
    <row r="27" spans="1:23" ht="12.75">
      <c r="A27" s="37" t="s">
        <v>47</v>
      </c>
      <c r="B27" s="37"/>
      <c r="C27" s="37">
        <f>+Data!Z21</f>
        <v>2001</v>
      </c>
      <c r="D27" s="91">
        <f>+((Data!Z21-Data!U21)/Data!U21)*100</f>
        <v>-4.7142857142857144</v>
      </c>
      <c r="E27" s="37">
        <f>+Data!AX21</f>
        <v>1607</v>
      </c>
      <c r="F27" s="91">
        <f>+((Data!AX21-Data!AS21)/Data!AS21)*100</f>
        <v>9.3197278911564627</v>
      </c>
      <c r="G27" s="37">
        <f>+Data!BV21</f>
        <v>312</v>
      </c>
      <c r="H27" s="90">
        <f>+((Data!BV21-Data!BQ21)/Data!BQ21)*100</f>
        <v>7.9584775086505193</v>
      </c>
      <c r="I27" s="249">
        <f>+Data!CT21</f>
        <v>271</v>
      </c>
      <c r="J27" s="239">
        <f>+((Data!CT21-Data!CO21)/Data!CO21)*100</f>
        <v>1.1194029850746268</v>
      </c>
      <c r="K27" s="37">
        <f>+Data!DR21</f>
        <v>206</v>
      </c>
      <c r="L27" s="90">
        <f>+((Data!DR21-Data!DM21)/Data!DM21)*100</f>
        <v>-7.2072072072072073</v>
      </c>
      <c r="M27" s="283"/>
      <c r="N27" s="283"/>
      <c r="O27" s="292">
        <f>+Data!EP21</f>
        <v>866</v>
      </c>
      <c r="P27" s="90">
        <f>+((Data!EP21-Data!EK21)/Data!EK21)*100</f>
        <v>32.012195121951223</v>
      </c>
      <c r="Q27" s="37">
        <f>+Data!FN21</f>
        <v>154</v>
      </c>
      <c r="R27" s="239">
        <f>+((Data!FN21-Data!FI21)/Data!FI21)*100</f>
        <v>2.666666666666667</v>
      </c>
      <c r="S27" s="37">
        <f>+Data!GL21</f>
        <v>133</v>
      </c>
      <c r="T27" s="239">
        <f>+((Data!GL21-Data!GG21)/Data!GG21)*100</f>
        <v>3.90625</v>
      </c>
      <c r="U27" s="37">
        <f>+Data!HA21</f>
        <v>982</v>
      </c>
      <c r="V27" s="90">
        <f>+((Data!HA21-Data!GV21)/Data!GV21)*100</f>
        <v>21.534653465346533</v>
      </c>
      <c r="W27" s="115" t="s">
        <v>47</v>
      </c>
    </row>
    <row r="28" spans="1:23" ht="12.75">
      <c r="A28" s="37" t="s">
        <v>48</v>
      </c>
      <c r="B28" s="37"/>
      <c r="C28" s="37">
        <f>+Data!Z22</f>
        <v>1115</v>
      </c>
      <c r="D28" s="91">
        <f>+((Data!Z22-Data!U22)/Data!U22)*100</f>
        <v>-12.273800157356412</v>
      </c>
      <c r="E28" s="37">
        <f>+Data!AX22</f>
        <v>562</v>
      </c>
      <c r="F28" s="91">
        <f>+((Data!AX22-Data!AS22)/Data!AS22)*100</f>
        <v>6.6413662239089177</v>
      </c>
      <c r="G28" s="37">
        <f>+Data!BV22</f>
        <v>102</v>
      </c>
      <c r="H28" s="90">
        <f>+((Data!BV22-Data!BQ22)/Data!BQ22)*100</f>
        <v>-1.9230769230769231</v>
      </c>
      <c r="I28" s="249"/>
      <c r="J28" s="241" t="s">
        <v>32</v>
      </c>
      <c r="K28" s="37">
        <f>+Data!DR22</f>
        <v>643</v>
      </c>
      <c r="L28" s="90">
        <f>+((Data!DR22-Data!DM22)/Data!DM22)*100</f>
        <v>91.36904761904762</v>
      </c>
      <c r="M28" s="283"/>
      <c r="N28" s="283"/>
      <c r="O28" s="292">
        <f>+Data!EP22</f>
        <v>365</v>
      </c>
      <c r="P28" s="90">
        <f>+((Data!EP22-Data!EK22)/Data!EK22)*100</f>
        <v>-6.6496163682864458</v>
      </c>
      <c r="Q28" s="37"/>
      <c r="R28" s="241" t="s">
        <v>32</v>
      </c>
      <c r="S28" s="37">
        <f>+Data!GL22</f>
        <v>123</v>
      </c>
      <c r="T28" s="239">
        <f>+((Data!GL22-Data!GG22)/Data!GG22)*100</f>
        <v>17.142857142857142</v>
      </c>
      <c r="U28" s="37">
        <f>+Data!HA22</f>
        <v>694</v>
      </c>
      <c r="V28" s="90">
        <f>+((Data!HA22-Data!GV22)/Data!GV22)*100</f>
        <v>126.79738562091502</v>
      </c>
      <c r="W28" s="115" t="s">
        <v>48</v>
      </c>
    </row>
    <row r="29" spans="1:23" ht="12.75">
      <c r="A29" s="37" t="s">
        <v>49</v>
      </c>
      <c r="B29" s="37"/>
      <c r="C29" s="37">
        <f>+Data!Z23</f>
        <v>107</v>
      </c>
      <c r="D29" s="91">
        <f>+((Data!Z23-Data!U23)/Data!U23)*100</f>
        <v>-15.079365079365079</v>
      </c>
      <c r="E29" s="37">
        <f>+Data!AX23</f>
        <v>180</v>
      </c>
      <c r="F29" s="91">
        <f>+((Data!AX23-Data!AS23)/Data!AS23)*100</f>
        <v>6.5088757396449708</v>
      </c>
      <c r="G29" s="219">
        <f>+Data!BV23</f>
        <v>47</v>
      </c>
      <c r="H29" s="90">
        <f>+((Data!BV23-Data!BQ23)/Data!BQ23)*100</f>
        <v>-2.083333333333333</v>
      </c>
      <c r="I29" s="249"/>
      <c r="J29" s="241" t="s">
        <v>32</v>
      </c>
      <c r="K29" s="37">
        <f>+Data!DR23</f>
        <v>194</v>
      </c>
      <c r="L29" s="90">
        <f>+((Data!DR23-Data!DM23)/Data!DM23)*100</f>
        <v>7.1823204419889501</v>
      </c>
      <c r="M29" s="283"/>
      <c r="N29" s="283"/>
      <c r="O29" s="292">
        <f>+Data!EP23</f>
        <v>199</v>
      </c>
      <c r="P29" s="90">
        <f>+((Data!EP23-Data!EK23)/Data!EK23)*100</f>
        <v>29.220779220779221</v>
      </c>
      <c r="Q29" s="37"/>
      <c r="R29" s="241" t="s">
        <v>32</v>
      </c>
      <c r="S29" s="37"/>
      <c r="T29" s="241" t="s">
        <v>32</v>
      </c>
      <c r="U29" s="37">
        <f>+Data!HA23</f>
        <v>255</v>
      </c>
      <c r="V29" s="90">
        <f>+((Data!HA23-Data!GV23)/Data!GV23)*100</f>
        <v>44.886363636363633</v>
      </c>
      <c r="W29" s="115" t="s">
        <v>49</v>
      </c>
    </row>
    <row r="30" spans="1:23">
      <c r="A30" s="222" t="s">
        <v>50</v>
      </c>
      <c r="B30" s="222"/>
      <c r="C30" s="222">
        <f>+Data!Z24</f>
        <v>6303</v>
      </c>
      <c r="D30" s="223">
        <f>+((Data!Z24-Data!U24)/Data!U24)*100</f>
        <v>-17.337704918032788</v>
      </c>
      <c r="E30" s="222">
        <f>+Data!AX24</f>
        <v>2288</v>
      </c>
      <c r="F30" s="223">
        <f>+((Data!AX24-Data!AS24)/Data!AS24)*100</f>
        <v>10.584823586273561</v>
      </c>
      <c r="G30" s="222">
        <f>+Data!BV24</f>
        <v>1352</v>
      </c>
      <c r="H30" s="224">
        <f>+((Data!BV24-Data!BQ24)/Data!BQ24)*100</f>
        <v>10.54783319705642</v>
      </c>
      <c r="I30" s="250">
        <f>+Data!CT24</f>
        <v>440</v>
      </c>
      <c r="J30" s="238">
        <f>+((Data!CT24-Data!CO24)/Data!CO24)*100</f>
        <v>18.918918918918919</v>
      </c>
      <c r="K30" s="222">
        <f>+Data!DR24</f>
        <v>1253</v>
      </c>
      <c r="L30" s="224">
        <f>+((Data!DR24-Data!DM24)/Data!DM24)*100</f>
        <v>19.106463878326995</v>
      </c>
      <c r="M30" s="283"/>
      <c r="N30" s="283"/>
      <c r="O30" s="222">
        <f>+Data!EP24</f>
        <v>2672</v>
      </c>
      <c r="P30" s="224">
        <f>+((Data!EP24-Data!EK24)/Data!EK24)*100</f>
        <v>11.426188490408675</v>
      </c>
      <c r="Q30" s="222">
        <f>+Data!FN24</f>
        <v>385</v>
      </c>
      <c r="R30" s="238">
        <f>+((Data!FN24-Data!FI24)/Data!FI24)*100</f>
        <v>7.8431372549019605</v>
      </c>
      <c r="S30" s="222">
        <f>+Data!GL24</f>
        <v>680</v>
      </c>
      <c r="T30" s="238">
        <f>+((Data!GL24-Data!GG24)/Data!GG24)*100</f>
        <v>29.523809523809526</v>
      </c>
      <c r="U30" s="222">
        <f>+Data!HA24</f>
        <v>5439</v>
      </c>
      <c r="V30" s="224">
        <f>+((Data!HA24-Data!GV24)/Data!GV24)*100</f>
        <v>48.201634877384194</v>
      </c>
      <c r="W30" s="225" t="s">
        <v>50</v>
      </c>
    </row>
    <row r="31" spans="1:23" s="92" customFormat="1">
      <c r="A31" s="90" t="s">
        <v>29</v>
      </c>
      <c r="B31" s="90"/>
      <c r="C31" s="37">
        <f>+Data!Z25</f>
        <v>18.468164903747546</v>
      </c>
      <c r="D31" s="91"/>
      <c r="E31" s="37">
        <f>+Data!AX25</f>
        <v>11.570749468999697</v>
      </c>
      <c r="F31" s="91">
        <f>+((Data!AX25-Data!AS25)/Data!AS25)*100</f>
        <v>2.3415733604129767</v>
      </c>
      <c r="G31" s="90">
        <f>+Data!BV25</f>
        <v>20.675944333996025</v>
      </c>
      <c r="H31" s="90"/>
      <c r="I31" s="251">
        <f>+Data!CT25</f>
        <v>17.067494181536073</v>
      </c>
      <c r="J31" s="239"/>
      <c r="K31" s="37">
        <f>+Data!DR25</f>
        <v>18.046953766383407</v>
      </c>
      <c r="L31" s="90">
        <f>+((Data!DR25-Data!DM25)/Data!DM25)*100</f>
        <v>-8.135515761422873</v>
      </c>
      <c r="M31" s="283"/>
      <c r="N31" s="283"/>
      <c r="O31" s="293">
        <f>+Data!EP25</f>
        <v>18.534961154273031</v>
      </c>
      <c r="P31" s="90"/>
      <c r="Q31" s="37">
        <f>+Data!FN25</f>
        <v>23.361650485436893</v>
      </c>
      <c r="R31" s="239">
        <f>+((Data!FN25-Data!FI25)/Data!FI25)*100</f>
        <v>-1.1219779173805422</v>
      </c>
      <c r="S31" s="37">
        <f>+Data!GL25</f>
        <v>20.738029887160721</v>
      </c>
      <c r="T31" s="239">
        <f>+((Data!GL25-Data!GG25)/Data!GG25)*100</f>
        <v>11.195341204490351</v>
      </c>
      <c r="U31" s="37">
        <f>+Data!HA25</f>
        <v>21.953582240161452</v>
      </c>
      <c r="V31" s="90"/>
      <c r="W31" s="115" t="s">
        <v>30</v>
      </c>
    </row>
    <row r="32" spans="1:23">
      <c r="A32" s="38" t="s">
        <v>51</v>
      </c>
      <c r="B32" s="38"/>
      <c r="C32" s="38"/>
      <c r="D32" s="93"/>
      <c r="E32" s="38"/>
      <c r="F32" s="126" t="s">
        <v>32</v>
      </c>
      <c r="G32" s="38"/>
      <c r="H32" s="127" t="s">
        <v>32</v>
      </c>
      <c r="I32" s="252"/>
      <c r="J32" s="240" t="s">
        <v>32</v>
      </c>
      <c r="K32" s="38">
        <f>+Data!DR26</f>
        <v>0</v>
      </c>
      <c r="L32" s="127" t="s">
        <v>32</v>
      </c>
      <c r="M32" s="283"/>
      <c r="N32" s="283"/>
      <c r="O32" s="294"/>
      <c r="P32" s="127" t="s">
        <v>32</v>
      </c>
      <c r="Q32" s="38"/>
      <c r="R32" s="240" t="s">
        <v>32</v>
      </c>
      <c r="S32" s="38"/>
      <c r="T32" s="240" t="s">
        <v>32</v>
      </c>
      <c r="U32" s="38">
        <f>+Data!HA26</f>
        <v>2</v>
      </c>
      <c r="V32" s="106">
        <f>+((Data!HA26-Data!GV26)/Data!GV26)*100</f>
        <v>-75</v>
      </c>
      <c r="W32" s="116" t="s">
        <v>51</v>
      </c>
    </row>
    <row r="33" spans="1:23">
      <c r="A33" s="38" t="s">
        <v>52</v>
      </c>
      <c r="B33" s="38"/>
      <c r="C33" s="38">
        <f>+Data!Z27</f>
        <v>345</v>
      </c>
      <c r="D33" s="93">
        <f>+((Data!Z27-Data!U27)/Data!U27)*100</f>
        <v>-50.502152080344331</v>
      </c>
      <c r="E33" s="38">
        <f>+Data!AX27</f>
        <v>210</v>
      </c>
      <c r="F33" s="93">
        <f>+((Data!AX27-Data!AS27)/Data!AS27)*100</f>
        <v>22.807017543859647</v>
      </c>
      <c r="G33" s="38">
        <f>+Data!BV27</f>
        <v>141</v>
      </c>
      <c r="H33" s="106">
        <f>+((Data!BV27-Data!BQ27)/Data!BQ27)*100</f>
        <v>25.892857142857146</v>
      </c>
      <c r="I33" s="252"/>
      <c r="J33" s="240" t="s">
        <v>32</v>
      </c>
      <c r="K33" s="38">
        <f>+Data!DR27</f>
        <v>239</v>
      </c>
      <c r="L33" s="106">
        <f>+((Data!DR27-Data!DM27)/Data!DM27)*100</f>
        <v>-7.7220077220077217</v>
      </c>
      <c r="M33" s="283"/>
      <c r="N33" s="283"/>
      <c r="O33" s="294">
        <f>+Data!EP27</f>
        <v>256</v>
      </c>
      <c r="P33" s="106">
        <f>+((Data!EP27-Data!EK27)/Data!EK27)*100</f>
        <v>8.0168776371308024</v>
      </c>
      <c r="Q33" s="38">
        <f>+Data!FN27</f>
        <v>52</v>
      </c>
      <c r="R33" s="242">
        <f>+((Data!FN27-Data!FI27)/Data!FI27)*100</f>
        <v>20.930232558139537</v>
      </c>
      <c r="S33" s="38">
        <f>+Data!GL27</f>
        <v>107</v>
      </c>
      <c r="T33" s="240" t="s">
        <v>32</v>
      </c>
      <c r="U33" s="38">
        <f>+Data!HA27</f>
        <v>426</v>
      </c>
      <c r="V33" s="106">
        <f>+((Data!HA27-Data!GV27)/Data!GV27)*100</f>
        <v>17.679558011049721</v>
      </c>
      <c r="W33" s="116" t="s">
        <v>52</v>
      </c>
    </row>
    <row r="34" spans="1:23">
      <c r="A34" s="38" t="s">
        <v>53</v>
      </c>
      <c r="B34" s="38"/>
      <c r="C34" s="38">
        <f>+Data!Z28</f>
        <v>3940</v>
      </c>
      <c r="D34" s="93">
        <f>+((Data!Z28-Data!U28)/Data!U28)*100</f>
        <v>-14.866032843560934</v>
      </c>
      <c r="E34" s="38">
        <f>+Data!AX28</f>
        <v>1130</v>
      </c>
      <c r="F34" s="93">
        <f>+((Data!AX28-Data!AS28)/Data!AS28)*100</f>
        <v>4.6296296296296298</v>
      </c>
      <c r="G34" s="38">
        <f>+Data!BV28</f>
        <v>746</v>
      </c>
      <c r="H34" s="106">
        <f>+((Data!BV28-Data!BQ28)/Data!BQ28)*100</f>
        <v>5.070422535211268</v>
      </c>
      <c r="I34" s="252">
        <f>+Data!CT28</f>
        <v>277</v>
      </c>
      <c r="J34" s="242">
        <f>+((Data!CT28-Data!CO28)/Data!CO28)*100</f>
        <v>16.386554621848738</v>
      </c>
      <c r="K34" s="38">
        <f>+Data!DR28</f>
        <v>455</v>
      </c>
      <c r="L34" s="106">
        <f>+((Data!DR28-Data!DM28)/Data!DM28)*100</f>
        <v>1.5625</v>
      </c>
      <c r="M34" s="283"/>
      <c r="N34" s="283"/>
      <c r="O34" s="294">
        <f>+Data!EP28</f>
        <v>1158</v>
      </c>
      <c r="P34" s="106">
        <f>+((Data!EP28-Data!EK28)/Data!EK28)*100</f>
        <v>31.890660592255127</v>
      </c>
      <c r="Q34" s="38">
        <f>+Data!FN28</f>
        <v>242</v>
      </c>
      <c r="R34" s="242">
        <f>+((Data!FN28-Data!FI28)/Data!FI28)*100</f>
        <v>5.2173913043478262</v>
      </c>
      <c r="S34" s="38">
        <f>+Data!GL28</f>
        <v>248</v>
      </c>
      <c r="T34" s="242">
        <f>+((Data!GL28-Data!GG28)/Data!GG28)*100</f>
        <v>1.639344262295082</v>
      </c>
      <c r="U34" s="38">
        <f>+Data!HA28</f>
        <v>3031</v>
      </c>
      <c r="V34" s="106">
        <f>+((Data!HA28-Data!GV28)/Data!GV28)*100</f>
        <v>55.675398048279398</v>
      </c>
      <c r="W34" s="116" t="s">
        <v>53</v>
      </c>
    </row>
    <row r="35" spans="1:23">
      <c r="A35" s="38" t="s">
        <v>54</v>
      </c>
      <c r="B35" s="38"/>
      <c r="C35" s="38">
        <f>+Data!Z29</f>
        <v>398</v>
      </c>
      <c r="D35" s="93">
        <f>+((Data!Z29-Data!U29)/Data!U29)*100</f>
        <v>-8.9244851258581246</v>
      </c>
      <c r="E35" s="38">
        <f>+Data!AX29</f>
        <v>171</v>
      </c>
      <c r="F35" s="93">
        <f>+((Data!AX29-Data!AS29)/Data!AS29)*100</f>
        <v>7.5471698113207548</v>
      </c>
      <c r="G35" s="38">
        <f>+Data!BV29</f>
        <v>114</v>
      </c>
      <c r="H35" s="106">
        <f>+((Data!BV29-Data!BQ29)/Data!BQ29)*100</f>
        <v>-1.7241379310344827</v>
      </c>
      <c r="I35" s="252"/>
      <c r="J35" s="240" t="s">
        <v>32</v>
      </c>
      <c r="K35" s="38">
        <f>+Data!DR29</f>
        <v>152</v>
      </c>
      <c r="L35" s="106">
        <f>+((Data!DR29-Data!DM29)/Data!DM29)*100</f>
        <v>5.5555555555555554</v>
      </c>
      <c r="M35" s="283"/>
      <c r="N35" s="283"/>
      <c r="O35" s="294">
        <f>+Data!EP29</f>
        <v>235</v>
      </c>
      <c r="P35" s="106">
        <f>+((Data!EP29-Data!EK29)/Data!EK29)*100</f>
        <v>-6</v>
      </c>
      <c r="Q35" s="38"/>
      <c r="R35" s="240" t="s">
        <v>32</v>
      </c>
      <c r="S35" s="38">
        <f>+Data!GL29</f>
        <v>144</v>
      </c>
      <c r="T35" s="242">
        <f>+((Data!GL29-Data!GG29)/Data!GG29)*100</f>
        <v>14.285714285714285</v>
      </c>
      <c r="U35" s="38">
        <f>+Data!HA29</f>
        <v>361</v>
      </c>
      <c r="V35" s="106">
        <f>+((Data!HA29-Data!GV29)/Data!GV29)*100</f>
        <v>78.712871287128721</v>
      </c>
      <c r="W35" s="116" t="s">
        <v>54</v>
      </c>
    </row>
    <row r="36" spans="1:23">
      <c r="A36" s="37" t="s">
        <v>55</v>
      </c>
      <c r="B36" s="37"/>
      <c r="C36" s="37">
        <f>+Data!Z30</f>
        <v>97</v>
      </c>
      <c r="D36" s="91">
        <f>+((Data!Z30-Data!U30)/Data!U30)*100</f>
        <v>-14.912280701754385</v>
      </c>
      <c r="E36" s="37">
        <f>+Data!AX30</f>
        <v>65</v>
      </c>
      <c r="F36" s="91">
        <f>+((Data!AX30-Data!AS30)/Data!AS30)*100</f>
        <v>-1.5151515151515151</v>
      </c>
      <c r="G36" s="37"/>
      <c r="H36" s="135" t="s">
        <v>32</v>
      </c>
      <c r="I36" s="249"/>
      <c r="J36" s="241" t="s">
        <v>32</v>
      </c>
      <c r="K36" s="37">
        <f>+Data!DR30</f>
        <v>0</v>
      </c>
      <c r="L36" s="135" t="s">
        <v>32</v>
      </c>
      <c r="M36" s="283"/>
      <c r="N36" s="283"/>
      <c r="O36" s="292">
        <f>+Data!EP30</f>
        <v>73</v>
      </c>
      <c r="P36" s="90">
        <f>+((Data!EP30-Data!EK30)/Data!EK30)*100</f>
        <v>-19.780219780219781</v>
      </c>
      <c r="Q36" s="37"/>
      <c r="R36" s="241" t="s">
        <v>32</v>
      </c>
      <c r="S36" s="37"/>
      <c r="T36" s="241" t="s">
        <v>32</v>
      </c>
      <c r="U36" s="37">
        <f>+Data!HA30</f>
        <v>66</v>
      </c>
      <c r="V36" s="90">
        <f>+((Data!HA30-Data!GV30)/Data!GV30)*100</f>
        <v>-29.032258064516132</v>
      </c>
      <c r="W36" s="115" t="s">
        <v>55</v>
      </c>
    </row>
    <row r="37" spans="1:23">
      <c r="A37" s="37" t="s">
        <v>56</v>
      </c>
      <c r="B37" s="37"/>
      <c r="C37" s="37">
        <f>+Data!Z31</f>
        <v>100</v>
      </c>
      <c r="D37" s="91">
        <f>+((Data!Z31-Data!U31)/Data!U31)*100</f>
        <v>7.5268817204301079</v>
      </c>
      <c r="E37" s="37"/>
      <c r="F37" s="128" t="s">
        <v>32</v>
      </c>
      <c r="G37" s="37"/>
      <c r="H37" s="135" t="s">
        <v>32</v>
      </c>
      <c r="I37" s="249"/>
      <c r="J37" s="241" t="s">
        <v>32</v>
      </c>
      <c r="K37" s="37">
        <f>+Data!DR31</f>
        <v>0</v>
      </c>
      <c r="L37" s="135" t="s">
        <v>32</v>
      </c>
      <c r="M37" s="283"/>
      <c r="N37" s="283"/>
      <c r="O37" s="292">
        <f>+Data!EP31</f>
        <v>79</v>
      </c>
      <c r="P37" s="90">
        <f>+((Data!EP31-Data!EK31)/Data!EK31)*100</f>
        <v>-10.227272727272728</v>
      </c>
      <c r="Q37" s="37"/>
      <c r="R37" s="241" t="s">
        <v>32</v>
      </c>
      <c r="S37" s="37"/>
      <c r="T37" s="241" t="s">
        <v>32</v>
      </c>
      <c r="U37" s="37">
        <f>+Data!HA31</f>
        <v>67</v>
      </c>
      <c r="V37" s="90">
        <f>+((Data!HA31-Data!GV31)/Data!GV31)*100</f>
        <v>19.642857142857142</v>
      </c>
      <c r="W37" s="115" t="s">
        <v>56</v>
      </c>
    </row>
    <row r="38" spans="1:23">
      <c r="A38" s="37" t="s">
        <v>57</v>
      </c>
      <c r="B38" s="37"/>
      <c r="C38" s="37">
        <f>+Data!Z32</f>
        <v>70</v>
      </c>
      <c r="D38" s="91">
        <f>+((Data!Z32-Data!U32)/Data!U32)*100</f>
        <v>-16.666666666666664</v>
      </c>
      <c r="E38" s="37"/>
      <c r="F38" s="128" t="s">
        <v>32</v>
      </c>
      <c r="G38" s="37"/>
      <c r="H38" s="135" t="s">
        <v>32</v>
      </c>
      <c r="I38" s="249"/>
      <c r="J38" s="241" t="s">
        <v>32</v>
      </c>
      <c r="K38" s="37">
        <f>+Data!DR32</f>
        <v>0</v>
      </c>
      <c r="L38" s="135" t="s">
        <v>32</v>
      </c>
      <c r="M38" s="283"/>
      <c r="N38" s="283"/>
      <c r="O38" s="292">
        <f>+Data!EP32</f>
        <v>58</v>
      </c>
      <c r="P38" s="90">
        <f>+((Data!EP32-Data!EK32)/Data!EK32)*100</f>
        <v>-6.4516129032258061</v>
      </c>
      <c r="Q38" s="37"/>
      <c r="R38" s="241" t="s">
        <v>32</v>
      </c>
      <c r="S38" s="37"/>
      <c r="T38" s="241" t="s">
        <v>32</v>
      </c>
      <c r="U38" s="37">
        <f>+Data!HA32</f>
        <v>337</v>
      </c>
      <c r="V38" s="90">
        <f>+((Data!HA32-Data!GV32)/Data!GV32)*100</f>
        <v>84.153005464480884</v>
      </c>
      <c r="W38" s="115" t="s">
        <v>57</v>
      </c>
    </row>
    <row r="39" spans="1:23">
      <c r="A39" s="37" t="s">
        <v>58</v>
      </c>
      <c r="B39" s="37"/>
      <c r="C39" s="37">
        <f>+Data!Z33</f>
        <v>120</v>
      </c>
      <c r="D39" s="91">
        <f>+((Data!Z33-Data!U33)/Data!U33)*100</f>
        <v>-9.7744360902255636</v>
      </c>
      <c r="E39" s="37">
        <f>+Data!AX33</f>
        <v>65</v>
      </c>
      <c r="F39" s="91">
        <f>+((Data!AX33-Data!AS33)/Data!AS33)*100</f>
        <v>-7.1428571428571423</v>
      </c>
      <c r="G39" s="37">
        <f>+Data!BV33</f>
        <v>163</v>
      </c>
      <c r="H39" s="90">
        <f>+((Data!BV33-Data!BQ33)/Data!BQ33)*100</f>
        <v>17.266187050359711</v>
      </c>
      <c r="I39" s="249"/>
      <c r="J39" s="241" t="s">
        <v>32</v>
      </c>
      <c r="K39" s="37">
        <f>+Data!DR33</f>
        <v>133</v>
      </c>
      <c r="L39" s="90">
        <f>+((Data!DR33-Data!DM33)/Data!DM33)*100</f>
        <v>3.1007751937984498</v>
      </c>
      <c r="M39" s="283"/>
      <c r="N39" s="283"/>
      <c r="O39" s="292">
        <f>+Data!EP33</f>
        <v>206</v>
      </c>
      <c r="P39" s="90">
        <f>+((Data!EP33-Data!EK33)/Data!EK33)*100</f>
        <v>-20.76923076923077</v>
      </c>
      <c r="Q39" s="37"/>
      <c r="R39" s="241" t="s">
        <v>32</v>
      </c>
      <c r="S39" s="37"/>
      <c r="T39" s="241" t="s">
        <v>32</v>
      </c>
      <c r="U39" s="37">
        <f>+Data!HA33</f>
        <v>83</v>
      </c>
      <c r="V39" s="90">
        <f>+((Data!HA33-Data!GV33)/Data!GV33)*100</f>
        <v>31.746031746031743</v>
      </c>
      <c r="W39" s="115" t="s">
        <v>58</v>
      </c>
    </row>
    <row r="40" spans="1:23">
      <c r="A40" s="38" t="s">
        <v>59</v>
      </c>
      <c r="B40" s="38"/>
      <c r="C40" s="38">
        <f>+Data!Z34</f>
        <v>120</v>
      </c>
      <c r="D40" s="93">
        <f>+((Data!Z34-Data!U34)/Data!U34)*100</f>
        <v>14.285714285714285</v>
      </c>
      <c r="E40" s="38">
        <f>+Data!AX34</f>
        <v>102</v>
      </c>
      <c r="F40" s="93">
        <f>+((Data!AX34-Data!AS34)/Data!AS34)*100</f>
        <v>0</v>
      </c>
      <c r="G40" s="38"/>
      <c r="H40" s="127" t="s">
        <v>32</v>
      </c>
      <c r="I40" s="252"/>
      <c r="J40" s="240" t="s">
        <v>32</v>
      </c>
      <c r="K40" s="38">
        <f>+Data!DR34</f>
        <v>133</v>
      </c>
      <c r="L40" s="127" t="s">
        <v>32</v>
      </c>
      <c r="M40" s="283"/>
      <c r="N40" s="283"/>
      <c r="O40" s="294">
        <f>+Data!EP34</f>
        <v>69</v>
      </c>
      <c r="P40" s="106">
        <f>+((Data!EP34-Data!EK34)/Data!EK34)*100</f>
        <v>-19.767441860465116</v>
      </c>
      <c r="Q40" s="38"/>
      <c r="R40" s="240" t="s">
        <v>32</v>
      </c>
      <c r="S40" s="38"/>
      <c r="T40" s="240" t="s">
        <v>32</v>
      </c>
      <c r="U40" s="38">
        <f>+Data!HA34</f>
        <v>47</v>
      </c>
      <c r="V40" s="106">
        <f>+((Data!HA34-Data!GV34)/Data!GV34)*100</f>
        <v>34.285714285714285</v>
      </c>
      <c r="W40" s="116" t="s">
        <v>59</v>
      </c>
    </row>
    <row r="41" spans="1:23">
      <c r="A41" s="38" t="s">
        <v>60</v>
      </c>
      <c r="B41" s="38"/>
      <c r="C41" s="38">
        <f>+Data!Z35</f>
        <v>406</v>
      </c>
      <c r="D41" s="93">
        <f>+((Data!Z35-Data!U35)/Data!U35)*100</f>
        <v>-6.666666666666667</v>
      </c>
      <c r="E41" s="38">
        <f>+Data!AX35</f>
        <v>151</v>
      </c>
      <c r="F41" s="93">
        <f>+((Data!AX35-Data!AS35)/Data!AS35)*100</f>
        <v>20.8</v>
      </c>
      <c r="G41" s="38">
        <f>+Data!BV35</f>
        <v>70</v>
      </c>
      <c r="H41" s="106">
        <f>+((Data!BV35-Data!BQ35)/Data!BQ35)*100</f>
        <v>-11.39240506329114</v>
      </c>
      <c r="I41" s="252">
        <f>+Data!CT35</f>
        <v>163</v>
      </c>
      <c r="J41" s="242">
        <f>+((Data!CT35-Data!CO35)/Data!CO35)*100</f>
        <v>23.484848484848484</v>
      </c>
      <c r="K41" s="38">
        <f>+Data!DR35</f>
        <v>0</v>
      </c>
      <c r="L41" s="127" t="s">
        <v>32</v>
      </c>
      <c r="M41" s="283"/>
      <c r="N41" s="283"/>
      <c r="O41" s="294">
        <f>+Data!EP35</f>
        <v>183</v>
      </c>
      <c r="P41" s="106">
        <f>+((Data!EP35-Data!EK35)/Data!EK35)*100</f>
        <v>3.3898305084745761</v>
      </c>
      <c r="Q41" s="38">
        <f>+Data!FN35</f>
        <v>91</v>
      </c>
      <c r="R41" s="240">
        <f>+((Data!FN35-Data!FI35)/Data!FI35)*100</f>
        <v>8.3333333333333321</v>
      </c>
      <c r="S41" s="38">
        <f>+Data!GL35</f>
        <v>55</v>
      </c>
      <c r="T41" s="242">
        <f>+((Data!GL35-Data!GG35)/Data!GG35)*100</f>
        <v>-3.5087719298245612</v>
      </c>
      <c r="U41" s="38">
        <f>+Data!HA35</f>
        <v>354</v>
      </c>
      <c r="V41" s="106">
        <f>+((Data!HA35-Data!GV35)/Data!GV35)*100</f>
        <v>8.2568807339449553</v>
      </c>
      <c r="W41" s="116" t="s">
        <v>60</v>
      </c>
    </row>
    <row r="42" spans="1:23">
      <c r="A42" s="38" t="s">
        <v>61</v>
      </c>
      <c r="B42" s="38"/>
      <c r="C42" s="38">
        <f>+Data!Z36</f>
        <v>193</v>
      </c>
      <c r="D42" s="93">
        <f>+((Data!Z36-Data!U36)/Data!U36)*100</f>
        <v>-23.412698412698411</v>
      </c>
      <c r="E42" s="38">
        <f>+Data!AX36</f>
        <v>132</v>
      </c>
      <c r="F42" s="93">
        <f>+((Data!AX36-Data!AS36)/Data!AS36)*100</f>
        <v>65</v>
      </c>
      <c r="G42" s="38">
        <f>+Data!BV36</f>
        <v>45</v>
      </c>
      <c r="H42" s="127" t="s">
        <v>32</v>
      </c>
      <c r="I42" s="252"/>
      <c r="J42" s="240" t="s">
        <v>32</v>
      </c>
      <c r="K42" s="38">
        <f>+Data!DR36</f>
        <v>0</v>
      </c>
      <c r="L42" s="127" t="s">
        <v>32</v>
      </c>
      <c r="M42" s="283"/>
      <c r="N42" s="283"/>
      <c r="O42" s="294">
        <f>+Data!EP36</f>
        <v>58</v>
      </c>
      <c r="P42" s="106">
        <f>+((Data!EP36-Data!EK36)/Data!EK36)*100</f>
        <v>-1.6949152542372881</v>
      </c>
      <c r="Q42" s="38"/>
      <c r="R42" s="240" t="s">
        <v>32</v>
      </c>
      <c r="S42" s="38"/>
      <c r="T42" s="240" t="s">
        <v>32</v>
      </c>
      <c r="U42" s="38">
        <f>+Data!HA36</f>
        <v>294</v>
      </c>
      <c r="V42" s="106">
        <f>+((Data!HA36-Data!GV36)/Data!GV36)*100</f>
        <v>69.942196531791907</v>
      </c>
      <c r="W42" s="116" t="s">
        <v>61</v>
      </c>
    </row>
    <row r="43" spans="1:23">
      <c r="A43" s="38" t="s">
        <v>62</v>
      </c>
      <c r="B43" s="38"/>
      <c r="C43" s="38">
        <f>+Data!Z37</f>
        <v>447</v>
      </c>
      <c r="D43" s="93">
        <f>+((Data!Z37-Data!U37)/Data!U37)*100</f>
        <v>-22.125435540069684</v>
      </c>
      <c r="E43" s="38">
        <f>+Data!AX37</f>
        <v>262</v>
      </c>
      <c r="F43" s="93">
        <f>+((Data!AX37-Data!AS37)/Data!AS37)*100</f>
        <v>21.296296296296298</v>
      </c>
      <c r="G43" s="38">
        <f>+Data!BV37</f>
        <v>73</v>
      </c>
      <c r="H43" s="106">
        <f>+((Data!BV37-Data!BQ37)/Data!BQ37)*100</f>
        <v>8.9552238805970141</v>
      </c>
      <c r="I43" s="252"/>
      <c r="J43" s="240" t="s">
        <v>32</v>
      </c>
      <c r="K43" s="38">
        <f>+Data!DR37</f>
        <v>141</v>
      </c>
      <c r="L43" s="106">
        <f>+((Data!DR37-Data!DM37)/Data!DM37)*100</f>
        <v>95.833333333333343</v>
      </c>
      <c r="M43" s="283"/>
      <c r="N43" s="283"/>
      <c r="O43" s="294">
        <f>+Data!EP37</f>
        <v>261</v>
      </c>
      <c r="P43" s="106">
        <f>+((Data!EP37-Data!EK37)/Data!EK37)*100</f>
        <v>57.228915662650607</v>
      </c>
      <c r="Q43" s="38"/>
      <c r="R43" s="240" t="s">
        <v>32</v>
      </c>
      <c r="S43" s="38">
        <f>+Data!GL37</f>
        <v>126</v>
      </c>
      <c r="T43" s="242">
        <f>+((Data!GL37-Data!GG37)/Data!GG37)*100</f>
        <v>28.571428571428569</v>
      </c>
      <c r="U43" s="38">
        <f>+Data!HA37</f>
        <v>359</v>
      </c>
      <c r="V43" s="106">
        <f>+((Data!HA37-Data!GV37)/Data!GV37)*100</f>
        <v>71.770334928229659</v>
      </c>
      <c r="W43" s="116" t="s">
        <v>62</v>
      </c>
    </row>
    <row r="44" spans="1:23">
      <c r="A44" s="38" t="s">
        <v>63</v>
      </c>
      <c r="B44" s="38"/>
      <c r="C44" s="38">
        <f>+Data!Z38</f>
        <v>67</v>
      </c>
      <c r="D44" s="93">
        <f>+((Data!Z38-Data!U38)/Data!U38)*100</f>
        <v>-8.2191780821917799</v>
      </c>
      <c r="E44" s="38"/>
      <c r="F44" s="126" t="s">
        <v>32</v>
      </c>
      <c r="G44" s="38"/>
      <c r="H44" s="127" t="s">
        <v>32</v>
      </c>
      <c r="I44" s="252"/>
      <c r="J44" s="240" t="s">
        <v>32</v>
      </c>
      <c r="K44" s="38">
        <f>+Data!DR38</f>
        <v>0</v>
      </c>
      <c r="L44" s="127" t="s">
        <v>32</v>
      </c>
      <c r="M44" s="283"/>
      <c r="N44" s="283"/>
      <c r="O44" s="294">
        <f>+Data!EP38</f>
        <v>36</v>
      </c>
      <c r="P44" s="106">
        <f>+((Data!EP38-Data!EK38)/Data!EK38)*100</f>
        <v>-18.181818181818183</v>
      </c>
      <c r="Q44" s="38"/>
      <c r="R44" s="240" t="s">
        <v>32</v>
      </c>
      <c r="S44" s="38">
        <f>+Data!GL38</f>
        <v>0</v>
      </c>
      <c r="T44" s="240" t="s">
        <v>32</v>
      </c>
      <c r="U44" s="38">
        <f>+Data!HA38</f>
        <v>12</v>
      </c>
      <c r="V44" s="106">
        <f>+((Data!HA38-Data!GV38)/Data!GV38)*100</f>
        <v>0</v>
      </c>
      <c r="W44" s="116" t="s">
        <v>63</v>
      </c>
    </row>
    <row r="45" spans="1:23">
      <c r="A45" s="222" t="s">
        <v>64</v>
      </c>
      <c r="B45" s="222"/>
      <c r="C45" s="222">
        <f>+Data!Z39</f>
        <v>6715</v>
      </c>
      <c r="D45" s="223">
        <f>+((Data!Z39-Data!U39)/Data!U39)*100</f>
        <v>-19.897411427889779</v>
      </c>
      <c r="E45" s="222">
        <f>+Data!AX39</f>
        <v>5261</v>
      </c>
      <c r="F45" s="223">
        <f>+((Data!AX39-Data!AS39)/Data!AS39)*100</f>
        <v>5.5789684928757781</v>
      </c>
      <c r="G45" s="222">
        <f>+Data!BV39</f>
        <v>1532</v>
      </c>
      <c r="H45" s="224">
        <f>+((Data!BV39-Data!BQ39)/Data!BQ39)*100</f>
        <v>11.580480699198835</v>
      </c>
      <c r="I45" s="250">
        <f>+Data!CT39</f>
        <v>1164</v>
      </c>
      <c r="J45" s="238">
        <f>+((Data!CT39-Data!CO39)/Data!CO39)*100</f>
        <v>-8.991399530883502</v>
      </c>
      <c r="K45" s="222">
        <f>+Data!DR39</f>
        <v>1625</v>
      </c>
      <c r="L45" s="224">
        <f>+((Data!DR39-Data!DM39)/Data!DM39)*100</f>
        <v>23.480243161094226</v>
      </c>
      <c r="M45" s="283"/>
      <c r="N45" s="283"/>
      <c r="O45" s="222">
        <f>+Data!EP39</f>
        <v>3182</v>
      </c>
      <c r="P45" s="224">
        <f>+((Data!EP39-Data!EK39)/Data!EK39)*100</f>
        <v>-4.5018007202881156</v>
      </c>
      <c r="Q45" s="222">
        <f>+Data!FN39</f>
        <v>351</v>
      </c>
      <c r="R45" s="254">
        <f>+((Data!FN39-Data!FI39)/Data!FI39)*100</f>
        <v>-5.3908355795148255</v>
      </c>
      <c r="S45" s="222">
        <f>+Data!GL39</f>
        <v>1053</v>
      </c>
      <c r="T45" s="238">
        <f>+((Data!GL39-Data!GG39)/Data!GG39)*100</f>
        <v>14.581066376496191</v>
      </c>
      <c r="U45" s="222">
        <f>+Data!HA39</f>
        <v>6704</v>
      </c>
      <c r="V45" s="224">
        <f>+((Data!HA39-Data!GV39)/Data!GV39)*100</f>
        <v>44.296168747309508</v>
      </c>
      <c r="W45" s="225" t="s">
        <v>64</v>
      </c>
    </row>
    <row r="46" spans="1:23" s="92" customFormat="1">
      <c r="A46" s="90" t="s">
        <v>29</v>
      </c>
      <c r="B46" s="90"/>
      <c r="C46" s="37">
        <f>+Data!Z40</f>
        <v>19.675349409593014</v>
      </c>
      <c r="D46" s="91"/>
      <c r="E46" s="37">
        <f>+Data!AX40</f>
        <v>26.605643774653586</v>
      </c>
      <c r="F46" s="91">
        <f>+((Data!AX40-Data!AS40)/Data!AS40)*100</f>
        <v>-2.291133639140956</v>
      </c>
      <c r="G46" s="90">
        <f>+Data!BV40</f>
        <v>23.428658816332774</v>
      </c>
      <c r="H46" s="90"/>
      <c r="I46" s="251">
        <f>+Data!CT40</f>
        <v>45.151280062063613</v>
      </c>
      <c r="J46" s="239"/>
      <c r="K46" s="37">
        <f>+Data!DR40</f>
        <v>23.404868212588216</v>
      </c>
      <c r="L46" s="90">
        <f>+((Data!DR40-Data!DM40)/Data!DM40)*100</f>
        <v>-4.762105411542624</v>
      </c>
      <c r="M46" s="283"/>
      <c r="N46" s="283"/>
      <c r="O46" s="293">
        <f>+Data!EP40</f>
        <v>22.072697003329633</v>
      </c>
      <c r="P46" s="90"/>
      <c r="Q46" s="37">
        <f>+Data!FN40</f>
        <v>21.298543689320386</v>
      </c>
      <c r="R46" s="241">
        <f>+((Data!FN40-Data!FI40)/Data!FI40)*100</f>
        <v>-13.255796456703219</v>
      </c>
      <c r="S46" s="37">
        <f>+Data!GL40</f>
        <v>32.113449222323879</v>
      </c>
      <c r="T46" s="239">
        <f>+((Data!GL40-Data!GG40)/Data!GG40)*100</f>
        <v>-1.632905809747865</v>
      </c>
      <c r="U46" s="37">
        <f>+Data!HA40</f>
        <v>27.059535822401614</v>
      </c>
      <c r="V46" s="90"/>
      <c r="W46" s="115" t="s">
        <v>30</v>
      </c>
    </row>
    <row r="47" spans="1:23">
      <c r="A47" s="38" t="s">
        <v>65</v>
      </c>
      <c r="B47" s="38"/>
      <c r="C47" s="38">
        <f>+Data!Z41</f>
        <v>1511</v>
      </c>
      <c r="D47" s="93">
        <f>+((Data!Z41-Data!U41)/Data!U41)*100</f>
        <v>-26.148582600195503</v>
      </c>
      <c r="E47" s="38">
        <f>+Data!AX41</f>
        <v>1073</v>
      </c>
      <c r="F47" s="93">
        <f>+((Data!AX41-Data!AS41)/Data!AS41)*100</f>
        <v>0.28037383177570091</v>
      </c>
      <c r="G47" s="38">
        <f>+Data!BV41</f>
        <v>302</v>
      </c>
      <c r="H47" s="106">
        <f>+((Data!BV41-Data!BQ41)/Data!BQ41)*100</f>
        <v>10.218978102189782</v>
      </c>
      <c r="I47" s="252">
        <f>+Data!CT41</f>
        <v>111</v>
      </c>
      <c r="J47" s="242">
        <f>+((Data!CT41-Data!CO41)/Data!CO41)*100</f>
        <v>-5.1282051282051277</v>
      </c>
      <c r="K47" s="38">
        <f>+Data!DR41</f>
        <v>193</v>
      </c>
      <c r="L47" s="106">
        <f>+((Data!DR41-Data!DM41)/Data!DM41)*100</f>
        <v>-3.0150753768844218</v>
      </c>
      <c r="M47" s="283"/>
      <c r="N47" s="283"/>
      <c r="O47" s="294">
        <f>+Data!EP41</f>
        <v>597</v>
      </c>
      <c r="P47" s="106">
        <f>+((Data!EP41-Data!EK41)/Data!EK41)*100</f>
        <v>-9.9547511312217196</v>
      </c>
      <c r="Q47" s="38">
        <f>+Data!FN41</f>
        <v>141</v>
      </c>
      <c r="R47" s="240">
        <f>+((Data!FN41-Data!FI41)/Data!FI41)*100</f>
        <v>-8.4415584415584419</v>
      </c>
      <c r="S47" s="38">
        <f>+Data!GL41</f>
        <v>156</v>
      </c>
      <c r="T47" s="242">
        <f>+((Data!GL41-Data!GG41)/Data!GG41)*100</f>
        <v>28.925619834710741</v>
      </c>
      <c r="U47" s="38">
        <f>+Data!HA41</f>
        <v>1702</v>
      </c>
      <c r="V47" s="106">
        <f>+((Data!HA41-Data!GV41)/Data!GV41)*100</f>
        <v>85.201305767138194</v>
      </c>
      <c r="W47" s="116" t="s">
        <v>65</v>
      </c>
    </row>
    <row r="48" spans="1:23">
      <c r="A48" s="38" t="s">
        <v>66</v>
      </c>
      <c r="B48" s="38"/>
      <c r="C48" s="38">
        <f>+Data!Z42</f>
        <v>650</v>
      </c>
      <c r="D48" s="93">
        <f>+((Data!Z42-Data!U42)/Data!U42)*100</f>
        <v>-15.474642392717817</v>
      </c>
      <c r="E48" s="38">
        <f>+Data!AX42</f>
        <v>330</v>
      </c>
      <c r="F48" s="93">
        <f>+((Data!AX42-Data!AS42)/Data!AS42)*100</f>
        <v>4.7619047619047619</v>
      </c>
      <c r="G48" s="38">
        <f>+Data!BV42</f>
        <v>122</v>
      </c>
      <c r="H48" s="106">
        <f>+((Data!BV42-Data!BQ42)/Data!BQ42)*100</f>
        <v>0.82644628099173556</v>
      </c>
      <c r="I48" s="252"/>
      <c r="J48" s="240" t="s">
        <v>32</v>
      </c>
      <c r="K48" s="38">
        <f>+Data!DR42</f>
        <v>154</v>
      </c>
      <c r="L48" s="127" t="s">
        <v>32</v>
      </c>
      <c r="M48" s="283"/>
      <c r="N48" s="283"/>
      <c r="O48" s="294">
        <f>+Data!EP42</f>
        <v>305</v>
      </c>
      <c r="P48" s="106">
        <f>+((Data!EP42-Data!EK42)/Data!EK42)*100</f>
        <v>3.0405405405405408</v>
      </c>
      <c r="Q48" s="38">
        <f>+Data!FN42</f>
        <v>68</v>
      </c>
      <c r="R48" s="240">
        <f>+((Data!FN42-Data!FI42)/Data!FI42)*100</f>
        <v>-9.3333333333333339</v>
      </c>
      <c r="S48" s="38">
        <f>+Data!GL42</f>
        <v>81</v>
      </c>
      <c r="T48" s="242">
        <f>+((Data!GL42-Data!GG42)/Data!GG42)*100</f>
        <v>-2.4096385542168677</v>
      </c>
      <c r="U48" s="38">
        <f>+Data!HA42</f>
        <v>511</v>
      </c>
      <c r="V48" s="106">
        <f>+((Data!HA42-Data!GV42)/Data!GV42)*100</f>
        <v>120.25862068965519</v>
      </c>
      <c r="W48" s="116" t="s">
        <v>66</v>
      </c>
    </row>
    <row r="49" spans="1:23">
      <c r="A49" s="38" t="s">
        <v>67</v>
      </c>
      <c r="B49" s="38"/>
      <c r="C49" s="38">
        <f>+Data!Z43</f>
        <v>228</v>
      </c>
      <c r="D49" s="93">
        <f>+((Data!Z43-Data!U43)/Data!U43)*100</f>
        <v>-33.913043478260867</v>
      </c>
      <c r="E49" s="38">
        <f>+Data!AX43</f>
        <v>156</v>
      </c>
      <c r="F49" s="93">
        <f>+((Data!AX43-Data!AS43)/Data!AS43)*100</f>
        <v>2.6315789473684208</v>
      </c>
      <c r="G49" s="38">
        <f>+Data!BV43</f>
        <v>84</v>
      </c>
      <c r="H49" s="106">
        <f>+((Data!BV43-Data!BQ43)/Data!BQ43)*100</f>
        <v>-2.3255813953488373</v>
      </c>
      <c r="I49" s="252">
        <f>+Data!CT43</f>
        <v>582</v>
      </c>
      <c r="J49" s="242">
        <f>+((Data!CT43-Data!CO43)/Data!CO43)*100</f>
        <v>-10.872894333843798</v>
      </c>
      <c r="K49" s="38">
        <f>+Data!DR43</f>
        <v>213</v>
      </c>
      <c r="L49" s="106">
        <f>+((Data!DR43-Data!DM43)/Data!DM43)*100</f>
        <v>2.4038461538461542</v>
      </c>
      <c r="M49" s="283"/>
      <c r="N49" s="283"/>
      <c r="O49" s="294">
        <f>+Data!EP43</f>
        <v>200</v>
      </c>
      <c r="P49" s="106">
        <f>+((Data!EP43-Data!EK43)/Data!EK43)*100</f>
        <v>-1.9607843137254901</v>
      </c>
      <c r="Q49" s="38"/>
      <c r="R49" s="240" t="s">
        <v>32</v>
      </c>
      <c r="S49" s="38">
        <f>+Data!GL43</f>
        <v>138</v>
      </c>
      <c r="T49" s="242">
        <f>+((Data!GL43-Data!GG43)/Data!GG43)*100</f>
        <v>-6.1224489795918364</v>
      </c>
      <c r="U49" s="38">
        <f>+Data!HA43</f>
        <v>320</v>
      </c>
      <c r="V49" s="106">
        <f>+((Data!HA43-Data!GV43)/Data!GV43)*100</f>
        <v>32.231404958677686</v>
      </c>
      <c r="W49" s="116" t="s">
        <v>67</v>
      </c>
    </row>
    <row r="50" spans="1:23">
      <c r="A50" s="38" t="s">
        <v>68</v>
      </c>
      <c r="B50" s="38"/>
      <c r="C50" s="38">
        <f>+Data!Z44</f>
        <v>201</v>
      </c>
      <c r="D50" s="93">
        <f>+((Data!Z44-Data!U44)/Data!U44)*100</f>
        <v>-21.789883268482491</v>
      </c>
      <c r="E50" s="38">
        <f>+Data!AX44</f>
        <v>208</v>
      </c>
      <c r="F50" s="93">
        <f>+((Data!AX44-Data!AS44)/Data!AS44)*100</f>
        <v>10.052910052910052</v>
      </c>
      <c r="G50" s="38"/>
      <c r="H50" s="127" t="s">
        <v>32</v>
      </c>
      <c r="I50" s="252">
        <f>+Data!CT44</f>
        <v>127</v>
      </c>
      <c r="J50" s="242">
        <f>+((Data!CT44-Data!CO44)/Data!CO44)*100</f>
        <v>7.6271186440677967</v>
      </c>
      <c r="K50" s="38">
        <f>+Data!DR44</f>
        <v>0</v>
      </c>
      <c r="L50" s="127" t="s">
        <v>32</v>
      </c>
      <c r="M50" s="283"/>
      <c r="N50" s="283"/>
      <c r="O50" s="294">
        <f>+Data!EP44</f>
        <v>135</v>
      </c>
      <c r="P50" s="106">
        <f>+((Data!EP44-Data!EK44)/Data!EK44)*100</f>
        <v>-12.337662337662337</v>
      </c>
      <c r="Q50" s="38"/>
      <c r="R50" s="240" t="s">
        <v>32</v>
      </c>
      <c r="S50" s="38">
        <f>+Data!GL44</f>
        <v>115</v>
      </c>
      <c r="T50" s="242">
        <f>+((Data!GL44-Data!GG44)/Data!GG44)*100</f>
        <v>1.7699115044247788</v>
      </c>
      <c r="U50" s="38">
        <f>+Data!HA44</f>
        <v>299</v>
      </c>
      <c r="V50" s="106">
        <f>+((Data!HA44-Data!GV44)/Data!GV44)*100</f>
        <v>45.145631067961169</v>
      </c>
      <c r="W50" s="116" t="s">
        <v>68</v>
      </c>
    </row>
    <row r="51" spans="1:23">
      <c r="A51" s="37" t="s">
        <v>69</v>
      </c>
      <c r="B51" s="37"/>
      <c r="C51" s="37">
        <f>+Data!Z45</f>
        <v>1209</v>
      </c>
      <c r="D51" s="91">
        <f>+((Data!Z45-Data!U45)/Data!U45)*100</f>
        <v>-24.860161591050343</v>
      </c>
      <c r="E51" s="37">
        <f>+Data!AX45</f>
        <v>931</v>
      </c>
      <c r="F51" s="91">
        <f>+((Data!AX45-Data!AS45)/Data!AS45)*100</f>
        <v>27.185792349726778</v>
      </c>
      <c r="G51" s="37">
        <f>+Data!BV45</f>
        <v>265</v>
      </c>
      <c r="H51" s="90">
        <f>+((Data!BV45-Data!BQ45)/Data!BQ45)*100</f>
        <v>26.794258373205743</v>
      </c>
      <c r="I51" s="249"/>
      <c r="J51" s="241" t="s">
        <v>32</v>
      </c>
      <c r="K51" s="37">
        <f>+Data!DR45</f>
        <v>309</v>
      </c>
      <c r="L51" s="90">
        <f>+((Data!DR45-Data!DM45)/Data!DM45)*100</f>
        <v>6.5517241379310347</v>
      </c>
      <c r="M51" s="283"/>
      <c r="N51" s="283"/>
      <c r="O51" s="292">
        <f>+Data!EP45</f>
        <v>307</v>
      </c>
      <c r="P51" s="90">
        <f>+((Data!EP45-Data!EK45)/Data!EK45)*100</f>
        <v>-0.64724919093851141</v>
      </c>
      <c r="Q51" s="37">
        <f>+Data!FN45</f>
        <v>33</v>
      </c>
      <c r="R51" s="241">
        <f>+((Data!FN45-Data!FI45)/Data!FI45)*100</f>
        <v>-10.810810810810811</v>
      </c>
      <c r="S51" s="37">
        <f>+Data!GL45</f>
        <v>113</v>
      </c>
      <c r="T51" s="239">
        <f>+((Data!GL45-Data!GG45)/Data!GG45)*100</f>
        <v>6.6037735849056602</v>
      </c>
      <c r="U51" s="37">
        <f>+Data!HA45</f>
        <v>491</v>
      </c>
      <c r="V51" s="90">
        <f>+((Data!HA45-Data!GV45)/Data!GV45)*100</f>
        <v>27.532467532467532</v>
      </c>
      <c r="W51" s="115" t="s">
        <v>69</v>
      </c>
    </row>
    <row r="52" spans="1:23">
      <c r="A52" s="37" t="s">
        <v>70</v>
      </c>
      <c r="B52" s="37"/>
      <c r="C52" s="37">
        <f>+Data!Z46</f>
        <v>665</v>
      </c>
      <c r="D52" s="91">
        <f>+((Data!Z46-Data!U46)/Data!U46)*100</f>
        <v>-8.0221300138312586</v>
      </c>
      <c r="E52" s="37">
        <f>+Data!AX46</f>
        <v>248</v>
      </c>
      <c r="F52" s="91">
        <f>+((Data!AX46-Data!AS46)/Data!AS46)*100</f>
        <v>-15.646258503401361</v>
      </c>
      <c r="G52" s="37">
        <f>+Data!BV46</f>
        <v>127</v>
      </c>
      <c r="H52" s="90">
        <f>+((Data!BV46-Data!BQ46)/Data!BQ46)*100</f>
        <v>18.691588785046729</v>
      </c>
      <c r="I52" s="249">
        <f>+Data!CT46</f>
        <v>139</v>
      </c>
      <c r="J52" s="239">
        <f>+((Data!CT46-Data!CO46)/Data!CO46)*100</f>
        <v>-18.235294117647058</v>
      </c>
      <c r="K52" s="37">
        <f>+Data!DR46</f>
        <v>0</v>
      </c>
      <c r="L52" s="135" t="s">
        <v>32</v>
      </c>
      <c r="M52" s="283"/>
      <c r="N52" s="283"/>
      <c r="O52" s="292">
        <f>+Data!EP46</f>
        <v>164</v>
      </c>
      <c r="P52" s="90">
        <f>+((Data!EP46-Data!EK46)/Data!EK46)*100</f>
        <v>-5.7471264367816088</v>
      </c>
      <c r="Q52" s="37"/>
      <c r="R52" s="241" t="s">
        <v>32</v>
      </c>
      <c r="S52" s="37">
        <f>+Data!GL46</f>
        <v>93</v>
      </c>
      <c r="T52" s="241" t="s">
        <v>32</v>
      </c>
      <c r="U52" s="37">
        <f>+Data!HA46</f>
        <v>631</v>
      </c>
      <c r="V52" s="90">
        <f>+((Data!HA46-Data!GV46)/Data!GV46)*100</f>
        <v>-4953.8461538461543</v>
      </c>
      <c r="W52" s="115" t="s">
        <v>70</v>
      </c>
    </row>
    <row r="53" spans="1:23">
      <c r="A53" s="37" t="s">
        <v>71</v>
      </c>
      <c r="B53" s="37"/>
      <c r="C53" s="37">
        <f>+Data!Z47</f>
        <v>604</v>
      </c>
      <c r="D53" s="91">
        <f>+((Data!Z47-Data!U47)/Data!U47)*100</f>
        <v>-13.837375178316691</v>
      </c>
      <c r="E53" s="37">
        <f>+Data!AX47</f>
        <v>512</v>
      </c>
      <c r="F53" s="91">
        <f>+((Data!AX47-Data!AS47)/Data!AS47)*100</f>
        <v>-0.77519379844961245</v>
      </c>
      <c r="G53" s="37">
        <f>+Data!BV47</f>
        <v>218</v>
      </c>
      <c r="H53" s="90">
        <f>+((Data!BV47-Data!BQ47)/Data!BQ47)*100</f>
        <v>26.011560693641616</v>
      </c>
      <c r="I53" s="249">
        <f>+Data!CT47</f>
        <v>205</v>
      </c>
      <c r="J53" s="239">
        <f>+((Data!CT47-Data!CO47)/Data!CO47)*100</f>
        <v>-7.2398190045248878</v>
      </c>
      <c r="K53" s="37">
        <f>+Data!DR47</f>
        <v>528</v>
      </c>
      <c r="L53" s="90">
        <f>+((Data!DR47-Data!DM47)/Data!DM47)*100</f>
        <v>6.8825910931174086</v>
      </c>
      <c r="M53" s="283"/>
      <c r="N53" s="283"/>
      <c r="O53" s="292">
        <f>+Data!EP47</f>
        <v>245</v>
      </c>
      <c r="P53" s="90">
        <f>+((Data!EP47-Data!EK47)/Data!EK47)*100</f>
        <v>-25.531914893617021</v>
      </c>
      <c r="Q53" s="37">
        <f>+Data!FN47</f>
        <v>46</v>
      </c>
      <c r="R53" s="241">
        <f>+((Data!FN47-Data!FI47)/Data!FI47)*100</f>
        <v>12.195121951219512</v>
      </c>
      <c r="S53" s="37">
        <f>+Data!GL47</f>
        <v>114</v>
      </c>
      <c r="T53" s="239">
        <f>+((Data!GL47-Data!GG47)/Data!GG47)*100</f>
        <v>-0.86956521739130432</v>
      </c>
      <c r="U53" s="37">
        <f>+Data!HA47</f>
        <v>762</v>
      </c>
      <c r="V53" s="90">
        <f>+((Data!HA47-Data!GV47)/Data!GV47)*100</f>
        <v>-32.685512367491164</v>
      </c>
      <c r="W53" s="115" t="s">
        <v>71</v>
      </c>
    </row>
    <row r="54" spans="1:23">
      <c r="A54" s="37" t="s">
        <v>72</v>
      </c>
      <c r="B54" s="37"/>
      <c r="C54" s="37">
        <f>+Data!Z48</f>
        <v>216</v>
      </c>
      <c r="D54" s="91">
        <f>+((Data!Z48-Data!U48)/Data!U48)*100</f>
        <v>-10.743801652892563</v>
      </c>
      <c r="E54" s="37">
        <f>+Data!AX48</f>
        <v>265</v>
      </c>
      <c r="F54" s="91">
        <f>+((Data!AX48-Data!AS48)/Data!AS48)*100</f>
        <v>-4.6762589928057556</v>
      </c>
      <c r="G54" s="37">
        <f>+Data!BV48</f>
        <v>138</v>
      </c>
      <c r="H54" s="90">
        <f>+((Data!BV48-Data!BQ48)/Data!BQ48)*100</f>
        <v>2.9850746268656714</v>
      </c>
      <c r="I54" s="249"/>
      <c r="J54" s="241" t="s">
        <v>32</v>
      </c>
      <c r="K54" s="37">
        <f>+Data!DR48</f>
        <v>0</v>
      </c>
      <c r="L54" s="135" t="s">
        <v>32</v>
      </c>
      <c r="M54" s="283"/>
      <c r="N54" s="283"/>
      <c r="O54" s="292">
        <f>+Data!EP48</f>
        <v>193</v>
      </c>
      <c r="P54" s="90">
        <f>+((Data!EP48-Data!EK48)/Data!EK48)*100</f>
        <v>-17.167381974248926</v>
      </c>
      <c r="Q54" s="37"/>
      <c r="R54" s="241" t="s">
        <v>32</v>
      </c>
      <c r="S54" s="37"/>
      <c r="T54" s="241" t="s">
        <v>32</v>
      </c>
      <c r="U54" s="37">
        <f>+Data!HA48</f>
        <v>340</v>
      </c>
      <c r="V54" s="90">
        <f>+((Data!HA48-Data!GV48)/Data!GV48)*100</f>
        <v>41.666666666666671</v>
      </c>
      <c r="W54" s="115" t="s">
        <v>72</v>
      </c>
    </row>
    <row r="55" spans="1:23" s="279" customFormat="1">
      <c r="A55" s="38" t="s">
        <v>73</v>
      </c>
      <c r="B55" s="38"/>
      <c r="C55" s="38">
        <f>+Data!Z49</f>
        <v>67</v>
      </c>
      <c r="D55" s="93">
        <f>+((Data!Z49-Data!U49)/Data!U49)*100</f>
        <v>-16.25</v>
      </c>
      <c r="E55" s="38">
        <f>+Data!AX49</f>
        <v>75</v>
      </c>
      <c r="F55" s="93">
        <f>+((Data!AX49-Data!AS49)/Data!AS49)*100</f>
        <v>36.363636363636367</v>
      </c>
      <c r="G55" s="38"/>
      <c r="H55" s="127" t="s">
        <v>32</v>
      </c>
      <c r="I55" s="252"/>
      <c r="J55" s="240" t="s">
        <v>32</v>
      </c>
      <c r="K55" s="38">
        <f>+Data!DR49</f>
        <v>0</v>
      </c>
      <c r="L55" s="127" t="s">
        <v>32</v>
      </c>
      <c r="M55" s="283"/>
      <c r="N55" s="283"/>
      <c r="O55" s="294">
        <f>+Data!EP49</f>
        <v>82</v>
      </c>
      <c r="P55" s="106">
        <f>+((Data!EP49-Data!EK49)/Data!EK49)*100</f>
        <v>-3.5294117647058822</v>
      </c>
      <c r="Q55" s="38"/>
      <c r="R55" s="240" t="s">
        <v>32</v>
      </c>
      <c r="S55" s="38"/>
      <c r="T55" s="240" t="s">
        <v>32</v>
      </c>
      <c r="U55" s="38">
        <f>+Data!HA49</f>
        <v>139</v>
      </c>
      <c r="V55" s="106">
        <f>+((Data!HA49-Data!GV49)/Data!GV49)*100</f>
        <v>41.836734693877553</v>
      </c>
      <c r="W55" s="116" t="s">
        <v>73</v>
      </c>
    </row>
    <row r="56" spans="1:23" s="279" customFormat="1">
      <c r="A56" s="38" t="s">
        <v>74</v>
      </c>
      <c r="B56" s="38"/>
      <c r="C56" s="38">
        <f>+Data!Z50</f>
        <v>991</v>
      </c>
      <c r="D56" s="93">
        <f>+((Data!Z50-Data!U50)/Data!U50)*100</f>
        <v>-9.332113449222323</v>
      </c>
      <c r="E56" s="38">
        <f>+Data!AX50</f>
        <v>993</v>
      </c>
      <c r="F56" s="93">
        <f>+((Data!AX50-Data!AS50)/Data!AS50)*100</f>
        <v>0.50607287449392713</v>
      </c>
      <c r="G56" s="38">
        <f>+Data!BV50</f>
        <v>183</v>
      </c>
      <c r="H56" s="106">
        <f>+((Data!BV50-Data!BQ50)/Data!BQ50)*100</f>
        <v>1.6666666666666667</v>
      </c>
      <c r="I56" s="252"/>
      <c r="J56" s="240" t="s">
        <v>32</v>
      </c>
      <c r="K56" s="38">
        <f>+Data!DR50</f>
        <v>228</v>
      </c>
      <c r="L56" s="106">
        <f>+((Data!DR50-Data!DM50)/Data!DM50)*100</f>
        <v>82.399999999999991</v>
      </c>
      <c r="M56" s="283"/>
      <c r="N56" s="283"/>
      <c r="O56" s="294">
        <f>+Data!EP50</f>
        <v>640</v>
      </c>
      <c r="P56" s="106">
        <f>+((Data!EP50-Data!EK50)/Data!EK50)*100</f>
        <v>9.0289608177172056</v>
      </c>
      <c r="Q56" s="38">
        <f>+Data!FN50</f>
        <v>63</v>
      </c>
      <c r="R56" s="240">
        <f>+((Data!FN50-Data!FI50)/Data!FI50)*100</f>
        <v>-1.5625</v>
      </c>
      <c r="S56" s="38">
        <f>+Data!GL50</f>
        <v>159</v>
      </c>
      <c r="T56" s="242">
        <f>+((Data!GL50-Data!GG50)/Data!GG50)*100</f>
        <v>3.9215686274509802</v>
      </c>
      <c r="U56" s="38">
        <f>+Data!HA50</f>
        <v>864</v>
      </c>
      <c r="V56" s="106">
        <f>+((Data!HA50-Data!GV50)/Data!GV50)*100</f>
        <v>14.134742404227213</v>
      </c>
      <c r="W56" s="116" t="s">
        <v>74</v>
      </c>
    </row>
    <row r="57" spans="1:23" s="279" customFormat="1">
      <c r="A57" s="38" t="s">
        <v>75</v>
      </c>
      <c r="B57" s="38"/>
      <c r="C57" s="38">
        <f>+Data!Z51</f>
        <v>322</v>
      </c>
      <c r="D57" s="93">
        <f>+((Data!Z51-Data!U51)/Data!U51)*100</f>
        <v>-29.385964912280706</v>
      </c>
      <c r="E57" s="38">
        <f>+Data!AX51</f>
        <v>401</v>
      </c>
      <c r="F57" s="93">
        <f>+((Data!AX51-Data!AS51)/Data!AS51)*100</f>
        <v>16.569767441860463</v>
      </c>
      <c r="G57" s="38"/>
      <c r="H57" s="127" t="s">
        <v>32</v>
      </c>
      <c r="I57" s="252"/>
      <c r="J57" s="240" t="s">
        <v>32</v>
      </c>
      <c r="K57" s="38">
        <f>+Data!DR51</f>
        <v>0</v>
      </c>
      <c r="L57" s="127" t="s">
        <v>32</v>
      </c>
      <c r="M57" s="283"/>
      <c r="N57" s="283"/>
      <c r="O57" s="294">
        <f>+Data!EP52</f>
        <v>239</v>
      </c>
      <c r="P57" s="106">
        <f>+((Data!EP52-Data!EK52)/Data!EK52)*100</f>
        <v>181.1764705882353</v>
      </c>
      <c r="Q57" s="38"/>
      <c r="R57" s="240" t="s">
        <v>32</v>
      </c>
      <c r="S57" s="38">
        <f>+Data!GL51</f>
        <v>84</v>
      </c>
      <c r="T57" s="242">
        <f>+((Data!GL51-Data!GG51)/Data!GG51)*100</f>
        <v>3.7037037037037033</v>
      </c>
      <c r="U57" s="38">
        <f>+Data!HA51</f>
        <v>-638</v>
      </c>
      <c r="V57" s="106">
        <f>+((Data!HA51-Data!GV51)/Data!GV51)*100</f>
        <v>-265.71428571428572</v>
      </c>
      <c r="W57" s="116" t="s">
        <v>75</v>
      </c>
    </row>
    <row r="58" spans="1:23" s="279" customFormat="1">
      <c r="A58" s="38" t="s">
        <v>76</v>
      </c>
      <c r="B58" s="38"/>
      <c r="C58" s="38">
        <f>+Data!Z52</f>
        <v>51</v>
      </c>
      <c r="D58" s="93">
        <f>+((Data!Z52-Data!U52)/Data!U52)*100</f>
        <v>-17.741935483870968</v>
      </c>
      <c r="E58" s="38">
        <f>+Data!AX52</f>
        <v>69</v>
      </c>
      <c r="F58" s="93">
        <f>+((Data!AX52-Data!AS52)/Data!AS52)*100</f>
        <v>38</v>
      </c>
      <c r="G58" s="38">
        <f>+Data!BV51</f>
        <v>93</v>
      </c>
      <c r="H58" s="106">
        <f>+((Data!BV51-Data!BQ51)/Data!BQ51)*100</f>
        <v>4.4943820224719104</v>
      </c>
      <c r="I58" s="252"/>
      <c r="J58" s="240" t="s">
        <v>32</v>
      </c>
      <c r="K58" s="38">
        <f>+Data!DR52</f>
        <v>0</v>
      </c>
      <c r="L58" s="127" t="s">
        <v>32</v>
      </c>
      <c r="M58" s="283"/>
      <c r="N58" s="283"/>
      <c r="O58" s="294">
        <f>+Data!EP51</f>
        <v>75</v>
      </c>
      <c r="P58" s="106">
        <f>+((Data!EP51-Data!EK51)/Data!EK51)*100</f>
        <v>-64.788732394366207</v>
      </c>
      <c r="Q58" s="38"/>
      <c r="R58" s="240" t="s">
        <v>32</v>
      </c>
      <c r="S58" s="38"/>
      <c r="T58" s="240" t="s">
        <v>32</v>
      </c>
      <c r="U58" s="38">
        <f>+Data!HA52</f>
        <v>1283</v>
      </c>
      <c r="V58" s="127" t="s">
        <v>44</v>
      </c>
      <c r="W58" s="116" t="s">
        <v>76</v>
      </c>
    </row>
    <row r="59" spans="1:23">
      <c r="A59" s="222" t="s">
        <v>77</v>
      </c>
      <c r="B59" s="222"/>
      <c r="C59" s="222">
        <f>+Data!Z53</f>
        <v>8685</v>
      </c>
      <c r="D59" s="223">
        <f>+((Data!Z53-Data!U53)/Data!U53)*100</f>
        <v>-6.7031904608443433</v>
      </c>
      <c r="E59" s="222">
        <f>+Data!AX53</f>
        <v>4943</v>
      </c>
      <c r="F59" s="223">
        <f>+((Data!AX53-Data!AS53)/Data!AS53)*100</f>
        <v>9.4795127353266899</v>
      </c>
      <c r="G59" s="222">
        <f>+Data!BV53</f>
        <v>1908</v>
      </c>
      <c r="H59" s="224">
        <f>+((Data!BV53-Data!BQ53)/Data!BQ53)*100</f>
        <v>21.065989847715734</v>
      </c>
      <c r="I59" s="250">
        <f>+Data!CT53</f>
        <v>225</v>
      </c>
      <c r="J59" s="238">
        <f>+((Data!CT53-Data!CO53)/Data!CO53)*100</f>
        <v>0</v>
      </c>
      <c r="K59" s="222">
        <f>+Data!DR53</f>
        <v>1937</v>
      </c>
      <c r="L59" s="224">
        <f>+((Data!DR53-Data!DM53)/Data!DM53)*100</f>
        <v>21.138211382113823</v>
      </c>
      <c r="M59" s="283"/>
      <c r="N59" s="283"/>
      <c r="O59" s="222">
        <f>+Data!EP53</f>
        <v>3391</v>
      </c>
      <c r="P59" s="224">
        <f>+((Data!EP53-Data!EK53)/Data!EK53)*100</f>
        <v>-2.0791221484262201</v>
      </c>
      <c r="Q59" s="222">
        <f>+Data!FN53</f>
        <v>437</v>
      </c>
      <c r="R59" s="254">
        <f>+((Data!FN53-Data!FI53)/Data!FI53)*100</f>
        <v>29.289940828402365</v>
      </c>
      <c r="S59" s="222">
        <f>+Data!GL53</f>
        <v>311</v>
      </c>
      <c r="T59" s="238">
        <f>+((Data!GL53-Data!GG53)/Data!GG53)*100</f>
        <v>0.97402597402597402</v>
      </c>
      <c r="U59" s="222">
        <f>+Data!HA53</f>
        <v>5341</v>
      </c>
      <c r="V59" s="224">
        <f>+((Data!HA53-Data!GV53)/Data!GV53)*100</f>
        <v>19.432021466905187</v>
      </c>
      <c r="W59" s="225" t="s">
        <v>77</v>
      </c>
    </row>
    <row r="60" spans="1:23" s="92" customFormat="1">
      <c r="A60" s="90" t="s">
        <v>29</v>
      </c>
      <c r="B60" s="90"/>
      <c r="C60" s="37">
        <f>+Data!Z54</f>
        <v>25.447566585601688</v>
      </c>
      <c r="D60" s="91"/>
      <c r="E60" s="37">
        <f>+Data!AX54</f>
        <v>24.997471427126531</v>
      </c>
      <c r="F60" s="91">
        <f>+((Data!AX54-Data!AS54)/Data!AS54)*100</f>
        <v>1.3186549538018826</v>
      </c>
      <c r="G60" s="90">
        <f>+Data!BV54</f>
        <v>29.178773512769535</v>
      </c>
      <c r="H60" s="90"/>
      <c r="I60" s="251">
        <f>+Data!CT54</f>
        <v>8.7276958882854938</v>
      </c>
      <c r="J60" s="239"/>
      <c r="K60" s="37">
        <f>+Data!DR54</f>
        <v>27.898602909405156</v>
      </c>
      <c r="L60" s="90">
        <f>+((Data!DR54-Data!DM54)/Data!DM54)*100</f>
        <v>-6.5684686805099384</v>
      </c>
      <c r="M60" s="283"/>
      <c r="N60" s="283"/>
      <c r="O60" s="293">
        <f>+Data!EP54</f>
        <v>23.522475027746946</v>
      </c>
      <c r="P60" s="90"/>
      <c r="Q60" s="37">
        <f>+Data!FN54</f>
        <v>26.51699029126214</v>
      </c>
      <c r="R60" s="241">
        <f>+((Data!FN54-Data!FI54)/Data!FI54)*100</f>
        <v>18.541929970701442</v>
      </c>
      <c r="S60" s="37">
        <f>+Data!GL54</f>
        <v>9.4845989630985059</v>
      </c>
      <c r="T60" s="239">
        <f>+((Data!GL54-Data!GG54)/Data!GG54)*100</f>
        <v>-13.314460775576967</v>
      </c>
      <c r="U60" s="37">
        <f>+Data!HA54</f>
        <v>21.558022199798181</v>
      </c>
      <c r="V60" s="90"/>
      <c r="W60" s="115" t="s">
        <v>30</v>
      </c>
    </row>
    <row r="61" spans="1:23">
      <c r="A61" s="38" t="s">
        <v>78</v>
      </c>
      <c r="B61" s="38"/>
      <c r="C61" s="38">
        <f>+Data!Z55</f>
        <v>471</v>
      </c>
      <c r="D61" s="93">
        <f>+((Data!Z55-Data!U55)/Data!U55)*100</f>
        <v>-2.0790020790020791</v>
      </c>
      <c r="E61" s="38">
        <f>+Data!AX55</f>
        <v>295</v>
      </c>
      <c r="F61" s="93">
        <f>+((Data!AX55-Data!AS55)/Data!AS55)*100</f>
        <v>46.766169154228855</v>
      </c>
      <c r="G61" s="38">
        <f>+Data!BV55</f>
        <v>52</v>
      </c>
      <c r="H61" s="106">
        <f>+((Data!BV55-Data!BQ55)/Data!BQ55)*100</f>
        <v>15.555555555555555</v>
      </c>
      <c r="I61" s="252">
        <f>+Data!CT55</f>
        <v>45</v>
      </c>
      <c r="J61" s="242">
        <f>+((Data!CT55-Data!CO55)/Data!CO55)*100</f>
        <v>60.714285714285708</v>
      </c>
      <c r="K61" s="38">
        <f>+Data!DR55</f>
        <v>0</v>
      </c>
      <c r="L61" s="127" t="s">
        <v>32</v>
      </c>
      <c r="M61" s="283"/>
      <c r="N61" s="283"/>
      <c r="O61" s="294">
        <f>+Data!EP55</f>
        <v>140</v>
      </c>
      <c r="P61" s="106">
        <f>+((Data!EP55-Data!EK55)/Data!EK55)*100</f>
        <v>-15.151515151515152</v>
      </c>
      <c r="Q61" s="38"/>
      <c r="R61" s="240" t="s">
        <v>32</v>
      </c>
      <c r="S61" s="38"/>
      <c r="T61" s="240" t="s">
        <v>32</v>
      </c>
      <c r="U61" s="38">
        <f>+Data!HA55</f>
        <v>455</v>
      </c>
      <c r="V61" s="106">
        <f>+((Data!HA55-Data!GV55)/Data!GV55)*100</f>
        <v>24.657534246575342</v>
      </c>
      <c r="W61" s="116" t="s">
        <v>78</v>
      </c>
    </row>
    <row r="62" spans="1:23">
      <c r="A62" s="38" t="s">
        <v>79</v>
      </c>
      <c r="B62" s="38"/>
      <c r="C62" s="38">
        <f>+Data!Z56</f>
        <v>77</v>
      </c>
      <c r="D62" s="93">
        <f>+((Data!Z56-Data!U56)/Data!U56)*100</f>
        <v>-1.2820512820512819</v>
      </c>
      <c r="E62" s="38"/>
      <c r="F62" s="126" t="s">
        <v>32</v>
      </c>
      <c r="G62" s="38">
        <f>+Data!BV56</f>
        <v>61</v>
      </c>
      <c r="H62" s="106" t="s">
        <v>80</v>
      </c>
      <c r="I62" s="252"/>
      <c r="J62" s="240" t="s">
        <v>32</v>
      </c>
      <c r="K62" s="38">
        <f>+Data!DR56</f>
        <v>168</v>
      </c>
      <c r="L62" s="106">
        <f>+((Data!DR56-Data!DM56)/Data!DM56)*100</f>
        <v>48.672566371681413</v>
      </c>
      <c r="M62" s="283"/>
      <c r="N62" s="283"/>
      <c r="O62" s="294">
        <f>+Data!EP56</f>
        <v>120</v>
      </c>
      <c r="P62" s="106">
        <f>+((Data!EP56-Data!EK56)/Data!EK56)*100</f>
        <v>-27.27272727272727</v>
      </c>
      <c r="Q62" s="38"/>
      <c r="R62" s="240" t="s">
        <v>32</v>
      </c>
      <c r="S62" s="38"/>
      <c r="T62" s="240" t="s">
        <v>32</v>
      </c>
      <c r="U62" s="38">
        <f>+Data!HA56</f>
        <v>95</v>
      </c>
      <c r="V62" s="106">
        <f>+((Data!HA56-Data!GV56)/Data!GV56)*100</f>
        <v>-4.0404040404040407</v>
      </c>
      <c r="W62" s="116" t="s">
        <v>79</v>
      </c>
    </row>
    <row r="63" spans="1:23">
      <c r="A63" s="38" t="s">
        <v>81</v>
      </c>
      <c r="B63" s="38"/>
      <c r="C63" s="38">
        <f>+Data!Z57</f>
        <v>1919</v>
      </c>
      <c r="D63" s="93">
        <f>+((Data!Z57-Data!U57)/Data!U57)*100</f>
        <v>-15.685413005272409</v>
      </c>
      <c r="E63" s="38">
        <f>+Data!AX57</f>
        <v>724</v>
      </c>
      <c r="F63" s="93">
        <f>+((Data!AX57-Data!AS57)/Data!AS57)*100</f>
        <v>13.657770800627944</v>
      </c>
      <c r="G63" s="38">
        <f>+Data!BV57</f>
        <v>469</v>
      </c>
      <c r="H63" s="106">
        <f>+((Data!BV57-Data!BQ57)/Data!BQ57)*100</f>
        <v>4.2222222222222223</v>
      </c>
      <c r="I63" s="252"/>
      <c r="J63" s="240" t="s">
        <v>32</v>
      </c>
      <c r="K63" s="38">
        <f>+Data!DR57</f>
        <v>0</v>
      </c>
      <c r="L63" s="127" t="s">
        <v>32</v>
      </c>
      <c r="M63" s="283"/>
      <c r="N63" s="283"/>
      <c r="O63" s="294">
        <f>+Data!EP57</f>
        <v>802</v>
      </c>
      <c r="P63" s="127">
        <f>+((Data!EP57-Data!EK57)/Data!EK57)*100</f>
        <v>-2.4330900243309004</v>
      </c>
      <c r="Q63" s="38">
        <f>+Data!FN57</f>
        <v>189</v>
      </c>
      <c r="R63" s="240">
        <f>+((Data!FN57-Data!FI57)/Data!FI57)*100</f>
        <v>53.658536585365859</v>
      </c>
      <c r="S63" s="38">
        <f>+Data!GL57</f>
        <v>93</v>
      </c>
      <c r="T63" s="242">
        <f>+((Data!GL57-Data!GG57)/Data!GG57)*100</f>
        <v>-1.0638297872340425</v>
      </c>
      <c r="U63" s="38">
        <f>+Data!HA57</f>
        <v>740</v>
      </c>
      <c r="V63" s="106">
        <f>+((Data!HA57-Data!GV57)/Data!GV57)*100</f>
        <v>27.586206896551722</v>
      </c>
      <c r="W63" s="116" t="s">
        <v>81</v>
      </c>
    </row>
    <row r="64" spans="1:23">
      <c r="A64" s="38" t="s">
        <v>82</v>
      </c>
      <c r="B64" s="38"/>
      <c r="C64" s="38">
        <f>+Data!Z58</f>
        <v>70</v>
      </c>
      <c r="D64" s="93">
        <f>+((Data!Z58-Data!U58)/Data!U58)*100</f>
        <v>-1.4084507042253522</v>
      </c>
      <c r="E64" s="38">
        <f>+Data!AX58</f>
        <v>88</v>
      </c>
      <c r="F64" s="93">
        <f>+((Data!AX58-Data!AS58)/Data!AS58)*100</f>
        <v>0</v>
      </c>
      <c r="G64" s="38"/>
      <c r="H64" s="127" t="s">
        <v>32</v>
      </c>
      <c r="I64" s="252"/>
      <c r="J64" s="240" t="s">
        <v>32</v>
      </c>
      <c r="K64" s="38">
        <f>+Data!DR58</f>
        <v>0</v>
      </c>
      <c r="L64" s="127" t="s">
        <v>32</v>
      </c>
      <c r="M64" s="283"/>
      <c r="N64" s="283"/>
      <c r="O64" s="294"/>
      <c r="P64" s="127" t="s">
        <v>32</v>
      </c>
      <c r="Q64" s="38"/>
      <c r="R64" s="240" t="s">
        <v>32</v>
      </c>
      <c r="S64" s="38">
        <f>+Data!GL58</f>
        <v>0</v>
      </c>
      <c r="T64" s="240" t="s">
        <v>32</v>
      </c>
      <c r="U64" s="38">
        <f>+Data!HA58</f>
        <v>162</v>
      </c>
      <c r="V64" s="106">
        <f>+((Data!HA58-Data!GV58)/Data!GV58)*100</f>
        <v>52.830188679245282</v>
      </c>
      <c r="W64" s="116" t="s">
        <v>82</v>
      </c>
    </row>
    <row r="65" spans="1:28">
      <c r="A65" s="37" t="s">
        <v>83</v>
      </c>
      <c r="B65" s="37"/>
      <c r="C65" s="37">
        <f>+Data!Z59</f>
        <v>526</v>
      </c>
      <c r="D65" s="91">
        <f>+((Data!Z59-Data!U59)/Data!U59)*100</f>
        <v>-11.148648648648649</v>
      </c>
      <c r="E65" s="37">
        <f>+Data!AX59</f>
        <v>436</v>
      </c>
      <c r="F65" s="91">
        <f>+((Data!AX59-Data!AS59)/Data!AS59)*100</f>
        <v>42.019543973941367</v>
      </c>
      <c r="G65" s="37">
        <f>+Data!BV59</f>
        <v>121</v>
      </c>
      <c r="H65" s="90">
        <f>+((Data!BV59-Data!BQ59)/Data!BQ59)*100</f>
        <v>7.0796460176991154</v>
      </c>
      <c r="I65" s="249"/>
      <c r="J65" s="241" t="s">
        <v>32</v>
      </c>
      <c r="K65" s="37">
        <f>+Data!DR59</f>
        <v>178</v>
      </c>
      <c r="L65" s="90">
        <f>+((Data!DR59-Data!DM59)/Data!DM59)*100</f>
        <v>23.611111111111111</v>
      </c>
      <c r="M65" s="283"/>
      <c r="N65" s="283"/>
      <c r="O65" s="292">
        <f>+Data!EP59</f>
        <v>282</v>
      </c>
      <c r="P65" s="90">
        <f>+((Data!EP59-Data!EK59)/Data!EK59)*100</f>
        <v>52.432432432432428</v>
      </c>
      <c r="Q65" s="37"/>
      <c r="R65" s="241" t="s">
        <v>32</v>
      </c>
      <c r="S65" s="37"/>
      <c r="T65" s="241" t="s">
        <v>32</v>
      </c>
      <c r="U65" s="37">
        <f>+Data!HA59</f>
        <v>204</v>
      </c>
      <c r="V65" s="90">
        <f>+((Data!HA59-Data!GV59)/Data!GV59)*100</f>
        <v>-8.5201793721973083</v>
      </c>
      <c r="W65" s="115" t="s">
        <v>83</v>
      </c>
    </row>
    <row r="66" spans="1:28">
      <c r="A66" s="37" t="s">
        <v>84</v>
      </c>
      <c r="B66" s="37"/>
      <c r="C66" s="37">
        <f>+Data!Z60</f>
        <v>3876</v>
      </c>
      <c r="D66" s="91">
        <f>+((Data!Z60-Data!U60)/Data!U60)*100</f>
        <v>-5.8080194410692583</v>
      </c>
      <c r="E66" s="37">
        <f>+Data!AX60</f>
        <v>1906</v>
      </c>
      <c r="F66" s="91">
        <f>+((Data!AX60-Data!AS60)/Data!AS60)*100</f>
        <v>5.3038674033149169</v>
      </c>
      <c r="G66" s="37">
        <f>+Data!BV60</f>
        <v>729</v>
      </c>
      <c r="H66" s="90">
        <f>+((Data!BV60-Data!BQ60)/Data!BQ60)*100</f>
        <v>23.559322033898304</v>
      </c>
      <c r="I66" s="249">
        <f>+Data!CT60</f>
        <v>180</v>
      </c>
      <c r="J66" s="239">
        <f>+((Data!CT60-Data!CO60)/Data!CO60)*100</f>
        <v>-8.6294416243654819</v>
      </c>
      <c r="K66" s="37">
        <f>+Data!DR60</f>
        <v>662</v>
      </c>
      <c r="L66" s="90">
        <f>+((Data!DR60-Data!DM60)/Data!DM60)*100</f>
        <v>62.653562653562659</v>
      </c>
      <c r="M66" s="283"/>
      <c r="N66" s="283"/>
      <c r="O66" s="292">
        <f>+Data!EP60</f>
        <v>979</v>
      </c>
      <c r="P66" s="90">
        <f>+((Data!EP60-Data!EK60)/Data!EK60)*100</f>
        <v>-1.7068273092369479</v>
      </c>
      <c r="Q66" s="37">
        <f>+Data!FN60</f>
        <v>99</v>
      </c>
      <c r="R66" s="241">
        <f>+((Data!FN60-Data!FI60)/Data!FI60)*100</f>
        <v>35.61643835616438</v>
      </c>
      <c r="S66" s="37">
        <f>+Data!GL60</f>
        <v>99</v>
      </c>
      <c r="T66" s="239">
        <f>+((Data!GL60-Data!GG60)/Data!GG60)*100</f>
        <v>4.2105263157894735</v>
      </c>
      <c r="U66" s="37">
        <f>+Data!HA60</f>
        <v>1495</v>
      </c>
      <c r="V66" s="90">
        <f>+((Data!HA60-Data!GV60)/Data!GV60)*100</f>
        <v>0</v>
      </c>
      <c r="W66" s="115" t="s">
        <v>84</v>
      </c>
    </row>
    <row r="67" spans="1:28">
      <c r="A67" s="37" t="s">
        <v>85</v>
      </c>
      <c r="B67" s="37"/>
      <c r="C67" s="37">
        <f>+Data!Z61</f>
        <v>1461</v>
      </c>
      <c r="D67" s="91">
        <f>+((Data!Z61-Data!U61)/Data!U61)*100</f>
        <v>4.0598290598290596</v>
      </c>
      <c r="E67" s="37">
        <f>+Data!AX61</f>
        <v>1236</v>
      </c>
      <c r="F67" s="91">
        <f>+((Data!AX61-Data!AS61)/Data!AS61)*100</f>
        <v>-1.3567438148443736</v>
      </c>
      <c r="G67" s="37">
        <f>+Data!BV61</f>
        <v>476</v>
      </c>
      <c r="H67" s="90">
        <f>+((Data!BV61-Data!BQ61)/Data!BQ61)*100</f>
        <v>25.925925925925924</v>
      </c>
      <c r="I67" s="249"/>
      <c r="J67" s="241" t="s">
        <v>32</v>
      </c>
      <c r="K67" s="37">
        <f>+Data!DR61</f>
        <v>929</v>
      </c>
      <c r="L67" s="90">
        <f>+((Data!DR61-Data!DM61)/Data!DM61)*100</f>
        <v>-0.64171122994652408</v>
      </c>
      <c r="M67" s="283"/>
      <c r="N67" s="283"/>
      <c r="O67" s="292">
        <f>+Data!EP61</f>
        <v>947</v>
      </c>
      <c r="P67" s="90">
        <f>+((Data!EP61-Data!EK61)/Data!EK61)*100</f>
        <v>-6.7913385826771657</v>
      </c>
      <c r="Q67" s="37">
        <f>+Data!FN61</f>
        <v>149</v>
      </c>
      <c r="R67" s="241">
        <f>+((Data!FN61-Data!FI61)/Data!FI61)*100</f>
        <v>4.929577464788732</v>
      </c>
      <c r="S67" s="37">
        <f>+Data!GL61</f>
        <v>119</v>
      </c>
      <c r="T67" s="239">
        <f>+((Data!GL61-Data!GG61)/Data!GG61)*100</f>
        <v>0</v>
      </c>
      <c r="U67" s="37">
        <f>+Data!HA61</f>
        <v>2118</v>
      </c>
      <c r="V67" s="90">
        <f>+((Data!HA61-Data!GV61)/Data!GV61)*100</f>
        <v>38.160469667318978</v>
      </c>
      <c r="W67" s="115" t="s">
        <v>85</v>
      </c>
    </row>
    <row r="68" spans="1:28">
      <c r="A68" s="37" t="s">
        <v>86</v>
      </c>
      <c r="B68" s="37"/>
      <c r="C68" s="37">
        <f>+Data!Z62</f>
        <v>143</v>
      </c>
      <c r="D68" s="91">
        <f>+((Data!Z62-Data!U62)/Data!U62)*100</f>
        <v>10.852713178294573</v>
      </c>
      <c r="E68" s="37">
        <f>+Data!AX62</f>
        <v>137</v>
      </c>
      <c r="F68" s="91">
        <f>+((Data!AX62-Data!AS62)/Data!AS62)*100</f>
        <v>29.245283018867923</v>
      </c>
      <c r="G68" s="37"/>
      <c r="H68" s="135" t="s">
        <v>32</v>
      </c>
      <c r="I68" s="249"/>
      <c r="J68" s="241" t="s">
        <v>32</v>
      </c>
      <c r="K68" s="37">
        <f>+Data!DR62</f>
        <v>0</v>
      </c>
      <c r="L68" s="135" t="s">
        <v>32</v>
      </c>
      <c r="M68" s="283"/>
      <c r="N68" s="283"/>
      <c r="O68" s="292">
        <f>+Data!EP62</f>
        <v>121</v>
      </c>
      <c r="P68" s="90">
        <f>+((Data!EP62-Data!EK62)/Data!EK62)*100</f>
        <v>6.140350877192982</v>
      </c>
      <c r="Q68" s="37"/>
      <c r="R68" s="241" t="s">
        <v>32</v>
      </c>
      <c r="S68" s="37"/>
      <c r="T68" s="241" t="s">
        <v>32</v>
      </c>
      <c r="U68" s="37">
        <f>+Data!HA62</f>
        <v>12</v>
      </c>
      <c r="V68" s="90">
        <f>+((Data!HA62-Data!GV62)/Data!GV62)*100</f>
        <v>-69.230769230769226</v>
      </c>
      <c r="W68" s="115" t="s">
        <v>86</v>
      </c>
    </row>
    <row r="69" spans="1:28">
      <c r="A69" s="37" t="s">
        <v>87</v>
      </c>
      <c r="B69" s="37"/>
      <c r="C69" s="37">
        <f>+Data!Z63</f>
        <v>142</v>
      </c>
      <c r="D69" s="91">
        <f>+((Data!Z63-Data!U63)/Data!U63)*100</f>
        <v>-12.883435582822086</v>
      </c>
      <c r="E69" s="37">
        <f>+Data!AX63</f>
        <v>121</v>
      </c>
      <c r="F69" s="91">
        <f>+((Data!AX63-Data!AS63)/Data!AS63)*100</f>
        <v>7.0796460176991154</v>
      </c>
      <c r="G69" s="219"/>
      <c r="H69" s="135" t="s">
        <v>32</v>
      </c>
      <c r="I69" s="249"/>
      <c r="J69" s="241" t="s">
        <v>32</v>
      </c>
      <c r="K69" s="37">
        <f>+Data!DR63</f>
        <v>0</v>
      </c>
      <c r="L69" s="135" t="s">
        <v>32</v>
      </c>
      <c r="M69" s="283"/>
      <c r="N69" s="283"/>
      <c r="O69" s="292"/>
      <c r="P69" s="135" t="s">
        <v>32</v>
      </c>
      <c r="Q69" s="37"/>
      <c r="R69" s="241" t="s">
        <v>32</v>
      </c>
      <c r="S69" s="37"/>
      <c r="T69" s="241" t="s">
        <v>32</v>
      </c>
      <c r="U69" s="37">
        <f>+Data!HA63</f>
        <v>60</v>
      </c>
      <c r="V69" s="90">
        <f>+((Data!HA63-Data!GV63)/Data!GV63)*100</f>
        <v>87.5</v>
      </c>
      <c r="W69" s="115" t="s">
        <v>87</v>
      </c>
    </row>
    <row r="70" spans="1:28" s="279" customFormat="1">
      <c r="A70" s="227" t="s">
        <v>88</v>
      </c>
      <c r="B70" s="227"/>
      <c r="C70" s="227">
        <f>+Data!Z64</f>
        <v>1800</v>
      </c>
      <c r="D70" s="228">
        <f>+((Data!Z64-Data!U64)/Data!U64)*100</f>
        <v>-8.5830370746571862</v>
      </c>
      <c r="E70" s="227">
        <f>+Data!AX64</f>
        <v>449</v>
      </c>
      <c r="F70" s="228">
        <f>+((Data!AX64-Data!AS64)/Data!AS64)*100</f>
        <v>0.67264573991031396</v>
      </c>
      <c r="G70" s="229">
        <f>+Data!BV64</f>
        <v>66</v>
      </c>
      <c r="H70" s="231">
        <f>+((Data!BV64-Data!BQ64)/Data!BQ64)*100</f>
        <v>1.5384615384615385</v>
      </c>
      <c r="I70" s="253"/>
      <c r="J70" s="243" t="s">
        <v>32</v>
      </c>
      <c r="K70" s="227">
        <f>+Data!DR64</f>
        <v>0</v>
      </c>
      <c r="L70" s="230" t="s">
        <v>32</v>
      </c>
      <c r="M70" s="283"/>
      <c r="N70" s="283"/>
      <c r="O70" s="227">
        <f>+Data!EP64</f>
        <v>47</v>
      </c>
      <c r="P70" s="231">
        <f>+((Data!EP64-Data!EK64)/Data!EK64)*100</f>
        <v>-29.850746268656714</v>
      </c>
      <c r="Q70" s="227"/>
      <c r="R70" s="243" t="s">
        <v>32</v>
      </c>
      <c r="S70" s="227"/>
      <c r="T70" s="243" t="s">
        <v>32</v>
      </c>
      <c r="U70" s="227">
        <f>+Data!HA64</f>
        <v>289</v>
      </c>
      <c r="V70" s="231">
        <f>+((Data!HA64-Data!GV64)/Data!GV64)*100</f>
        <v>49.740932642487046</v>
      </c>
      <c r="W70" s="232" t="s">
        <v>88</v>
      </c>
    </row>
    <row r="71" spans="1:28" s="9" customFormat="1" ht="24.75" customHeight="1">
      <c r="A71" s="149" t="s">
        <v>89</v>
      </c>
      <c r="B71" s="111"/>
      <c r="C71" s="111"/>
      <c r="D71" s="164"/>
      <c r="E71" s="111"/>
      <c r="F71" s="164"/>
      <c r="G71" s="111"/>
      <c r="H71" s="164"/>
      <c r="I71" s="111"/>
      <c r="J71" s="164"/>
      <c r="K71" s="16"/>
      <c r="L71" s="33"/>
      <c r="M71" s="280"/>
      <c r="N71" s="280"/>
      <c r="O71" s="138"/>
      <c r="P71" s="33"/>
      <c r="Q71" s="111"/>
      <c r="R71" s="164"/>
      <c r="S71" s="111"/>
      <c r="T71" s="164"/>
      <c r="U71" s="111"/>
      <c r="V71" s="164"/>
    </row>
    <row r="72" spans="1:28" s="148" customFormat="1" ht="19.5" customHeight="1">
      <c r="A72" s="147" t="s">
        <v>90</v>
      </c>
      <c r="B72" s="149"/>
      <c r="C72" s="165"/>
      <c r="D72" s="166"/>
      <c r="E72" s="165"/>
      <c r="F72" s="166"/>
      <c r="G72" s="165"/>
      <c r="H72" s="166"/>
      <c r="I72" s="165"/>
      <c r="J72" s="166"/>
      <c r="K72" s="165"/>
      <c r="L72" s="166"/>
      <c r="M72" s="284"/>
      <c r="N72" s="284"/>
      <c r="O72" s="157"/>
      <c r="P72" s="166"/>
      <c r="Q72" s="165"/>
      <c r="R72" s="166"/>
      <c r="S72" s="165"/>
      <c r="T72" s="166"/>
      <c r="U72" s="149"/>
      <c r="V72" s="166"/>
    </row>
    <row r="73" spans="1:28" s="141" customFormat="1" ht="32.25" customHeight="1">
      <c r="A73" s="264" t="s">
        <v>91</v>
      </c>
      <c r="B73" s="264"/>
      <c r="C73" s="264"/>
      <c r="D73" s="264"/>
      <c r="E73" s="264"/>
      <c r="F73" s="264"/>
      <c r="G73" s="264"/>
      <c r="H73" s="264"/>
      <c r="I73" s="264"/>
      <c r="J73" s="264"/>
      <c r="K73" s="264"/>
      <c r="L73" s="264"/>
      <c r="M73" s="264"/>
      <c r="N73" s="289"/>
    </row>
    <row r="74" spans="1:28" s="20" customFormat="1" ht="69" customHeight="1">
      <c r="A74" s="265" t="s">
        <v>92</v>
      </c>
      <c r="B74" s="265"/>
      <c r="C74" s="265"/>
      <c r="D74" s="265"/>
      <c r="E74" s="265"/>
      <c r="F74" s="265"/>
      <c r="G74" s="265"/>
      <c r="H74" s="265"/>
      <c r="I74" s="265"/>
      <c r="J74" s="266"/>
      <c r="K74" s="266"/>
      <c r="L74" s="266"/>
      <c r="M74" s="285"/>
      <c r="N74" s="264"/>
      <c r="O74" s="264"/>
      <c r="P74" s="264"/>
    </row>
    <row r="75" spans="1:28" s="142" customFormat="1" ht="11.25" customHeight="1">
      <c r="B75" s="143"/>
      <c r="C75" s="143"/>
      <c r="D75" s="143"/>
      <c r="E75" s="143"/>
      <c r="F75" s="143"/>
      <c r="G75" s="143"/>
      <c r="H75" s="143"/>
      <c r="I75" s="143"/>
      <c r="J75" s="143"/>
      <c r="K75" s="143"/>
      <c r="L75" s="150"/>
      <c r="M75" s="286"/>
      <c r="N75" s="286"/>
      <c r="P75" s="143"/>
      <c r="W75" s="262">
        <v>45548</v>
      </c>
    </row>
    <row r="76" spans="1:28" s="142" customFormat="1" ht="12.75" customHeight="1">
      <c r="B76" s="263"/>
      <c r="C76" s="263"/>
      <c r="D76" s="263"/>
      <c r="E76" s="263"/>
      <c r="F76" s="263"/>
      <c r="G76" s="263"/>
      <c r="H76" s="263"/>
      <c r="I76" s="263"/>
      <c r="J76" s="263"/>
      <c r="K76" s="263"/>
      <c r="L76" s="263"/>
      <c r="M76" s="263"/>
      <c r="N76" s="263"/>
      <c r="P76" s="263"/>
      <c r="Q76" s="263"/>
      <c r="R76" s="263"/>
      <c r="S76" s="263"/>
      <c r="T76" s="263"/>
      <c r="U76" s="263"/>
      <c r="V76" s="263"/>
      <c r="W76" s="263"/>
      <c r="X76" s="263"/>
      <c r="Y76" s="263"/>
      <c r="Z76" s="263"/>
      <c r="AA76" s="263"/>
      <c r="AB76" s="263"/>
    </row>
    <row r="77" spans="1:28" ht="15" customHeight="1">
      <c r="A77" s="138"/>
      <c r="B77" s="138"/>
      <c r="C77" s="138"/>
      <c r="D77" s="138"/>
      <c r="E77" s="138"/>
      <c r="F77" s="138"/>
      <c r="G77" s="138"/>
      <c r="H77" s="138"/>
      <c r="I77" s="138"/>
      <c r="J77" s="45"/>
      <c r="K77" s="45"/>
      <c r="L77" s="45"/>
      <c r="M77" s="287"/>
      <c r="N77" s="287"/>
      <c r="O77" s="45"/>
      <c r="P77" s="45"/>
      <c r="Q77" s="45"/>
      <c r="R77" s="45"/>
      <c r="S77" s="45"/>
      <c r="T77" s="45"/>
      <c r="U77" s="16"/>
      <c r="V77" s="45"/>
    </row>
    <row r="78" spans="1:28">
      <c r="A78" s="44"/>
      <c r="B78" s="44"/>
      <c r="C78" s="45"/>
      <c r="D78" s="45"/>
      <c r="E78" s="45"/>
      <c r="F78" s="45"/>
      <c r="G78" s="45"/>
      <c r="H78" s="45"/>
      <c r="I78" s="45"/>
      <c r="J78" s="47"/>
      <c r="K78" s="45"/>
      <c r="L78" s="45"/>
      <c r="M78" s="287"/>
      <c r="N78" s="287"/>
      <c r="O78" s="45"/>
      <c r="P78" s="45"/>
      <c r="Q78" s="45"/>
      <c r="R78" s="45"/>
      <c r="S78" s="45"/>
      <c r="T78" s="45"/>
      <c r="U78" s="16"/>
      <c r="V78" s="45"/>
    </row>
    <row r="79" spans="1:28" ht="9.9499999999999993" customHeight="1">
      <c r="A79" s="16"/>
      <c r="B79" s="16"/>
      <c r="C79" s="33"/>
      <c r="D79" s="33"/>
      <c r="E79" s="33"/>
      <c r="F79" s="33"/>
      <c r="G79" s="33"/>
      <c r="H79" s="33"/>
      <c r="I79" s="33"/>
      <c r="J79" s="33"/>
      <c r="K79" s="33"/>
      <c r="L79" s="33"/>
      <c r="M79" s="280"/>
      <c r="N79" s="280"/>
      <c r="O79" s="33"/>
      <c r="P79" s="33"/>
      <c r="Q79" s="33"/>
      <c r="R79" s="33"/>
      <c r="S79" s="33"/>
      <c r="T79" s="33"/>
      <c r="U79" s="16"/>
      <c r="V79" s="33"/>
    </row>
    <row r="80" spans="1:28" ht="9.9499999999999993" customHeight="1">
      <c r="A80" s="16"/>
      <c r="B80" s="16"/>
      <c r="C80" s="33"/>
      <c r="D80" s="33"/>
      <c r="E80" s="33"/>
      <c r="F80" s="33"/>
      <c r="G80" s="33"/>
      <c r="H80" s="33"/>
      <c r="I80" s="33"/>
      <c r="J80" s="33"/>
      <c r="K80" s="33"/>
      <c r="L80" s="33"/>
      <c r="M80" s="280"/>
      <c r="N80" s="280"/>
      <c r="O80" s="33"/>
      <c r="P80" s="33"/>
      <c r="Q80" s="33"/>
      <c r="R80" s="33"/>
      <c r="S80" s="33"/>
      <c r="T80" s="33"/>
      <c r="U80" s="16"/>
      <c r="V80" s="33"/>
    </row>
    <row r="81" spans="1:22" ht="9.9499999999999993" customHeight="1">
      <c r="A81" s="16"/>
      <c r="B81" s="16"/>
      <c r="C81" s="33"/>
      <c r="D81" s="33"/>
      <c r="E81" s="33"/>
      <c r="F81" s="33"/>
      <c r="G81" s="33"/>
      <c r="H81" s="33"/>
      <c r="I81" s="33"/>
      <c r="J81" s="33"/>
      <c r="K81" s="33"/>
      <c r="L81" s="33"/>
      <c r="M81" s="280"/>
      <c r="N81" s="280"/>
      <c r="O81" s="33"/>
      <c r="P81" s="33"/>
      <c r="Q81" s="33"/>
      <c r="R81" s="33"/>
      <c r="S81" s="33"/>
      <c r="T81" s="33"/>
      <c r="U81" s="16"/>
      <c r="V81" s="33"/>
    </row>
    <row r="82" spans="1:22" ht="9.9499999999999993" customHeight="1">
      <c r="A82" s="16"/>
      <c r="B82" s="16"/>
      <c r="C82" s="33"/>
      <c r="D82" s="33"/>
      <c r="E82" s="33"/>
      <c r="F82" s="33"/>
      <c r="G82" s="33"/>
      <c r="H82" s="33"/>
      <c r="I82" s="33"/>
      <c r="J82" s="33"/>
      <c r="K82" s="33"/>
      <c r="L82" s="33"/>
      <c r="M82" s="280"/>
      <c r="N82" s="280"/>
      <c r="O82" s="33"/>
      <c r="P82" s="33"/>
      <c r="Q82" s="33"/>
      <c r="R82" s="33"/>
      <c r="S82" s="33"/>
      <c r="T82" s="33"/>
      <c r="U82" s="16"/>
      <c r="V82" s="33"/>
    </row>
    <row r="83" spans="1:22" ht="9.9499999999999993" customHeight="1">
      <c r="A83" s="16"/>
      <c r="B83" s="16"/>
      <c r="C83" s="33"/>
      <c r="D83" s="33"/>
      <c r="E83" s="33"/>
      <c r="F83" s="33"/>
      <c r="G83" s="33"/>
      <c r="H83" s="33"/>
      <c r="I83" s="33"/>
      <c r="J83" s="33"/>
      <c r="K83" s="33"/>
      <c r="L83" s="33"/>
      <c r="M83" s="280"/>
      <c r="N83" s="280"/>
      <c r="O83" s="33"/>
      <c r="P83" s="33"/>
      <c r="Q83" s="33"/>
      <c r="R83" s="33"/>
      <c r="S83" s="33"/>
      <c r="T83" s="33"/>
      <c r="U83" s="16"/>
      <c r="V83" s="33"/>
    </row>
    <row r="84" spans="1:22">
      <c r="P84" s="140"/>
    </row>
    <row r="85" spans="1:22">
      <c r="P85" s="140"/>
    </row>
  </sheetData>
  <mergeCells count="11">
    <mergeCell ref="A4:L4"/>
    <mergeCell ref="C6:D6"/>
    <mergeCell ref="G6:H6"/>
    <mergeCell ref="K5:L5"/>
    <mergeCell ref="O6:P6"/>
    <mergeCell ref="S5:T5"/>
    <mergeCell ref="B76:N76"/>
    <mergeCell ref="P76:AB76"/>
    <mergeCell ref="A73:M73"/>
    <mergeCell ref="N74:P74"/>
    <mergeCell ref="A74:L74"/>
  </mergeCells>
  <printOptions horizontalCentered="1"/>
  <pageMargins left="0.5" right="0.5" top="0.5" bottom="0.5" header="0.5" footer="0.5"/>
  <pageSetup scale="64" fitToWidth="2" orientation="portrait" r:id="rId1"/>
  <headerFooter alignWithMargins="0">
    <oddFooter>&amp;LSREB Fact Book&amp;R&amp;D</oddFooter>
  </headerFooter>
  <colBreaks count="1" manualBreakCount="1">
    <brk id="13" max="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JG119"/>
  <sheetViews>
    <sheetView showZeros="0" zoomScale="90" zoomScaleNormal="90" workbookViewId="0">
      <pane xSplit="2" ySplit="4" topLeftCell="GK8" activePane="bottomRight" state="frozen"/>
      <selection pane="bottomRight" activeCell="GK41" sqref="GK41:GK44"/>
      <selection pane="bottomLeft" activeCell="A5" sqref="A5"/>
      <selection pane="topRight" activeCell="B1" sqref="B1"/>
    </sheetView>
  </sheetViews>
  <sheetFormatPr defaultColWidth="9.140625" defaultRowHeight="12.75" customHeight="1"/>
  <cols>
    <col min="1" max="1" width="20.5703125" style="16" customWidth="1"/>
    <col min="2" max="2" width="9.140625" style="16" customWidth="1"/>
    <col min="3" max="3" width="9.5703125" style="16" customWidth="1"/>
    <col min="4" max="4" width="9.5703125" style="79" customWidth="1"/>
    <col min="5" max="5" width="9.5703125" style="16" bestFit="1" customWidth="1"/>
    <col min="6" max="7" width="9.5703125" style="16" customWidth="1"/>
    <col min="8" max="8" width="9.5703125" style="16" bestFit="1" customWidth="1"/>
    <col min="9" max="13" width="9.5703125" style="16" customWidth="1"/>
    <col min="14" max="14" width="9.42578125" style="16" customWidth="1"/>
    <col min="15" max="27" width="9.5703125" style="16" customWidth="1"/>
    <col min="28" max="28" width="9.5703125" style="81" customWidth="1"/>
    <col min="29" max="51" width="9.5703125" style="16" customWidth="1"/>
    <col min="52" max="52" width="9.5703125" style="79" customWidth="1"/>
    <col min="53" max="75" width="9.5703125" style="16" customWidth="1"/>
    <col min="76" max="76" width="9.5703125" style="79" customWidth="1"/>
    <col min="77" max="99" width="9.5703125" style="16" customWidth="1"/>
    <col min="100" max="100" width="9.5703125" style="79" customWidth="1"/>
    <col min="101" max="103" width="9.5703125" style="16" customWidth="1"/>
    <col min="104" max="104" width="10.42578125" style="16" bestFit="1" customWidth="1"/>
    <col min="105" max="123" width="9.5703125" style="16" customWidth="1"/>
    <col min="124" max="124" width="9.5703125" style="79" customWidth="1"/>
    <col min="125" max="147" width="9.5703125" style="16" customWidth="1"/>
    <col min="148" max="148" width="9.5703125" style="79" customWidth="1"/>
    <col min="149" max="151" width="9.5703125" style="16" customWidth="1"/>
    <col min="152" max="152" width="10" style="16" bestFit="1" customWidth="1"/>
    <col min="153" max="171" width="9.5703125" style="16" customWidth="1"/>
    <col min="172" max="172" width="9.5703125" style="79" customWidth="1"/>
    <col min="173" max="177" width="9.5703125" style="16" customWidth="1"/>
    <col min="178" max="179" width="9.140625" style="16"/>
    <col min="180" max="194" width="9.5703125" style="16" customWidth="1"/>
    <col min="195" max="204" width="9.140625" style="16" customWidth="1"/>
    <col min="205" max="208" width="9.5703125" style="16" customWidth="1"/>
    <col min="209" max="210" width="9.140625" style="16" customWidth="1"/>
    <col min="211" max="211" width="3.5703125" style="16" customWidth="1"/>
    <col min="212" max="212" width="21.85546875" style="16" customWidth="1"/>
    <col min="213" max="213" width="8.5703125" style="16" customWidth="1"/>
    <col min="214" max="215" width="4.42578125" style="16" customWidth="1"/>
    <col min="216" max="229" width="9.140625" style="18" customWidth="1"/>
    <col min="230" max="232" width="9.140625" style="16" customWidth="1"/>
    <col min="233" max="251" width="9.140625" style="18" customWidth="1"/>
    <col min="252" max="265" width="9.140625" style="16" customWidth="1"/>
    <col min="266" max="16384" width="9.140625" style="16"/>
  </cols>
  <sheetData>
    <row r="1" spans="1:267">
      <c r="A1" s="1" t="s">
        <v>93</v>
      </c>
      <c r="GM1" s="103"/>
      <c r="HH1" s="99"/>
      <c r="HI1" s="99"/>
      <c r="HJ1" s="99"/>
      <c r="HK1" s="99"/>
      <c r="HL1" s="99"/>
      <c r="HM1" s="99"/>
      <c r="HN1" s="99"/>
      <c r="HO1" s="99"/>
      <c r="HP1" s="99"/>
      <c r="HQ1" s="99"/>
      <c r="HR1" s="99"/>
      <c r="HS1" s="99"/>
      <c r="HT1" s="99"/>
      <c r="HU1" s="99"/>
      <c r="HY1" s="153" t="s">
        <v>94</v>
      </c>
      <c r="HZ1" s="99"/>
      <c r="IA1" s="99"/>
      <c r="IB1" s="99"/>
      <c r="IC1" s="99"/>
      <c r="ID1" s="99"/>
      <c r="IE1" s="99"/>
      <c r="IF1" s="99"/>
      <c r="IG1" s="99"/>
      <c r="IH1" s="99"/>
      <c r="II1" s="99"/>
      <c r="IJ1" s="99"/>
      <c r="IK1" s="99"/>
      <c r="IL1" s="99"/>
      <c r="IM1" s="99"/>
      <c r="IN1" s="99"/>
      <c r="IO1" s="99"/>
      <c r="IP1" s="158" t="s">
        <v>95</v>
      </c>
      <c r="IQ1" s="99"/>
    </row>
    <row r="2" spans="1:267">
      <c r="B2" s="1"/>
      <c r="GM2" s="103"/>
      <c r="HH2" s="99"/>
      <c r="HI2" s="99"/>
      <c r="HJ2" s="99"/>
      <c r="HK2" s="99"/>
      <c r="HL2" s="99"/>
      <c r="HM2" s="99"/>
      <c r="HN2" s="99"/>
      <c r="HO2" s="99"/>
      <c r="HP2" s="99"/>
      <c r="HQ2" s="99"/>
      <c r="HR2" s="99"/>
      <c r="HS2" s="99"/>
      <c r="HT2" s="99"/>
      <c r="HU2" s="99"/>
      <c r="HY2" s="153" t="s">
        <v>96</v>
      </c>
      <c r="HZ2" s="99"/>
      <c r="IA2" s="99"/>
      <c r="IB2" s="99"/>
      <c r="IC2" s="99"/>
      <c r="ID2" s="99"/>
      <c r="IE2" s="99"/>
      <c r="IF2" s="99"/>
      <c r="IG2" s="99"/>
      <c r="IH2" s="99"/>
      <c r="II2" s="99"/>
      <c r="IJ2" s="99"/>
      <c r="IK2" s="99"/>
      <c r="IL2" s="99"/>
      <c r="IM2" s="99"/>
      <c r="IN2" s="99"/>
      <c r="IO2" s="99"/>
      <c r="IP2" s="158" t="s">
        <v>97</v>
      </c>
      <c r="IQ2" s="99"/>
    </row>
    <row r="3" spans="1:267" s="8" customFormat="1">
      <c r="C3" s="68" t="s">
        <v>98</v>
      </c>
      <c r="D3" s="80"/>
      <c r="AA3" s="61" t="s">
        <v>99</v>
      </c>
      <c r="AB3" s="82"/>
      <c r="AY3" s="61" t="s">
        <v>100</v>
      </c>
      <c r="AZ3" s="80"/>
      <c r="BW3" s="61" t="s">
        <v>101</v>
      </c>
      <c r="BX3" s="80"/>
      <c r="CU3" s="61" t="s">
        <v>102</v>
      </c>
      <c r="CV3" s="80"/>
      <c r="DS3" s="61" t="s">
        <v>103</v>
      </c>
      <c r="DT3" s="80"/>
      <c r="EQ3" s="61" t="s">
        <v>104</v>
      </c>
      <c r="ER3" s="80"/>
      <c r="FO3" s="61" t="s">
        <v>105</v>
      </c>
      <c r="FP3" s="80"/>
      <c r="GD3" s="98"/>
      <c r="GE3" s="98"/>
      <c r="GF3" s="98"/>
      <c r="GG3" s="98"/>
      <c r="GH3" s="98"/>
      <c r="GM3" s="68" t="s">
        <v>106</v>
      </c>
      <c r="GN3" s="98"/>
      <c r="GO3" s="98"/>
      <c r="GP3" s="98"/>
      <c r="GQ3" s="98"/>
      <c r="GS3" s="98"/>
      <c r="GT3" s="98"/>
      <c r="GU3" s="98"/>
      <c r="GV3" s="98"/>
      <c r="HH3" s="99" t="s">
        <v>107</v>
      </c>
      <c r="HI3" s="99"/>
      <c r="HJ3" s="99"/>
      <c r="HK3" s="99"/>
      <c r="HL3" s="99"/>
      <c r="HM3" s="99"/>
      <c r="HN3" s="99"/>
      <c r="HO3" s="99"/>
      <c r="HP3" s="99"/>
      <c r="HQ3" s="99"/>
      <c r="HR3" s="99"/>
      <c r="HS3" s="99"/>
      <c r="HT3" s="99"/>
      <c r="HU3" s="99"/>
      <c r="HY3" s="153" t="s">
        <v>108</v>
      </c>
      <c r="HZ3" s="99"/>
      <c r="IA3" s="99"/>
      <c r="IB3" s="99"/>
      <c r="IC3" s="99"/>
      <c r="ID3" s="99"/>
      <c r="IE3" s="99"/>
      <c r="IF3" s="99"/>
      <c r="IG3" s="99"/>
      <c r="IH3" s="99"/>
      <c r="II3" s="99"/>
      <c r="IJ3" s="99"/>
      <c r="IK3" s="99"/>
      <c r="IL3" s="99"/>
      <c r="IM3" s="99"/>
      <c r="IN3" s="99"/>
      <c r="IO3" s="99"/>
      <c r="IP3" s="158" t="s">
        <v>108</v>
      </c>
      <c r="IQ3" s="99"/>
    </row>
    <row r="4" spans="1:267" s="174" customFormat="1">
      <c r="B4" s="175"/>
      <c r="C4" s="176" t="s">
        <v>109</v>
      </c>
      <c r="D4" s="177" t="s">
        <v>110</v>
      </c>
      <c r="E4" s="178" t="s">
        <v>111</v>
      </c>
      <c r="F4" s="178" t="s">
        <v>112</v>
      </c>
      <c r="G4" s="178" t="s">
        <v>113</v>
      </c>
      <c r="H4" s="178" t="s">
        <v>114</v>
      </c>
      <c r="I4" s="178" t="s">
        <v>115</v>
      </c>
      <c r="J4" s="178" t="s">
        <v>116</v>
      </c>
      <c r="K4" s="178" t="s">
        <v>117</v>
      </c>
      <c r="L4" s="178" t="s">
        <v>118</v>
      </c>
      <c r="M4" s="178" t="s">
        <v>119</v>
      </c>
      <c r="N4" s="178" t="s">
        <v>120</v>
      </c>
      <c r="O4" s="178" t="s">
        <v>121</v>
      </c>
      <c r="P4" s="178" t="s">
        <v>122</v>
      </c>
      <c r="Q4" s="178" t="s">
        <v>123</v>
      </c>
      <c r="R4" s="178" t="s">
        <v>124</v>
      </c>
      <c r="S4" s="178" t="s">
        <v>125</v>
      </c>
      <c r="T4" s="178" t="s">
        <v>126</v>
      </c>
      <c r="U4" s="178" t="s">
        <v>127</v>
      </c>
      <c r="V4" s="178" t="s">
        <v>128</v>
      </c>
      <c r="W4" s="178" t="s">
        <v>129</v>
      </c>
      <c r="X4" s="178" t="s">
        <v>130</v>
      </c>
      <c r="Y4" s="178" t="s">
        <v>26</v>
      </c>
      <c r="Z4" s="160" t="s">
        <v>25</v>
      </c>
      <c r="AA4" s="176" t="s">
        <v>109</v>
      </c>
      <c r="AB4" s="177" t="s">
        <v>110</v>
      </c>
      <c r="AC4" s="178" t="s">
        <v>111</v>
      </c>
      <c r="AD4" s="178" t="s">
        <v>112</v>
      </c>
      <c r="AE4" s="178" t="s">
        <v>113</v>
      </c>
      <c r="AF4" s="178" t="s">
        <v>114</v>
      </c>
      <c r="AG4" s="178" t="s">
        <v>115</v>
      </c>
      <c r="AH4" s="178" t="s">
        <v>116</v>
      </c>
      <c r="AI4" s="178" t="s">
        <v>117</v>
      </c>
      <c r="AJ4" s="178" t="s">
        <v>118</v>
      </c>
      <c r="AK4" s="178" t="s">
        <v>119</v>
      </c>
      <c r="AL4" s="178" t="s">
        <v>120</v>
      </c>
      <c r="AM4" s="178" t="s">
        <v>121</v>
      </c>
      <c r="AN4" s="178" t="s">
        <v>122</v>
      </c>
      <c r="AO4" s="178" t="s">
        <v>123</v>
      </c>
      <c r="AP4" s="178" t="s">
        <v>124</v>
      </c>
      <c r="AQ4" s="178" t="s">
        <v>125</v>
      </c>
      <c r="AR4" s="178" t="s">
        <v>126</v>
      </c>
      <c r="AS4" s="178" t="s">
        <v>127</v>
      </c>
      <c r="AT4" s="178" t="s">
        <v>128</v>
      </c>
      <c r="AU4" s="178" t="s">
        <v>129</v>
      </c>
      <c r="AV4" s="178" t="s">
        <v>130</v>
      </c>
      <c r="AW4" s="178" t="s">
        <v>26</v>
      </c>
      <c r="AX4" s="160" t="s">
        <v>25</v>
      </c>
      <c r="AY4" s="176" t="s">
        <v>109</v>
      </c>
      <c r="AZ4" s="179" t="s">
        <v>110</v>
      </c>
      <c r="BA4" s="178" t="s">
        <v>111</v>
      </c>
      <c r="BB4" s="178" t="s">
        <v>112</v>
      </c>
      <c r="BC4" s="178" t="s">
        <v>113</v>
      </c>
      <c r="BD4" s="178" t="s">
        <v>114</v>
      </c>
      <c r="BE4" s="178" t="s">
        <v>115</v>
      </c>
      <c r="BF4" s="178" t="s">
        <v>116</v>
      </c>
      <c r="BG4" s="178" t="s">
        <v>117</v>
      </c>
      <c r="BH4" s="178" t="s">
        <v>118</v>
      </c>
      <c r="BI4" s="178" t="s">
        <v>119</v>
      </c>
      <c r="BJ4" s="178" t="s">
        <v>120</v>
      </c>
      <c r="BK4" s="178" t="s">
        <v>121</v>
      </c>
      <c r="BL4" s="178" t="s">
        <v>122</v>
      </c>
      <c r="BM4" s="178" t="s">
        <v>123</v>
      </c>
      <c r="BN4" s="178" t="s">
        <v>124</v>
      </c>
      <c r="BO4" s="178" t="s">
        <v>125</v>
      </c>
      <c r="BP4" s="178" t="s">
        <v>126</v>
      </c>
      <c r="BQ4" s="178" t="s">
        <v>127</v>
      </c>
      <c r="BR4" s="178" t="s">
        <v>128</v>
      </c>
      <c r="BS4" s="178" t="s">
        <v>129</v>
      </c>
      <c r="BT4" s="178" t="s">
        <v>130</v>
      </c>
      <c r="BU4" s="178" t="s">
        <v>26</v>
      </c>
      <c r="BV4" s="160" t="s">
        <v>25</v>
      </c>
      <c r="BW4" s="176" t="s">
        <v>109</v>
      </c>
      <c r="BX4" s="179" t="s">
        <v>110</v>
      </c>
      <c r="BY4" s="178" t="s">
        <v>111</v>
      </c>
      <c r="BZ4" s="178" t="s">
        <v>112</v>
      </c>
      <c r="CA4" s="178" t="s">
        <v>113</v>
      </c>
      <c r="CB4" s="178" t="s">
        <v>114</v>
      </c>
      <c r="CC4" s="178" t="s">
        <v>115</v>
      </c>
      <c r="CD4" s="178" t="s">
        <v>116</v>
      </c>
      <c r="CE4" s="178" t="s">
        <v>117</v>
      </c>
      <c r="CF4" s="178" t="s">
        <v>118</v>
      </c>
      <c r="CG4" s="178" t="s">
        <v>119</v>
      </c>
      <c r="CH4" s="178" t="s">
        <v>120</v>
      </c>
      <c r="CI4" s="178" t="s">
        <v>121</v>
      </c>
      <c r="CJ4" s="178" t="s">
        <v>122</v>
      </c>
      <c r="CK4" s="178" t="s">
        <v>123</v>
      </c>
      <c r="CL4" s="178" t="s">
        <v>124</v>
      </c>
      <c r="CM4" s="178" t="s">
        <v>125</v>
      </c>
      <c r="CN4" s="178" t="s">
        <v>126</v>
      </c>
      <c r="CO4" s="178" t="s">
        <v>127</v>
      </c>
      <c r="CP4" s="178" t="s">
        <v>128</v>
      </c>
      <c r="CQ4" s="178" t="s">
        <v>129</v>
      </c>
      <c r="CR4" s="178" t="s">
        <v>130</v>
      </c>
      <c r="CS4" s="178" t="s">
        <v>26</v>
      </c>
      <c r="CT4" s="160" t="s">
        <v>25</v>
      </c>
      <c r="CU4" s="176" t="s">
        <v>109</v>
      </c>
      <c r="CV4" s="179" t="s">
        <v>110</v>
      </c>
      <c r="CW4" s="178" t="s">
        <v>111</v>
      </c>
      <c r="CX4" s="178" t="s">
        <v>112</v>
      </c>
      <c r="CY4" s="178" t="s">
        <v>113</v>
      </c>
      <c r="CZ4" s="178" t="s">
        <v>114</v>
      </c>
      <c r="DA4" s="178" t="s">
        <v>115</v>
      </c>
      <c r="DB4" s="178" t="s">
        <v>116</v>
      </c>
      <c r="DC4" s="178" t="s">
        <v>117</v>
      </c>
      <c r="DD4" s="178" t="s">
        <v>118</v>
      </c>
      <c r="DE4" s="178" t="s">
        <v>119</v>
      </c>
      <c r="DF4" s="178" t="s">
        <v>120</v>
      </c>
      <c r="DG4" s="178" t="s">
        <v>121</v>
      </c>
      <c r="DH4" s="178" t="s">
        <v>122</v>
      </c>
      <c r="DI4" s="178" t="s">
        <v>123</v>
      </c>
      <c r="DJ4" s="178" t="s">
        <v>124</v>
      </c>
      <c r="DK4" s="178" t="s">
        <v>125</v>
      </c>
      <c r="DL4" s="178" t="s">
        <v>126</v>
      </c>
      <c r="DM4" s="178" t="s">
        <v>127</v>
      </c>
      <c r="DN4" s="178" t="s">
        <v>128</v>
      </c>
      <c r="DO4" s="178" t="s">
        <v>129</v>
      </c>
      <c r="DP4" s="178" t="s">
        <v>130</v>
      </c>
      <c r="DQ4" s="178" t="s">
        <v>26</v>
      </c>
      <c r="DR4" s="160" t="s">
        <v>25</v>
      </c>
      <c r="DS4" s="176" t="s">
        <v>109</v>
      </c>
      <c r="DT4" s="179" t="s">
        <v>110</v>
      </c>
      <c r="DU4" s="178" t="s">
        <v>111</v>
      </c>
      <c r="DV4" s="178" t="s">
        <v>112</v>
      </c>
      <c r="DW4" s="178" t="s">
        <v>113</v>
      </c>
      <c r="DX4" s="178" t="s">
        <v>114</v>
      </c>
      <c r="DY4" s="178" t="s">
        <v>115</v>
      </c>
      <c r="DZ4" s="178" t="s">
        <v>116</v>
      </c>
      <c r="EA4" s="178" t="s">
        <v>117</v>
      </c>
      <c r="EB4" s="178" t="s">
        <v>118</v>
      </c>
      <c r="EC4" s="178" t="s">
        <v>119</v>
      </c>
      <c r="ED4" s="178" t="s">
        <v>120</v>
      </c>
      <c r="EE4" s="178" t="s">
        <v>121</v>
      </c>
      <c r="EF4" s="178" t="s">
        <v>122</v>
      </c>
      <c r="EG4" s="178" t="s">
        <v>123</v>
      </c>
      <c r="EH4" s="178" t="s">
        <v>124</v>
      </c>
      <c r="EI4" s="178" t="s">
        <v>125</v>
      </c>
      <c r="EJ4" s="178" t="s">
        <v>126</v>
      </c>
      <c r="EK4" s="178" t="s">
        <v>127</v>
      </c>
      <c r="EL4" s="178" t="s">
        <v>128</v>
      </c>
      <c r="EM4" s="178" t="s">
        <v>129</v>
      </c>
      <c r="EN4" s="178" t="s">
        <v>130</v>
      </c>
      <c r="EO4" s="178" t="s">
        <v>26</v>
      </c>
      <c r="EP4" s="160" t="s">
        <v>25</v>
      </c>
      <c r="EQ4" s="176" t="s">
        <v>109</v>
      </c>
      <c r="ER4" s="179" t="s">
        <v>110</v>
      </c>
      <c r="ES4" s="178" t="s">
        <v>111</v>
      </c>
      <c r="ET4" s="178" t="s">
        <v>112</v>
      </c>
      <c r="EU4" s="178" t="s">
        <v>113</v>
      </c>
      <c r="EV4" s="178" t="s">
        <v>114</v>
      </c>
      <c r="EW4" s="178" t="s">
        <v>115</v>
      </c>
      <c r="EX4" s="178" t="s">
        <v>116</v>
      </c>
      <c r="EY4" s="178" t="s">
        <v>117</v>
      </c>
      <c r="EZ4" s="178" t="s">
        <v>118</v>
      </c>
      <c r="FA4" s="178" t="s">
        <v>119</v>
      </c>
      <c r="FB4" s="178" t="s">
        <v>120</v>
      </c>
      <c r="FC4" s="178" t="s">
        <v>121</v>
      </c>
      <c r="FD4" s="178" t="s">
        <v>122</v>
      </c>
      <c r="FE4" s="178" t="s">
        <v>123</v>
      </c>
      <c r="FF4" s="178" t="s">
        <v>124</v>
      </c>
      <c r="FG4" s="178" t="s">
        <v>125</v>
      </c>
      <c r="FH4" s="178" t="s">
        <v>126</v>
      </c>
      <c r="FI4" s="178" t="s">
        <v>127</v>
      </c>
      <c r="FJ4" s="178" t="s">
        <v>128</v>
      </c>
      <c r="FK4" s="178" t="s">
        <v>129</v>
      </c>
      <c r="FL4" s="178" t="s">
        <v>130</v>
      </c>
      <c r="FM4" s="178" t="s">
        <v>26</v>
      </c>
      <c r="FN4" s="160" t="s">
        <v>25</v>
      </c>
      <c r="FO4" s="176" t="s">
        <v>109</v>
      </c>
      <c r="FP4" s="179" t="s">
        <v>110</v>
      </c>
      <c r="FQ4" s="178" t="s">
        <v>111</v>
      </c>
      <c r="FR4" s="178" t="s">
        <v>112</v>
      </c>
      <c r="FS4" s="178" t="s">
        <v>113</v>
      </c>
      <c r="FT4" s="178" t="s">
        <v>114</v>
      </c>
      <c r="FU4" s="178" t="s">
        <v>115</v>
      </c>
      <c r="FV4" s="178" t="s">
        <v>116</v>
      </c>
      <c r="FW4" s="178" t="s">
        <v>117</v>
      </c>
      <c r="FX4" s="178" t="s">
        <v>118</v>
      </c>
      <c r="FY4" s="178" t="s">
        <v>119</v>
      </c>
      <c r="FZ4" s="178" t="s">
        <v>120</v>
      </c>
      <c r="GA4" s="178" t="s">
        <v>121</v>
      </c>
      <c r="GB4" s="178" t="s">
        <v>122</v>
      </c>
      <c r="GC4" s="178" t="s">
        <v>123</v>
      </c>
      <c r="GD4" s="180" t="s">
        <v>124</v>
      </c>
      <c r="GE4" s="180" t="s">
        <v>125</v>
      </c>
      <c r="GF4" s="180" t="s">
        <v>126</v>
      </c>
      <c r="GG4" s="180" t="s">
        <v>127</v>
      </c>
      <c r="GH4" s="180" t="s">
        <v>128</v>
      </c>
      <c r="GI4" s="178" t="s">
        <v>129</v>
      </c>
      <c r="GJ4" s="178" t="s">
        <v>130</v>
      </c>
      <c r="GK4" s="178" t="s">
        <v>26</v>
      </c>
      <c r="GL4" s="206" t="s">
        <v>25</v>
      </c>
      <c r="GM4" s="181" t="s">
        <v>131</v>
      </c>
      <c r="GN4" s="180" t="s">
        <v>117</v>
      </c>
      <c r="GO4" s="178" t="s">
        <v>118</v>
      </c>
      <c r="GP4" s="180" t="s">
        <v>121</v>
      </c>
      <c r="GQ4" s="180" t="s">
        <v>122</v>
      </c>
      <c r="GR4" s="178" t="s">
        <v>123</v>
      </c>
      <c r="GS4" s="180" t="s">
        <v>124</v>
      </c>
      <c r="GT4" s="180" t="s">
        <v>125</v>
      </c>
      <c r="GU4" s="180" t="s">
        <v>126</v>
      </c>
      <c r="GV4" s="180" t="s">
        <v>127</v>
      </c>
      <c r="GW4" s="178" t="s">
        <v>128</v>
      </c>
      <c r="GX4" s="178" t="s">
        <v>129</v>
      </c>
      <c r="GY4" s="178" t="s">
        <v>130</v>
      </c>
      <c r="GZ4" s="178" t="s">
        <v>26</v>
      </c>
      <c r="HA4" s="206" t="s">
        <v>25</v>
      </c>
      <c r="HB4" s="180"/>
      <c r="HD4" s="182" t="s">
        <v>132</v>
      </c>
      <c r="HE4" s="182" t="s">
        <v>133</v>
      </c>
      <c r="HH4" s="183" t="s">
        <v>116</v>
      </c>
      <c r="HI4" s="183" t="s">
        <v>117</v>
      </c>
      <c r="HJ4" s="183" t="s">
        <v>118</v>
      </c>
      <c r="HK4" s="183" t="s">
        <v>119</v>
      </c>
      <c r="HL4" s="183" t="s">
        <v>120</v>
      </c>
      <c r="HM4" s="183" t="s">
        <v>121</v>
      </c>
      <c r="HN4" s="183" t="s">
        <v>122</v>
      </c>
      <c r="HO4" s="183" t="s">
        <v>123</v>
      </c>
      <c r="HP4" s="183" t="s">
        <v>124</v>
      </c>
      <c r="HQ4" s="183" t="s">
        <v>125</v>
      </c>
      <c r="HR4" s="183" t="s">
        <v>126</v>
      </c>
      <c r="HS4" s="183" t="s">
        <v>127</v>
      </c>
      <c r="HT4" s="183" t="s">
        <v>128</v>
      </c>
      <c r="HU4" s="183" t="s">
        <v>129</v>
      </c>
      <c r="HV4" s="183" t="s">
        <v>130</v>
      </c>
      <c r="HW4" s="183" t="s">
        <v>26</v>
      </c>
      <c r="HX4" s="208" t="s">
        <v>25</v>
      </c>
      <c r="HY4" s="184" t="s">
        <v>116</v>
      </c>
      <c r="HZ4" s="183" t="s">
        <v>117</v>
      </c>
      <c r="IA4" s="183" t="s">
        <v>118</v>
      </c>
      <c r="IB4" s="183" t="s">
        <v>119</v>
      </c>
      <c r="IC4" s="183" t="s">
        <v>120</v>
      </c>
      <c r="ID4" s="183" t="s">
        <v>121</v>
      </c>
      <c r="IE4" s="183" t="s">
        <v>122</v>
      </c>
      <c r="IF4" s="183" t="s">
        <v>123</v>
      </c>
      <c r="IG4" s="183" t="s">
        <v>124</v>
      </c>
      <c r="IH4" s="183" t="s">
        <v>125</v>
      </c>
      <c r="II4" s="183" t="s">
        <v>126</v>
      </c>
      <c r="IJ4" s="183" t="s">
        <v>127</v>
      </c>
      <c r="IK4" s="183" t="s">
        <v>128</v>
      </c>
      <c r="IL4" s="183" t="s">
        <v>129</v>
      </c>
      <c r="IM4" s="183" t="s">
        <v>130</v>
      </c>
      <c r="IN4" s="183" t="s">
        <v>26</v>
      </c>
      <c r="IO4" s="208" t="s">
        <v>25</v>
      </c>
      <c r="IP4" s="184" t="s">
        <v>116</v>
      </c>
      <c r="IQ4" s="183" t="s">
        <v>117</v>
      </c>
      <c r="IR4" s="183" t="s">
        <v>118</v>
      </c>
      <c r="IS4" s="183" t="s">
        <v>119</v>
      </c>
      <c r="IT4" s="183" t="s">
        <v>120</v>
      </c>
      <c r="IU4" s="183" t="s">
        <v>121</v>
      </c>
      <c r="IV4" s="183" t="s">
        <v>122</v>
      </c>
      <c r="IW4" s="183" t="s">
        <v>123</v>
      </c>
      <c r="IX4" s="183" t="s">
        <v>124</v>
      </c>
      <c r="IY4" s="183" t="s">
        <v>125</v>
      </c>
      <c r="IZ4" s="183" t="s">
        <v>126</v>
      </c>
      <c r="JA4" s="183" t="s">
        <v>127</v>
      </c>
      <c r="JB4" s="183" t="s">
        <v>128</v>
      </c>
      <c r="JC4" s="183" t="s">
        <v>129</v>
      </c>
      <c r="JD4" s="183" t="s">
        <v>130</v>
      </c>
      <c r="JE4" s="183" t="s">
        <v>26</v>
      </c>
      <c r="JF4" s="208" t="s">
        <v>25</v>
      </c>
    </row>
    <row r="5" spans="1:267" s="17" customFormat="1">
      <c r="A5" s="22" t="s">
        <v>27</v>
      </c>
      <c r="B5" s="23">
        <f>B6+B24+B39+B53+B64</f>
        <v>0</v>
      </c>
      <c r="C5" s="69">
        <f>C6+C24+C39+C53+C64</f>
        <v>40302</v>
      </c>
      <c r="D5" s="23">
        <f>D6+D24+D39+D53+D64</f>
        <v>39825.5</v>
      </c>
      <c r="E5" s="23">
        <f>E6+E24+E39+E53+E64</f>
        <v>39349</v>
      </c>
      <c r="F5" s="23">
        <f>F6+F24+F39+F53+F64</f>
        <v>35913</v>
      </c>
      <c r="G5" s="23">
        <f>G6+G24+G39+G53+G64</f>
        <v>39331</v>
      </c>
      <c r="H5" s="23">
        <f>H6+H24+H39+H53+H64</f>
        <v>37586</v>
      </c>
      <c r="I5" s="23">
        <f>I6+I24+I39+I53+I64</f>
        <v>39002</v>
      </c>
      <c r="J5" s="23">
        <f>J6+J24+J39+J53+J64</f>
        <v>40209</v>
      </c>
      <c r="K5" s="23">
        <f>K6+K24+K39+K53+K64</f>
        <v>43423</v>
      </c>
      <c r="L5" s="23">
        <f>L6+L24+L39+L53+L64</f>
        <v>43440</v>
      </c>
      <c r="M5" s="23">
        <f>M6+M24+M39+M53+M64</f>
        <v>43486</v>
      </c>
      <c r="N5" s="23">
        <f>N6+N24+N39+N53+N64</f>
        <v>43696</v>
      </c>
      <c r="O5" s="23">
        <f>O6+O24+O39+O53+O64</f>
        <v>44045</v>
      </c>
      <c r="P5" s="23">
        <f>P6+P24+P39+P53+P64</f>
        <v>44049</v>
      </c>
      <c r="Q5" s="23">
        <f>Q6+Q24+Q39+Q53+Q64</f>
        <v>44403</v>
      </c>
      <c r="R5" s="23">
        <f>R6+R24+R39+R53+R64</f>
        <v>46394</v>
      </c>
      <c r="S5" s="23">
        <f>S6+S24+S39+S53+S64</f>
        <v>46757</v>
      </c>
      <c r="T5" s="23">
        <f>T6+T24+T39+T53+T64</f>
        <v>43731</v>
      </c>
      <c r="U5" s="23">
        <f>U6+U24+U39+U53+U64</f>
        <v>39965</v>
      </c>
      <c r="V5" s="23">
        <f>V6+V24+V39+V53+V64</f>
        <v>36735</v>
      </c>
      <c r="W5" s="23">
        <f>W6+W24+W39+W53+W64</f>
        <v>34824</v>
      </c>
      <c r="X5" s="23">
        <f>X6+X24+X39+X53+X64</f>
        <v>34068</v>
      </c>
      <c r="Y5" s="23">
        <f>Y6+Y24+Y39+Y53+Y64</f>
        <v>34073</v>
      </c>
      <c r="Z5" s="23">
        <f>Z6+Z24+Z39+Z53+Z64</f>
        <v>34129</v>
      </c>
      <c r="AA5" s="62">
        <f>AA6+AA24+AA39+AA53+AA64</f>
        <v>15376</v>
      </c>
      <c r="AB5" s="55">
        <f>AB6+AB24+AB39+AB53+AB64</f>
        <v>15378</v>
      </c>
      <c r="AC5" s="55">
        <f>AC6+AC24+AC39+AC53+AC64</f>
        <v>15380</v>
      </c>
      <c r="AD5" s="55">
        <f>AD6+AD24+AD39+AD53+AD64</f>
        <v>15198</v>
      </c>
      <c r="AE5" s="55">
        <f>AE6+AE24+AE39+AE53+AE64</f>
        <v>15424</v>
      </c>
      <c r="AF5" s="55">
        <f>AF6+AF24+AF39+AF53+AF64</f>
        <v>15286</v>
      </c>
      <c r="AG5" s="55">
        <f>AG6+AG24+AG39+AG53+AG64</f>
        <v>15034</v>
      </c>
      <c r="AH5" s="55">
        <f>AH6+AH24+AH39+AH53+AH64</f>
        <v>15442</v>
      </c>
      <c r="AI5" s="55">
        <f>AI6+AI24+AI39+AI53+AI64</f>
        <v>15461</v>
      </c>
      <c r="AJ5" s="55">
        <f>AJ6+AJ24+AJ39+AJ53+AJ64</f>
        <v>15455</v>
      </c>
      <c r="AK5" s="55">
        <f>AK6+AK24+AK39+AK53+AK64</f>
        <v>15730</v>
      </c>
      <c r="AL5" s="55">
        <f>AL6+AL24+AL39+AL53+AL64</f>
        <v>15646</v>
      </c>
      <c r="AM5" s="55">
        <f>AM6+AM24+AM39+AM53+AM64</f>
        <v>15987</v>
      </c>
      <c r="AN5" s="55">
        <f>AN6+AN24+AN39+AN53+AN64</f>
        <v>16257</v>
      </c>
      <c r="AO5" s="55">
        <f>AO6+AO24+AO39+AO53+AO64</f>
        <v>16863</v>
      </c>
      <c r="AP5" s="55">
        <f>AP6+AP24+AP39+AP53+AP64</f>
        <v>16927</v>
      </c>
      <c r="AQ5" s="55">
        <f>AQ6+AQ24+AQ39+AQ53+AQ64</f>
        <v>17264</v>
      </c>
      <c r="AR5" s="55">
        <f>AR6+AR24+AR39+AR53+AR64</f>
        <v>17606</v>
      </c>
      <c r="AS5" s="55">
        <f>AS6+AS24+AS39+AS53+AS64</f>
        <v>18300</v>
      </c>
      <c r="AT5" s="23">
        <f>AT6+AT24+AT39+AT53+AT64</f>
        <v>18409</v>
      </c>
      <c r="AU5" s="23">
        <f>AU6+AU24+AU39+AU53+AU64</f>
        <v>18698</v>
      </c>
      <c r="AV5" s="23">
        <f>AV6+AV24+AV39+AV53+AV64</f>
        <v>19142</v>
      </c>
      <c r="AW5" s="23">
        <f>AW6+AW24+AW39+AW53+AW64</f>
        <v>19423</v>
      </c>
      <c r="AX5" s="23">
        <f>AX6+AX24+AX39+AX53+AX64</f>
        <v>19774</v>
      </c>
      <c r="AY5" s="62">
        <f>AY6+AY24+AY39+AY53+AY64</f>
        <v>3605</v>
      </c>
      <c r="AZ5" s="55">
        <f>AZ6+AZ24+AZ39+AZ53+AZ64</f>
        <v>3751</v>
      </c>
      <c r="BA5" s="55">
        <f>BA6+BA24+BA39+BA53+BA64</f>
        <v>3897</v>
      </c>
      <c r="BB5" s="55">
        <f>BB6+BB24+BB39+BB53+BB64</f>
        <v>3739</v>
      </c>
      <c r="BC5" s="55">
        <f>BC6+BC24+BC39+BC53+BC64</f>
        <v>4032</v>
      </c>
      <c r="BD5" s="55">
        <f>BD6+BD24+BD39+BD53+BD64</f>
        <v>4250</v>
      </c>
      <c r="BE5" s="55">
        <f>BE6+BE24+BE39+BE53+BE64</f>
        <v>4344</v>
      </c>
      <c r="BF5" s="55">
        <f>BF6+BF24+BF39+BF53+BF64</f>
        <v>4335</v>
      </c>
      <c r="BG5" s="55">
        <f>BG6+BG24+BG39+BG53+BG64</f>
        <v>4454</v>
      </c>
      <c r="BH5" s="55">
        <f>BH6+BH24+BH39+BH53+BH64</f>
        <v>4389</v>
      </c>
      <c r="BI5" s="55">
        <f>BI6+BI24+BI39+BI53+BI64</f>
        <v>4596</v>
      </c>
      <c r="BJ5" s="55">
        <f>BJ6+BJ24+BJ39+BJ53+BJ64</f>
        <v>4795</v>
      </c>
      <c r="BK5" s="55">
        <f>BK6+BK24+BK39+BK53+BK64</f>
        <v>4918</v>
      </c>
      <c r="BL5" s="55">
        <f>BL6+BL24+BL39+BL53+BL64</f>
        <v>5062</v>
      </c>
      <c r="BM5" s="55">
        <f>BM6+BM24+BM39+BM53+BM64</f>
        <v>5071</v>
      </c>
      <c r="BN5" s="55">
        <f>BN6+BN24+BN39+BN53+BN64</f>
        <v>5109</v>
      </c>
      <c r="BO5" s="55">
        <f>BO6+BO24+BO39+BO53+BO64</f>
        <v>5111</v>
      </c>
      <c r="BP5" s="55">
        <f>BP6+BP24+BP39+BP53+BP64</f>
        <v>5407</v>
      </c>
      <c r="BQ5" s="55">
        <f>BQ6+BQ24+BQ39+BQ53+BQ64</f>
        <v>5816</v>
      </c>
      <c r="BR5" s="23">
        <f>BR6+BR24+BR39+BR53+BR64</f>
        <v>5950</v>
      </c>
      <c r="BS5" s="23">
        <f>BS6+BS24+BS39+BS53+BS64</f>
        <v>6386</v>
      </c>
      <c r="BT5" s="23">
        <f>BT6+BT24+BT39+BT53+BT64</f>
        <v>6438</v>
      </c>
      <c r="BU5" s="23">
        <f>BU6+BU24+BU39+BU53+BU64</f>
        <v>6317</v>
      </c>
      <c r="BV5" s="23">
        <f>BV6+BV24+BV39+BV53+BV64</f>
        <v>6539</v>
      </c>
      <c r="BW5" s="62">
        <f>BW6+BW24+BW39+BW53+BW64</f>
        <v>2799</v>
      </c>
      <c r="BX5" s="55">
        <f>BX6+BX24+BX39+BX53+BX64</f>
        <v>2883.5</v>
      </c>
      <c r="BY5" s="55">
        <f>BY6+BY24+BY39+BY53+BY64</f>
        <v>2968</v>
      </c>
      <c r="BZ5" s="55">
        <f>BZ6+BZ24+BZ39+BZ53+BZ64</f>
        <v>3573.1333333333337</v>
      </c>
      <c r="CA5" s="55">
        <f>CA6+CA24+CA39+CA53+CA64</f>
        <v>3735</v>
      </c>
      <c r="CB5" s="55">
        <f>CB6+CB24+CB39+CB53+CB64</f>
        <v>3752.5</v>
      </c>
      <c r="CC5" s="55">
        <f>CC6+CC24+CC39+CC53+CC64</f>
        <v>2718</v>
      </c>
      <c r="CD5" s="55">
        <f>CD6+CD24+CD39+CD53+CD64</f>
        <v>2730</v>
      </c>
      <c r="CE5" s="55">
        <f>CE6+CE24+CE39+CE53+CE64</f>
        <v>2560</v>
      </c>
      <c r="CF5" s="55">
        <f>CF6+CF24+CF39+CF53+CF64</f>
        <v>2564</v>
      </c>
      <c r="CG5" s="55">
        <f>CG6+CG24+CG39+CG53+CG64</f>
        <v>2525</v>
      </c>
      <c r="CH5" s="55">
        <f>CH6+CH24+CH39+CH53+CH64</f>
        <v>2639</v>
      </c>
      <c r="CI5" s="55">
        <f>CI6+CI24+CI39+CI53+CI64</f>
        <v>2512</v>
      </c>
      <c r="CJ5" s="55">
        <f>CJ6+CJ24+CJ39+CJ53+CJ64</f>
        <v>2601</v>
      </c>
      <c r="CK5" s="55">
        <f>CK6+CK24+CK39+CK53+CK64</f>
        <v>2694</v>
      </c>
      <c r="CL5" s="55">
        <f>CL6+CL24+CL39+CL53+CL64</f>
        <v>2496</v>
      </c>
      <c r="CM5" s="55">
        <f>CM6+CM24+CM39+CM53+CM64</f>
        <v>2148</v>
      </c>
      <c r="CN5" s="55">
        <f>CN6+CN24+CN39+CN53+CN64</f>
        <v>2420</v>
      </c>
      <c r="CO5" s="55">
        <f>CO6+CO24+CO39+CO53+CO64</f>
        <v>2544</v>
      </c>
      <c r="CP5" s="23">
        <f>CP6+CP24+CP39+CP53+CP64</f>
        <v>2418</v>
      </c>
      <c r="CQ5" s="23">
        <f>CQ6+CQ24+CQ39+CQ53+CQ64</f>
        <v>2521</v>
      </c>
      <c r="CR5" s="23">
        <f>CR6+CR24+CR39+CR53+CR64</f>
        <v>2503</v>
      </c>
      <c r="CS5" s="23">
        <f>CS6+CS24+CS39+CS53+CS64</f>
        <v>2608</v>
      </c>
      <c r="CT5" s="23">
        <f>CT6+CT24+CT39+CT53+CT64</f>
        <v>2578</v>
      </c>
      <c r="CU5" s="62">
        <f>CU6+CU24+CU39+CU53+CU64</f>
        <v>1627</v>
      </c>
      <c r="CV5" s="55">
        <f>CV6+CV24+CV39+CV53+CV64</f>
        <v>1740.5</v>
      </c>
      <c r="CW5" s="55">
        <f>CW6+CW24+CW39+CW53+CW64</f>
        <v>1854</v>
      </c>
      <c r="CX5" s="55">
        <f>CX6+CX24+CX39+CX53+CX64</f>
        <v>1798.4</v>
      </c>
      <c r="CY5" s="55">
        <f>CY6+CY24+CY39+CY53+CY64</f>
        <v>2110</v>
      </c>
      <c r="CZ5" s="55">
        <f>CZ6+CZ24+CZ39+CZ53+CZ64</f>
        <v>2236</v>
      </c>
      <c r="DA5" s="55">
        <f>DA6+DA24+DA39+DA53+DA64</f>
        <v>2529</v>
      </c>
      <c r="DB5" s="55">
        <f>DB6+DB24+DB39+DB53+DB64</f>
        <v>2722</v>
      </c>
      <c r="DC5" s="55">
        <f>DC6+DC24+DC39+DC53+DC64</f>
        <v>2762</v>
      </c>
      <c r="DD5" s="55">
        <f>DD6+DD24+DD39+DD53+DD64</f>
        <v>2718</v>
      </c>
      <c r="DE5" s="55">
        <f>DE6+DE24+DE39+DE53+DE64</f>
        <v>2992</v>
      </c>
      <c r="DF5" s="55">
        <f>DF6+DF24+DF39+DF53+DF64</f>
        <v>3232</v>
      </c>
      <c r="DG5" s="55">
        <f>DG6+DG24+DG39+DG53+DG64</f>
        <v>3665</v>
      </c>
      <c r="DH5" s="55">
        <f>DH6+DH24+DH39+DH53+DH64</f>
        <v>3643</v>
      </c>
      <c r="DI5" s="55">
        <f>DI6+DI24+DI39+DI53+DI64</f>
        <v>4141</v>
      </c>
      <c r="DJ5" s="55">
        <f>DJ6+DJ24+DJ39+DJ53+DJ64</f>
        <v>4336</v>
      </c>
      <c r="DK5" s="55">
        <f>DK6+DK24+DK39+DK53+DK64</f>
        <v>4691</v>
      </c>
      <c r="DL5" s="55">
        <f>DL6+DL24+DL39+DL53+DL64</f>
        <v>4990</v>
      </c>
      <c r="DM5" s="55">
        <f>DM6+DM24+DM39+DM53+DM64</f>
        <v>5355</v>
      </c>
      <c r="DN5" s="23">
        <f>DN6+DN24+DN39+DN53+DN64</f>
        <v>5466</v>
      </c>
      <c r="DO5" s="23">
        <f>DO6+DO24+DO39+DO53+DO64</f>
        <v>6046</v>
      </c>
      <c r="DP5" s="23">
        <f>DP6+DP24+DP39+DP53+DP64</f>
        <v>6392</v>
      </c>
      <c r="DQ5" s="23">
        <f>DQ6+DQ24+DQ39+DQ53+DQ64</f>
        <v>6700</v>
      </c>
      <c r="DR5" s="23">
        <f>DR6+DR24+DR39+DR53+DR64</f>
        <v>6943</v>
      </c>
      <c r="DS5" s="62">
        <f>DS6+DS24+DS39+DS53+DS64</f>
        <v>1904</v>
      </c>
      <c r="DT5" s="55">
        <f>DT6+DT24+DT39+DT53+DT64</f>
        <v>2081.5</v>
      </c>
      <c r="DU5" s="55">
        <f>DU6+DU24+DU39+DU53+DU64</f>
        <v>2264</v>
      </c>
      <c r="DV5" s="55">
        <f>DV6+DV24+DV39+DV53+DV64</f>
        <v>2708</v>
      </c>
      <c r="DW5" s="55">
        <f>DW6+DW24+DW39+DW53+DW64</f>
        <v>3660</v>
      </c>
      <c r="DX5" s="55">
        <f>DX6+DX24+DX39+DX53+DX64</f>
        <v>5669</v>
      </c>
      <c r="DY5" s="55">
        <f>DY6+DY24+DY39+DY53+DY64</f>
        <v>7465</v>
      </c>
      <c r="DZ5" s="55">
        <f>DZ6+DZ24+DZ39+DZ53+DZ64</f>
        <v>8221</v>
      </c>
      <c r="EA5" s="55">
        <f>EA6+EA24+EA39+EA53+EA64</f>
        <v>8885</v>
      </c>
      <c r="EB5" s="55">
        <f>EB6+EB24+EB39+EB53+EB64</f>
        <v>9292</v>
      </c>
      <c r="EC5" s="55">
        <f>EC6+EC24+EC39+EC53+EC64</f>
        <v>10439</v>
      </c>
      <c r="ED5" s="55">
        <f>ED6+ED24+ED39+ED53+ED64</f>
        <v>10932</v>
      </c>
      <c r="EE5" s="55">
        <f>EE6+EE24+EE39+EE53+EE64</f>
        <v>11273</v>
      </c>
      <c r="EF5" s="55">
        <f>EF6+EF24+EF39+EF53+EF64</f>
        <v>11638</v>
      </c>
      <c r="EG5" s="55">
        <f>EG6+EG24+EG39+EG53+EG64</f>
        <v>12227</v>
      </c>
      <c r="EH5" s="55">
        <f>EH6+EH24+EH39+EH53+EH64</f>
        <v>12900</v>
      </c>
      <c r="EI5" s="55">
        <f>EI6+EI24+EI39+EI53+EI64</f>
        <v>13328</v>
      </c>
      <c r="EJ5" s="55">
        <f>EJ6+EJ24+EJ39+EJ53+EJ64</f>
        <v>13837</v>
      </c>
      <c r="EK5" s="55">
        <f>EK6+EK24+EK39+EK53+EK64</f>
        <v>14221</v>
      </c>
      <c r="EL5" s="23">
        <f>EL6+EL24+EL39+EL53+EL64</f>
        <v>14619</v>
      </c>
      <c r="EM5" s="23">
        <f>EM6+EM24+EM39+EM53+EM64</f>
        <v>14762</v>
      </c>
      <c r="EN5" s="23">
        <f>EN6+EN24+EN39+EN53+EN64</f>
        <v>14830</v>
      </c>
      <c r="EO5" s="23">
        <f>EO6+EO24+EO39+EO53+EO64</f>
        <v>14784</v>
      </c>
      <c r="EP5" s="23">
        <f>EP6+EP24+EP39+EP53+EP64</f>
        <v>14416</v>
      </c>
      <c r="EQ5" s="62">
        <f>EQ6+EQ24+EQ39+EQ53+EQ64</f>
        <v>1148</v>
      </c>
      <c r="ER5" s="55">
        <f>ER6+ER24+ER39+ER53+ER64</f>
        <v>1166.5</v>
      </c>
      <c r="ES5" s="55">
        <f>ES6+ES24+ES39+ES53+ES64</f>
        <v>1185</v>
      </c>
      <c r="ET5" s="55">
        <f>ET6+ET24+ET39+ET53+ET64</f>
        <v>1162.2</v>
      </c>
      <c r="EU5" s="55">
        <f>EU6+EU24+EU39+EU53+EU64</f>
        <v>1274</v>
      </c>
      <c r="EV5" s="55">
        <f>EV6+EV24+EV39+EV53+EV64</f>
        <v>1293</v>
      </c>
      <c r="EW5" s="55">
        <f>EW6+EW24+EW39+EW53+EW64</f>
        <v>1281</v>
      </c>
      <c r="EX5" s="55">
        <f>EX6+EX24+EX39+EX53+EX64</f>
        <v>1275</v>
      </c>
      <c r="EY5" s="55">
        <f>EY6+EY24+EY39+EY53+EY64</f>
        <v>1252</v>
      </c>
      <c r="EZ5" s="55">
        <f>EZ6+EZ24+EZ39+EZ53+EZ64</f>
        <v>1198</v>
      </c>
      <c r="FA5" s="55">
        <f>FA6+FA24+FA39+FA53+FA64</f>
        <v>1311</v>
      </c>
      <c r="FB5" s="55">
        <f>FB6+FB24+FB39+FB53+FB64</f>
        <v>1304</v>
      </c>
      <c r="FC5" s="55">
        <f>FC6+FC24+FC39+FC53+FC64</f>
        <v>1338</v>
      </c>
      <c r="FD5" s="55">
        <f>FD6+FD24+FD39+FD53+FD64</f>
        <v>1335</v>
      </c>
      <c r="FE5" s="55">
        <f>FE6+FE24+FE39+FE53+FE64</f>
        <v>1322</v>
      </c>
      <c r="FF5" s="55">
        <f>FF6+FF24+FF39+FF53+FF64</f>
        <v>1361</v>
      </c>
      <c r="FG5" s="55">
        <f>FG6+FG24+FG39+FG53+FG64</f>
        <v>1521</v>
      </c>
      <c r="FH5" s="55">
        <f>FH6+FH24+FH39+FH53+FH64</f>
        <v>1523</v>
      </c>
      <c r="FI5" s="55">
        <f>FI6+FI24+FI39+FI53+FI64</f>
        <v>1511</v>
      </c>
      <c r="FJ5" s="23">
        <f>FJ6+FJ24+FJ39+FJ53+FJ64</f>
        <v>1630</v>
      </c>
      <c r="FK5" s="23">
        <f>FK6+FK24+FK39+FK53+FK64</f>
        <v>1630</v>
      </c>
      <c r="FL5" s="23">
        <f>FL6+FL24+FL39+FL53+FL64</f>
        <v>1623</v>
      </c>
      <c r="FM5" s="23">
        <f>FM6+FM24+FM39+FM53+FM64</f>
        <v>1685</v>
      </c>
      <c r="FN5" s="23">
        <f>FN6+FN24+FN39+FN53+FN64</f>
        <v>1648</v>
      </c>
      <c r="FO5" s="62">
        <f>FO6+FO24+FO39+FO53+FO64</f>
        <v>2057</v>
      </c>
      <c r="FP5" s="55">
        <f>FP6+FP24+FP39+FP53+FP64</f>
        <v>2102.5</v>
      </c>
      <c r="FQ5" s="55">
        <f>FQ6+FQ24+FQ39+FQ53+FQ64</f>
        <v>2148</v>
      </c>
      <c r="FR5" s="55">
        <f>FR6+FR24+FR39+FR53+FR64</f>
        <v>2188</v>
      </c>
      <c r="FS5" s="55">
        <f>FS6+FS24+FS39+FS53+FS64</f>
        <v>2193</v>
      </c>
      <c r="FT5" s="55">
        <f>FT6+FT24+FT39+FT53+FT64</f>
        <v>2251</v>
      </c>
      <c r="FU5" s="55">
        <f>FU6+FU24+FU39+FU53+FU64</f>
        <v>2354</v>
      </c>
      <c r="FV5" s="55">
        <f>FV6+FV24+FV39+FV53+FV64</f>
        <v>2228</v>
      </c>
      <c r="FW5" s="55">
        <f>FW6+FW24+FW39+FW53+FW64</f>
        <v>2354</v>
      </c>
      <c r="FX5" s="55">
        <f>FX6+FX24+FX39+FX53+FX64</f>
        <v>2370</v>
      </c>
      <c r="FY5" s="55">
        <f>FY6+FY24+FY39+FY53+FY64</f>
        <v>2443</v>
      </c>
      <c r="FZ5" s="55">
        <f>FZ6+FZ24+FZ39+FZ53+FZ64</f>
        <v>2504</v>
      </c>
      <c r="GA5" s="55">
        <f>GA6+GA24+GA39+GA53+GA64</f>
        <v>2377</v>
      </c>
      <c r="GB5" s="55">
        <f>GB6+GB24+GB39+GB53+GB64</f>
        <v>2478</v>
      </c>
      <c r="GC5" s="55">
        <f>GC6+GC24+GC39+GC53+GC64</f>
        <v>2564</v>
      </c>
      <c r="GD5" s="55">
        <f>GD6+GD24+GD39+GD53+GD64</f>
        <v>2616</v>
      </c>
      <c r="GE5" s="55">
        <f>GE6+GE24+GE39+GE53+GE64</f>
        <v>2610</v>
      </c>
      <c r="GF5" s="55">
        <f>GF6+GF24+GF39+GF53+GF64</f>
        <v>2686</v>
      </c>
      <c r="GG5" s="55">
        <f>GG6+GG24+GG39+GG53+GG64</f>
        <v>2815</v>
      </c>
      <c r="GH5" s="23">
        <f>GH6+GH24+GH39+GH53+GH64</f>
        <v>2859</v>
      </c>
      <c r="GI5" s="23">
        <f>GI6+GI24+GI39+GI53+GI64</f>
        <v>2991</v>
      </c>
      <c r="GJ5" s="23">
        <f>GJ6+GJ24+GJ39+GJ53+GJ64</f>
        <v>3169</v>
      </c>
      <c r="GK5" s="23">
        <f>GK6+GK24+GK39+GK53+GK64</f>
        <v>3231</v>
      </c>
      <c r="GL5" s="23">
        <f>GL6+GL24+GL39+GL53+GL64</f>
        <v>3279</v>
      </c>
      <c r="GM5" s="62">
        <f>GM6+GM24+GM39+GM53+GM64</f>
        <v>5879</v>
      </c>
      <c r="GN5" s="55">
        <f>GN6+GN24+GN39+GN53+GN64</f>
        <v>6138</v>
      </c>
      <c r="GO5" s="55">
        <f>GO6+GO24+GO39+GO53+GO64</f>
        <v>6229</v>
      </c>
      <c r="GP5" s="55">
        <f>GP6+GP24+GP39+GP53+GP64</f>
        <v>8816</v>
      </c>
      <c r="GQ5" s="55">
        <f>GQ6+GQ24+GQ39+GQ53+GQ64</f>
        <v>12346</v>
      </c>
      <c r="GR5" s="55">
        <f>GR6+GR24+GR39+GR53+GR64</f>
        <v>13528</v>
      </c>
      <c r="GS5" s="55">
        <f>GS6+GS24+GS39+GS53+GS64</f>
        <v>14587</v>
      </c>
      <c r="GT5" s="55">
        <f>GT6+GT24+GT39+GT53+GT64</f>
        <v>15478</v>
      </c>
      <c r="GU5" s="55">
        <f>GU6+GU24+GU39+GU53+GU64</f>
        <v>16333</v>
      </c>
      <c r="GV5" s="55">
        <f>GV6+GV24+GV39+GV53+GV64</f>
        <v>17397</v>
      </c>
      <c r="GW5" s="23">
        <f>GW6+GW24+GW39+GW53+GW64</f>
        <v>18302</v>
      </c>
      <c r="GX5" s="23">
        <f>GX6+GX24+GX39+GX53+GX64</f>
        <v>20474</v>
      </c>
      <c r="GY5" s="23">
        <f>GY6+GY24+GY39+GY53+GY64</f>
        <v>21240</v>
      </c>
      <c r="GZ5" s="23">
        <f>GZ6+GZ24+GZ39+GZ53+GZ64</f>
        <v>22814</v>
      </c>
      <c r="HA5" s="23">
        <f>HA6+HA24+HA39+HA53+HA64</f>
        <v>24775</v>
      </c>
      <c r="HB5" s="151"/>
      <c r="HD5" s="84" t="s">
        <v>134</v>
      </c>
      <c r="HE5" s="85">
        <v>8</v>
      </c>
      <c r="HH5" s="23">
        <f>HH6+HH24+HH39+HH53+HH64</f>
        <v>83041</v>
      </c>
      <c r="HI5" s="23">
        <f>HI6+HI24+HI39+HI53+HI64</f>
        <v>87289</v>
      </c>
      <c r="HJ5" s="23">
        <f>HJ6+HJ24+HJ39+HJ53+HJ64</f>
        <v>87655</v>
      </c>
      <c r="HK5" s="23">
        <f>HK6+HK24+HK39+HK53+HK64</f>
        <v>0</v>
      </c>
      <c r="HL5" s="23">
        <f>HL6+HL24+HL39+HL53+HL64</f>
        <v>0</v>
      </c>
      <c r="HM5" s="23">
        <f>HM6+HM24+HM39+HM53+HM64</f>
        <v>0</v>
      </c>
      <c r="HN5" s="23">
        <f>HN6+HN24+HN39+HN53+HN64</f>
        <v>0</v>
      </c>
      <c r="HO5" s="23">
        <f>HO6+HO24+HO39+HO53+HO64</f>
        <v>0</v>
      </c>
      <c r="HP5" s="23">
        <f>HP6+HP24+HP39+HP53+HP64</f>
        <v>0</v>
      </c>
      <c r="HQ5" s="23">
        <f>HQ6+HQ24+HQ39+HQ53+HQ64</f>
        <v>0</v>
      </c>
      <c r="HR5" s="23">
        <f>HR6+HR24+HR39+HR53+HR64</f>
        <v>108533</v>
      </c>
      <c r="HS5" s="23">
        <f>HS6+HS24+HS39+HS53+HS64</f>
        <v>107924</v>
      </c>
      <c r="HT5" s="23">
        <f>HT6+HT24+HT39+HT53+HT64</f>
        <v>106388</v>
      </c>
      <c r="HU5" s="23">
        <f>HU6+HU24+HU39+HU53+HU64</f>
        <v>108332</v>
      </c>
      <c r="HV5" s="23">
        <f>HV6+HV24+HV39+HV53+HV64</f>
        <v>109405</v>
      </c>
      <c r="HW5" s="23">
        <f>HW6+HW24+HW39+HW53+HW64</f>
        <v>111635</v>
      </c>
      <c r="HX5" s="23">
        <f>HX6+HX24+HX39+HX53+HX64</f>
        <v>114081</v>
      </c>
      <c r="HY5" s="69">
        <f>HY6+HY24+HY39+HY53+HY64</f>
        <v>77162</v>
      </c>
      <c r="HZ5" s="23">
        <f>HZ6+HZ24+HZ39+HZ53+HZ64</f>
        <v>81151</v>
      </c>
      <c r="IA5" s="23">
        <f>IA6+IA24+IA39+IA53+IA64</f>
        <v>81426</v>
      </c>
      <c r="IB5" s="23">
        <f>IB6+IB24+IB39+IB53+IB64</f>
        <v>83522</v>
      </c>
      <c r="IC5" s="23">
        <f>IC6+IC24+IC39+IC53+IC64</f>
        <v>84748</v>
      </c>
      <c r="ID5" s="23">
        <f>ID6+ID24+ID39+ID53+ID64</f>
        <v>86115</v>
      </c>
      <c r="IE5" s="23">
        <f>IE6+IE24+IE39+IE53+IE64</f>
        <v>87063</v>
      </c>
      <c r="IF5" s="23">
        <f>IF6+IF24+IF39+IF53+IF64</f>
        <v>89285</v>
      </c>
      <c r="IG5" s="23">
        <f>IG6+IG24+IG39+IG53+IG64</f>
        <v>92139</v>
      </c>
      <c r="IH5" s="23">
        <f>IH6+IH24+IH39+IH53+IH64</f>
        <v>93430</v>
      </c>
      <c r="II5" s="23">
        <f>II6+II24+II39+II53+II64</f>
        <v>92200</v>
      </c>
      <c r="IJ5" s="23">
        <f>IJ6+IJ24+IJ39+IJ53+IJ64</f>
        <v>90527</v>
      </c>
      <c r="IK5" s="23">
        <f>IK6+IK24+IK39+IK53+IK64</f>
        <v>88086</v>
      </c>
      <c r="IL5" s="23">
        <f>IL6+IL24+IL39+IL53+IL64</f>
        <v>87858</v>
      </c>
      <c r="IM5" s="23">
        <f>IM6+IM24+IM39+IM53+IM64</f>
        <v>88165</v>
      </c>
      <c r="IN5" s="23">
        <f>IN6+IN24+IN39+IN53+IN64</f>
        <v>88821</v>
      </c>
      <c r="IO5" s="23">
        <f>IO6+IO24+IO39+IO53+IO64</f>
        <v>89306</v>
      </c>
      <c r="IP5" s="69">
        <f>IP6+IP24+IP39+IP53+IP64</f>
        <v>5879</v>
      </c>
      <c r="IQ5" s="23">
        <f>IQ6+IQ24+IQ39+IQ53+IQ64</f>
        <v>6138</v>
      </c>
      <c r="IR5" s="23">
        <f>IR6+IR24+IR39+IR53+IR64</f>
        <v>6229</v>
      </c>
      <c r="IS5" s="23">
        <f>IS6+IS24+IS39+IS53+IS64</f>
        <v>-83522</v>
      </c>
      <c r="IT5" s="23">
        <f>IT6+IT24+IT39+IT53+IT64</f>
        <v>-84748</v>
      </c>
      <c r="IU5" s="23">
        <f>IU6+IU24+IU39+IU53+IU64</f>
        <v>-86115</v>
      </c>
      <c r="IV5" s="23">
        <f>IV6+IV24+IV39+IV53+IV64</f>
        <v>-87063</v>
      </c>
      <c r="IW5" s="23">
        <f>IW6+IW24+IW39+IW53+IW64</f>
        <v>-89285</v>
      </c>
      <c r="IX5" s="23">
        <f>IX6+IX24+IX39+IX53+IX64</f>
        <v>-92139</v>
      </c>
      <c r="IY5" s="23">
        <f>IY6+IY24+IY39+IY53+IY64</f>
        <v>-93430</v>
      </c>
      <c r="IZ5" s="23">
        <f>IZ6+IZ24+IZ39+IZ53+IZ64</f>
        <v>16333</v>
      </c>
      <c r="JA5" s="23">
        <f>JA6+JA24+JA39+JA53+JA64</f>
        <v>17397</v>
      </c>
      <c r="JB5" s="23">
        <f>JB6+JB24+JB39+JB53+JB64</f>
        <v>18302</v>
      </c>
      <c r="JC5" s="23">
        <f>JC6+JC24+JC39+JC53+JC64</f>
        <v>20474</v>
      </c>
      <c r="JD5" s="23">
        <f>JD6+JD24+JD39+JD53+JD64</f>
        <v>21240</v>
      </c>
      <c r="JE5" s="23">
        <f>JE6+JE24+JE39+JE53+JE64</f>
        <v>22814</v>
      </c>
      <c r="JF5" s="23">
        <f>JF6+JF24+JF39+JF53+JF64</f>
        <v>24775</v>
      </c>
    </row>
    <row r="6" spans="1:267" s="17" customFormat="1">
      <c r="A6" s="21" t="s">
        <v>28</v>
      </c>
      <c r="B6" s="24">
        <f>SUM(B8:B23)</f>
        <v>0</v>
      </c>
      <c r="C6" s="70">
        <f t="shared" ref="C6:DF6" si="0">SUM(C8:C23)</f>
        <v>11257</v>
      </c>
      <c r="D6" s="24">
        <f t="shared" si="0"/>
        <v>11084</v>
      </c>
      <c r="E6" s="24">
        <f t="shared" si="0"/>
        <v>10911</v>
      </c>
      <c r="F6" s="24">
        <f t="shared" si="0"/>
        <v>10774</v>
      </c>
      <c r="G6" s="24">
        <f t="shared" si="0"/>
        <v>11128</v>
      </c>
      <c r="H6" s="24">
        <f t="shared" si="0"/>
        <v>10998</v>
      </c>
      <c r="I6" s="24">
        <f t="shared" si="0"/>
        <v>11122</v>
      </c>
      <c r="J6" s="24">
        <f t="shared" si="0"/>
        <v>11543</v>
      </c>
      <c r="K6" s="24">
        <f t="shared" si="0"/>
        <v>12126</v>
      </c>
      <c r="L6" s="24">
        <f t="shared" si="0"/>
        <v>12494</v>
      </c>
      <c r="M6" s="24">
        <f t="shared" si="0"/>
        <v>12497</v>
      </c>
      <c r="N6" s="24">
        <f t="shared" si="0"/>
        <v>13034</v>
      </c>
      <c r="O6" s="24">
        <f t="shared" si="0"/>
        <v>13028</v>
      </c>
      <c r="P6" s="24">
        <f t="shared" ref="P6:R6" si="1">SUM(P8:P23)</f>
        <v>13415</v>
      </c>
      <c r="Q6" s="24">
        <f t="shared" si="1"/>
        <v>13384</v>
      </c>
      <c r="R6" s="24">
        <f t="shared" si="1"/>
        <v>14320</v>
      </c>
      <c r="S6" s="24">
        <f t="shared" ref="S6:U6" si="2">SUM(S8:S23)</f>
        <v>14418</v>
      </c>
      <c r="T6" s="24">
        <f t="shared" si="2"/>
        <v>13707</v>
      </c>
      <c r="U6" s="24">
        <f t="shared" si="2"/>
        <v>12679</v>
      </c>
      <c r="V6" s="24">
        <f>SUM(V8:V23)</f>
        <v>11553</v>
      </c>
      <c r="W6" s="24">
        <f>SUM(W8:W23)</f>
        <v>10695</v>
      </c>
      <c r="X6" s="24">
        <f t="shared" ref="X6:Y6" si="3">SUM(X8:X23)</f>
        <v>10645</v>
      </c>
      <c r="Y6" s="24">
        <f t="shared" si="3"/>
        <v>10724</v>
      </c>
      <c r="Z6" s="24">
        <f>SUM(Z8:Z23)</f>
        <v>10626</v>
      </c>
      <c r="AA6" s="63">
        <f t="shared" si="0"/>
        <v>4670</v>
      </c>
      <c r="AB6" s="56">
        <f t="shared" si="0"/>
        <v>4745</v>
      </c>
      <c r="AC6" s="56">
        <f t="shared" si="0"/>
        <v>4820</v>
      </c>
      <c r="AD6" s="56">
        <f t="shared" si="0"/>
        <v>4891</v>
      </c>
      <c r="AE6" s="56">
        <f t="shared" si="0"/>
        <v>4915</v>
      </c>
      <c r="AF6" s="56">
        <f t="shared" si="0"/>
        <v>4860</v>
      </c>
      <c r="AG6" s="56">
        <f t="shared" si="0"/>
        <v>4766</v>
      </c>
      <c r="AH6" s="56">
        <f t="shared" si="0"/>
        <v>4985</v>
      </c>
      <c r="AI6" s="56">
        <f t="shared" si="0"/>
        <v>4948</v>
      </c>
      <c r="AJ6" s="56">
        <f t="shared" si="0"/>
        <v>4861</v>
      </c>
      <c r="AK6" s="56">
        <f t="shared" si="0"/>
        <v>5086</v>
      </c>
      <c r="AL6" s="56">
        <f t="shared" si="0"/>
        <v>5089</v>
      </c>
      <c r="AM6" s="56">
        <f t="shared" si="0"/>
        <v>5178</v>
      </c>
      <c r="AN6" s="56">
        <f t="shared" ref="AN6:AP6" si="4">SUM(AN8:AN23)</f>
        <v>5263</v>
      </c>
      <c r="AO6" s="56">
        <f t="shared" si="4"/>
        <v>5488</v>
      </c>
      <c r="AP6" s="56">
        <f t="shared" si="4"/>
        <v>5582</v>
      </c>
      <c r="AQ6" s="56">
        <f t="shared" ref="AQ6:AW6" si="5">SUM(AQ8:AQ23)</f>
        <v>5975</v>
      </c>
      <c r="AR6" s="56">
        <f t="shared" si="5"/>
        <v>5954</v>
      </c>
      <c r="AS6" s="56">
        <f t="shared" si="5"/>
        <v>6287</v>
      </c>
      <c r="AT6" s="24">
        <f t="shared" si="5"/>
        <v>6435</v>
      </c>
      <c r="AU6" s="24">
        <f t="shared" si="5"/>
        <v>6514</v>
      </c>
      <c r="AV6" s="24">
        <f t="shared" si="5"/>
        <v>6608</v>
      </c>
      <c r="AW6" s="24">
        <f t="shared" si="5"/>
        <v>6675</v>
      </c>
      <c r="AX6" s="24">
        <f>SUM(AX8:AX23)</f>
        <v>6833</v>
      </c>
      <c r="AY6" s="63">
        <f>SUM(AY8:AY23)</f>
        <v>991</v>
      </c>
      <c r="AZ6" s="56">
        <f t="shared" si="0"/>
        <v>1033.5</v>
      </c>
      <c r="BA6" s="56">
        <f t="shared" si="0"/>
        <v>1076</v>
      </c>
      <c r="BB6" s="56">
        <f t="shared" si="0"/>
        <v>1071</v>
      </c>
      <c r="BC6" s="56">
        <f t="shared" si="0"/>
        <v>1127</v>
      </c>
      <c r="BD6" s="56">
        <f t="shared" si="0"/>
        <v>1153</v>
      </c>
      <c r="BE6" s="56">
        <f t="shared" si="0"/>
        <v>1230</v>
      </c>
      <c r="BF6" s="56">
        <f t="shared" si="0"/>
        <v>1193</v>
      </c>
      <c r="BG6" s="56">
        <f t="shared" si="0"/>
        <v>1256</v>
      </c>
      <c r="BH6" s="56">
        <f t="shared" si="0"/>
        <v>1245</v>
      </c>
      <c r="BI6" s="56">
        <f t="shared" si="0"/>
        <v>1267</v>
      </c>
      <c r="BJ6" s="56">
        <f t="shared" si="0"/>
        <v>1270</v>
      </c>
      <c r="BK6" s="56">
        <f t="shared" si="0"/>
        <v>1377</v>
      </c>
      <c r="BL6" s="56">
        <f t="shared" ref="BL6:BN6" si="6">SUM(BL8:BL23)</f>
        <v>1415</v>
      </c>
      <c r="BM6" s="56">
        <f t="shared" si="6"/>
        <v>1436</v>
      </c>
      <c r="BN6" s="56">
        <f t="shared" si="6"/>
        <v>1441</v>
      </c>
      <c r="BO6" s="56">
        <f t="shared" ref="BO6:BU6" si="7">SUM(BO8:BO23)</f>
        <v>1454</v>
      </c>
      <c r="BP6" s="56">
        <f t="shared" si="7"/>
        <v>1501</v>
      </c>
      <c r="BQ6" s="56">
        <f t="shared" si="7"/>
        <v>1579</v>
      </c>
      <c r="BR6" s="24">
        <f t="shared" si="7"/>
        <v>1577</v>
      </c>
      <c r="BS6" s="24">
        <f t="shared" si="7"/>
        <v>1659</v>
      </c>
      <c r="BT6" s="24">
        <f t="shared" si="7"/>
        <v>1657</v>
      </c>
      <c r="BU6" s="24">
        <f t="shared" si="7"/>
        <v>1609</v>
      </c>
      <c r="BV6" s="24">
        <f>SUM(BV8:BV23)</f>
        <v>1681</v>
      </c>
      <c r="BW6" s="63">
        <f t="shared" si="0"/>
        <v>732</v>
      </c>
      <c r="BX6" s="56">
        <f t="shared" si="0"/>
        <v>818.5</v>
      </c>
      <c r="BY6" s="56">
        <f t="shared" si="0"/>
        <v>905</v>
      </c>
      <c r="BZ6" s="56">
        <f t="shared" si="0"/>
        <v>1218.1333333333334</v>
      </c>
      <c r="CA6" s="56">
        <f t="shared" si="0"/>
        <v>1225</v>
      </c>
      <c r="CB6" s="56">
        <f t="shared" si="0"/>
        <v>1276.5</v>
      </c>
      <c r="CC6" s="56">
        <f t="shared" si="0"/>
        <v>706</v>
      </c>
      <c r="CD6" s="56">
        <f t="shared" si="0"/>
        <v>761</v>
      </c>
      <c r="CE6" s="56">
        <f t="shared" si="0"/>
        <v>651</v>
      </c>
      <c r="CF6" s="56">
        <f t="shared" si="0"/>
        <v>620</v>
      </c>
      <c r="CG6" s="56">
        <f t="shared" si="0"/>
        <v>610</v>
      </c>
      <c r="CH6" s="56">
        <f t="shared" si="0"/>
        <v>598</v>
      </c>
      <c r="CI6" s="56">
        <f t="shared" si="0"/>
        <v>677</v>
      </c>
      <c r="CJ6" s="56">
        <f t="shared" ref="CJ6:CK6" si="8">SUM(CJ8:CJ23)</f>
        <v>692</v>
      </c>
      <c r="CK6" s="56">
        <f t="shared" si="8"/>
        <v>679</v>
      </c>
      <c r="CL6" s="56">
        <f t="shared" ref="CL6:CM6" si="9">SUM(CL8:CL23)</f>
        <v>630</v>
      </c>
      <c r="CM6" s="56">
        <f t="shared" si="9"/>
        <v>466</v>
      </c>
      <c r="CN6" s="56">
        <f t="shared" ref="CN6:CS6" si="10">SUM(CN8:CN23)</f>
        <v>629</v>
      </c>
      <c r="CO6" s="56">
        <f t="shared" si="10"/>
        <v>670</v>
      </c>
      <c r="CP6" s="24">
        <f t="shared" si="10"/>
        <v>687</v>
      </c>
      <c r="CQ6" s="24">
        <f t="shared" si="10"/>
        <v>683</v>
      </c>
      <c r="CR6" s="24">
        <f t="shared" si="10"/>
        <v>745</v>
      </c>
      <c r="CS6" s="24">
        <f t="shared" si="10"/>
        <v>774</v>
      </c>
      <c r="CT6" s="24">
        <f t="shared" ref="CT6" si="11">SUM(CT8:CT23)</f>
        <v>749</v>
      </c>
      <c r="CU6" s="63">
        <f t="shared" si="0"/>
        <v>323</v>
      </c>
      <c r="CV6" s="56">
        <f t="shared" si="0"/>
        <v>352.5</v>
      </c>
      <c r="CW6" s="56">
        <f t="shared" si="0"/>
        <v>382</v>
      </c>
      <c r="CX6" s="56">
        <f t="shared" si="0"/>
        <v>349.4</v>
      </c>
      <c r="CY6" s="56">
        <f t="shared" si="0"/>
        <v>393</v>
      </c>
      <c r="CZ6" s="56">
        <f t="shared" si="0"/>
        <v>348</v>
      </c>
      <c r="DA6" s="56">
        <f t="shared" si="0"/>
        <v>418</v>
      </c>
      <c r="DB6" s="56">
        <f t="shared" si="0"/>
        <v>507</v>
      </c>
      <c r="DC6" s="56">
        <f t="shared" si="0"/>
        <v>521</v>
      </c>
      <c r="DD6" s="56">
        <f t="shared" si="0"/>
        <v>498</v>
      </c>
      <c r="DE6" s="56">
        <f t="shared" si="0"/>
        <v>675</v>
      </c>
      <c r="DF6" s="56">
        <f t="shared" si="0"/>
        <v>646</v>
      </c>
      <c r="DG6" s="56">
        <f t="shared" ref="DG6:GA6" si="12">SUM(DG8:DG23)</f>
        <v>766</v>
      </c>
      <c r="DH6" s="56">
        <f t="shared" ref="DH6:DI6" si="13">SUM(DH8:DH23)</f>
        <v>806</v>
      </c>
      <c r="DI6" s="56">
        <f t="shared" si="13"/>
        <v>1001</v>
      </c>
      <c r="DJ6" s="56">
        <f t="shared" ref="DJ6:DK6" si="14">SUM(DJ8:DJ23)</f>
        <v>1018</v>
      </c>
      <c r="DK6" s="56">
        <f t="shared" si="14"/>
        <v>1071</v>
      </c>
      <c r="DL6" s="56">
        <f t="shared" ref="DL6:DQ6" si="15">SUM(DL8:DL23)</f>
        <v>1202</v>
      </c>
      <c r="DM6" s="56">
        <f t="shared" si="15"/>
        <v>1388</v>
      </c>
      <c r="DN6" s="24">
        <f t="shared" si="15"/>
        <v>1458</v>
      </c>
      <c r="DO6" s="24">
        <f t="shared" si="15"/>
        <v>1799</v>
      </c>
      <c r="DP6" s="24">
        <f t="shared" si="15"/>
        <v>1912</v>
      </c>
      <c r="DQ6" s="24">
        <f t="shared" si="15"/>
        <v>2173</v>
      </c>
      <c r="DR6" s="24">
        <f t="shared" ref="DR6" si="16">SUM(DR8:DR23)</f>
        <v>2128</v>
      </c>
      <c r="DS6" s="63">
        <f t="shared" si="12"/>
        <v>699</v>
      </c>
      <c r="DT6" s="56">
        <f t="shared" si="12"/>
        <v>820</v>
      </c>
      <c r="DU6" s="56">
        <f t="shared" si="12"/>
        <v>946</v>
      </c>
      <c r="DV6" s="56">
        <f t="shared" si="12"/>
        <v>1245</v>
      </c>
      <c r="DW6" s="56">
        <f t="shared" si="12"/>
        <v>1622</v>
      </c>
      <c r="DX6" s="56">
        <f t="shared" si="12"/>
        <v>2276</v>
      </c>
      <c r="DY6" s="56">
        <f t="shared" si="12"/>
        <v>2735</v>
      </c>
      <c r="DZ6" s="56">
        <f t="shared" si="12"/>
        <v>2887</v>
      </c>
      <c r="EA6" s="56">
        <f t="shared" si="12"/>
        <v>3165</v>
      </c>
      <c r="EB6" s="56">
        <f t="shared" si="12"/>
        <v>3187</v>
      </c>
      <c r="EC6" s="56">
        <f t="shared" si="12"/>
        <v>3663</v>
      </c>
      <c r="ED6" s="56">
        <f t="shared" si="12"/>
        <v>3745</v>
      </c>
      <c r="EE6" s="56">
        <f t="shared" si="12"/>
        <v>3786</v>
      </c>
      <c r="EF6" s="56">
        <f t="shared" ref="EF6:EG6" si="17">SUM(EF8:EF23)</f>
        <v>4190</v>
      </c>
      <c r="EG6" s="56">
        <f t="shared" si="17"/>
        <v>4314</v>
      </c>
      <c r="EH6" s="56">
        <f t="shared" ref="EH6:EI6" si="18">SUM(EH8:EH23)</f>
        <v>4535</v>
      </c>
      <c r="EI6" s="56">
        <f t="shared" si="18"/>
        <v>4636</v>
      </c>
      <c r="EJ6" s="56">
        <f t="shared" ref="EJ6:EO6" si="19">SUM(EJ8:EJ23)</f>
        <v>4821</v>
      </c>
      <c r="EK6" s="56">
        <f t="shared" si="19"/>
        <v>4961</v>
      </c>
      <c r="EL6" s="24">
        <f t="shared" si="19"/>
        <v>5046</v>
      </c>
      <c r="EM6" s="24">
        <f t="shared" si="19"/>
        <v>5327</v>
      </c>
      <c r="EN6" s="24">
        <f t="shared" si="19"/>
        <v>5153</v>
      </c>
      <c r="EO6" s="24">
        <f t="shared" si="19"/>
        <v>5226</v>
      </c>
      <c r="EP6" s="24">
        <f>SUM(EP8:EP23)</f>
        <v>5124</v>
      </c>
      <c r="EQ6" s="63">
        <f t="shared" si="12"/>
        <v>258</v>
      </c>
      <c r="ER6" s="56">
        <f t="shared" si="12"/>
        <v>279</v>
      </c>
      <c r="ES6" s="56">
        <f t="shared" si="12"/>
        <v>300</v>
      </c>
      <c r="ET6" s="56">
        <f t="shared" si="12"/>
        <v>349</v>
      </c>
      <c r="EU6" s="56">
        <f t="shared" si="12"/>
        <v>367</v>
      </c>
      <c r="EV6" s="56">
        <f t="shared" si="12"/>
        <v>386</v>
      </c>
      <c r="EW6" s="56">
        <f t="shared" si="12"/>
        <v>361</v>
      </c>
      <c r="EX6" s="56">
        <f t="shared" si="12"/>
        <v>363</v>
      </c>
      <c r="EY6" s="56">
        <f t="shared" si="12"/>
        <v>344</v>
      </c>
      <c r="EZ6" s="56">
        <f t="shared" si="12"/>
        <v>361</v>
      </c>
      <c r="FA6" s="56">
        <f t="shared" si="12"/>
        <v>368</v>
      </c>
      <c r="FB6" s="56">
        <f t="shared" si="12"/>
        <v>374</v>
      </c>
      <c r="FC6" s="56">
        <f t="shared" si="12"/>
        <v>378</v>
      </c>
      <c r="FD6" s="56">
        <f t="shared" ref="FD6:FE6" si="20">SUM(FD8:FD23)</f>
        <v>395</v>
      </c>
      <c r="FE6" s="56">
        <f t="shared" si="20"/>
        <v>390</v>
      </c>
      <c r="FF6" s="56">
        <f t="shared" ref="FF6:FG6" si="21">SUM(FF8:FF23)</f>
        <v>393</v>
      </c>
      <c r="FG6" s="56">
        <f t="shared" si="21"/>
        <v>447</v>
      </c>
      <c r="FH6" s="56">
        <f t="shared" ref="FH6:FM6" si="22">SUM(FH8:FH23)</f>
        <v>430</v>
      </c>
      <c r="FI6" s="56">
        <f t="shared" si="22"/>
        <v>445</v>
      </c>
      <c r="FJ6" s="24">
        <f t="shared" si="22"/>
        <v>476</v>
      </c>
      <c r="FK6" s="24">
        <f t="shared" si="22"/>
        <v>444</v>
      </c>
      <c r="FL6" s="24">
        <f t="shared" si="22"/>
        <v>462</v>
      </c>
      <c r="FM6" s="24">
        <f t="shared" si="22"/>
        <v>476</v>
      </c>
      <c r="FN6" s="24">
        <f t="shared" ref="FN6" si="23">SUM(FN8:FN23)</f>
        <v>475</v>
      </c>
      <c r="FO6" s="63">
        <f t="shared" si="12"/>
        <v>762</v>
      </c>
      <c r="FP6" s="56">
        <f t="shared" si="12"/>
        <v>774.5</v>
      </c>
      <c r="FQ6" s="56">
        <f t="shared" si="12"/>
        <v>787</v>
      </c>
      <c r="FR6" s="56">
        <f t="shared" si="12"/>
        <v>813</v>
      </c>
      <c r="FS6" s="56">
        <f t="shared" si="12"/>
        <v>813</v>
      </c>
      <c r="FT6" s="56">
        <f t="shared" si="12"/>
        <v>843</v>
      </c>
      <c r="FU6" s="56">
        <f t="shared" si="12"/>
        <v>875</v>
      </c>
      <c r="FV6" s="56">
        <f t="shared" si="12"/>
        <v>889</v>
      </c>
      <c r="FW6" s="56">
        <f t="shared" si="12"/>
        <v>872</v>
      </c>
      <c r="FX6" s="56">
        <f t="shared" si="12"/>
        <v>894</v>
      </c>
      <c r="FY6" s="56">
        <f t="shared" si="12"/>
        <v>914</v>
      </c>
      <c r="FZ6" s="56">
        <f t="shared" si="12"/>
        <v>931</v>
      </c>
      <c r="GA6" s="56">
        <f t="shared" si="12"/>
        <v>927</v>
      </c>
      <c r="GB6" s="56">
        <f t="shared" ref="GB6:GC6" si="24">SUM(GB8:GB23)</f>
        <v>948</v>
      </c>
      <c r="GC6" s="56">
        <f t="shared" si="24"/>
        <v>933</v>
      </c>
      <c r="GD6" s="56">
        <f t="shared" ref="GD6:GE6" si="25">SUM(GD8:GD23)</f>
        <v>1000</v>
      </c>
      <c r="GE6" s="56">
        <f t="shared" si="25"/>
        <v>963</v>
      </c>
      <c r="GF6" s="56">
        <f t="shared" ref="GF6:GK6" si="26">SUM(GF8:GF23)</f>
        <v>995</v>
      </c>
      <c r="GG6" s="56">
        <f t="shared" si="26"/>
        <v>1063</v>
      </c>
      <c r="GH6" s="24">
        <f t="shared" si="26"/>
        <v>1101</v>
      </c>
      <c r="GI6" s="24">
        <f t="shared" si="26"/>
        <v>1102</v>
      </c>
      <c r="GJ6" s="24">
        <f t="shared" si="26"/>
        <v>1201</v>
      </c>
      <c r="GK6" s="24">
        <f t="shared" si="26"/>
        <v>1227</v>
      </c>
      <c r="GL6" s="24">
        <f t="shared" ref="GL6" si="27">SUM(GL8:GL23)</f>
        <v>1235</v>
      </c>
      <c r="GM6" s="63">
        <f t="shared" ref="GM6:GR6" si="28">SUM(GM8:GM23)</f>
        <v>1780</v>
      </c>
      <c r="GN6" s="56">
        <f t="shared" si="28"/>
        <v>1872</v>
      </c>
      <c r="GO6" s="56">
        <f t="shared" si="28"/>
        <v>2055</v>
      </c>
      <c r="GP6" s="56">
        <f t="shared" si="28"/>
        <v>2672</v>
      </c>
      <c r="GQ6" s="56">
        <f t="shared" si="28"/>
        <v>3475</v>
      </c>
      <c r="GR6" s="56">
        <f t="shared" si="28"/>
        <v>3891</v>
      </c>
      <c r="GS6" s="56">
        <f t="shared" ref="GS6:GT6" si="29">SUM(GS8:GS23)</f>
        <v>4484</v>
      </c>
      <c r="GT6" s="56">
        <f t="shared" si="29"/>
        <v>4055</v>
      </c>
      <c r="GU6" s="56">
        <f t="shared" ref="GU6:GZ6" si="30">SUM(GU8:GU23)</f>
        <v>4413</v>
      </c>
      <c r="GV6" s="56">
        <f t="shared" si="30"/>
        <v>4416</v>
      </c>
      <c r="GW6" s="24">
        <f t="shared" si="30"/>
        <v>4703</v>
      </c>
      <c r="GX6" s="24">
        <f>SUM(GX8:GX23)</f>
        <v>5276</v>
      </c>
      <c r="GY6" s="24">
        <f t="shared" si="30"/>
        <v>5406</v>
      </c>
      <c r="GZ6" s="24">
        <f t="shared" si="30"/>
        <v>6018</v>
      </c>
      <c r="HA6" s="209">
        <f t="shared" ref="HA6" si="31">SUM(HA8:HA23)</f>
        <v>7002</v>
      </c>
      <c r="HB6" s="76"/>
      <c r="HD6" s="84" t="s">
        <v>135</v>
      </c>
      <c r="HE6" s="85">
        <v>17</v>
      </c>
      <c r="HH6" s="24">
        <f t="shared" ref="HH6:HY6" si="32">SUM(HH8:HH23)</f>
        <v>24908</v>
      </c>
      <c r="HI6" s="24">
        <f t="shared" ref="HI6:HJ6" si="33">SUM(HI8:HI23)</f>
        <v>25755</v>
      </c>
      <c r="HJ6" s="24">
        <f t="shared" si="33"/>
        <v>26215</v>
      </c>
      <c r="HK6" s="24">
        <f t="shared" ref="HK6:HW6" si="34">SUM(HK8:HK23)</f>
        <v>0</v>
      </c>
      <c r="HL6" s="24">
        <f t="shared" si="34"/>
        <v>0</v>
      </c>
      <c r="HM6" s="24">
        <f t="shared" si="34"/>
        <v>0</v>
      </c>
      <c r="HN6" s="24">
        <f t="shared" si="34"/>
        <v>0</v>
      </c>
      <c r="HO6" s="24">
        <f t="shared" si="34"/>
        <v>0</v>
      </c>
      <c r="HP6" s="24">
        <f t="shared" si="34"/>
        <v>0</v>
      </c>
      <c r="HQ6" s="24">
        <f t="shared" si="34"/>
        <v>0</v>
      </c>
      <c r="HR6" s="24">
        <f t="shared" si="34"/>
        <v>33652</v>
      </c>
      <c r="HS6" s="24">
        <f t="shared" si="34"/>
        <v>33488</v>
      </c>
      <c r="HT6" s="24">
        <f t="shared" si="34"/>
        <v>33036</v>
      </c>
      <c r="HU6" s="24">
        <f t="shared" si="34"/>
        <v>33499</v>
      </c>
      <c r="HV6" s="24">
        <f t="shared" si="34"/>
        <v>33789</v>
      </c>
      <c r="HW6" s="24">
        <f t="shared" si="34"/>
        <v>34902</v>
      </c>
      <c r="HX6" s="24">
        <f t="shared" ref="HX6" si="35">SUM(HX8:HX23)</f>
        <v>35853</v>
      </c>
      <c r="HY6" s="70">
        <f t="shared" si="32"/>
        <v>23128</v>
      </c>
      <c r="HZ6" s="24">
        <f t="shared" ref="HZ6" si="36">SUM(HZ8:HZ23)</f>
        <v>23883</v>
      </c>
      <c r="IA6" s="24">
        <f t="shared" ref="IA6:IL6" si="37">SUM(IA8:IA23)</f>
        <v>24160</v>
      </c>
      <c r="IB6" s="24">
        <f t="shared" si="37"/>
        <v>25080</v>
      </c>
      <c r="IC6" s="24">
        <f t="shared" si="37"/>
        <v>25687</v>
      </c>
      <c r="ID6" s="24">
        <f t="shared" si="37"/>
        <v>26117</v>
      </c>
      <c r="IE6" s="24">
        <f t="shared" si="37"/>
        <v>27124</v>
      </c>
      <c r="IF6" s="24">
        <f t="shared" si="37"/>
        <v>27625</v>
      </c>
      <c r="IG6" s="24">
        <f t="shared" si="37"/>
        <v>28919</v>
      </c>
      <c r="IH6" s="24">
        <f t="shared" si="37"/>
        <v>29430</v>
      </c>
      <c r="II6" s="24">
        <f t="shared" si="37"/>
        <v>29239</v>
      </c>
      <c r="IJ6" s="24">
        <f t="shared" si="37"/>
        <v>29072</v>
      </c>
      <c r="IK6" s="24">
        <f t="shared" si="37"/>
        <v>28333</v>
      </c>
      <c r="IL6" s="24">
        <f t="shared" si="37"/>
        <v>28223</v>
      </c>
      <c r="IM6" s="24">
        <f t="shared" ref="IM6:IN6" si="38">SUM(IM8:IM23)</f>
        <v>28383</v>
      </c>
      <c r="IN6" s="24">
        <f t="shared" si="38"/>
        <v>28884</v>
      </c>
      <c r="IO6" s="24">
        <f t="shared" ref="IO6" si="39">SUM(IO8:IO23)</f>
        <v>28851</v>
      </c>
      <c r="IP6" s="70">
        <f t="shared" ref="IP6" si="40">SUM(IP8:IP23)</f>
        <v>1780</v>
      </c>
      <c r="IQ6" s="24">
        <f t="shared" ref="IQ6:IR6" si="41">SUM(IQ8:IQ23)</f>
        <v>1872</v>
      </c>
      <c r="IR6" s="24">
        <f t="shared" si="41"/>
        <v>2055</v>
      </c>
      <c r="IS6" s="24">
        <f t="shared" ref="IS6:IZ6" si="42">SUM(IS8:IS23)</f>
        <v>-25080</v>
      </c>
      <c r="IT6" s="24">
        <f t="shared" si="42"/>
        <v>-25687</v>
      </c>
      <c r="IU6" s="24">
        <f t="shared" si="42"/>
        <v>-26117</v>
      </c>
      <c r="IV6" s="24">
        <f t="shared" si="42"/>
        <v>-27124</v>
      </c>
      <c r="IW6" s="24">
        <f t="shared" si="42"/>
        <v>-27625</v>
      </c>
      <c r="IX6" s="24">
        <f t="shared" si="42"/>
        <v>-28919</v>
      </c>
      <c r="IY6" s="24">
        <f t="shared" si="42"/>
        <v>-29430</v>
      </c>
      <c r="IZ6" s="24">
        <f t="shared" si="42"/>
        <v>4413</v>
      </c>
      <c r="JA6" s="24">
        <f t="shared" ref="JA6:JE6" si="43">SUM(JA8:JA23)</f>
        <v>4416</v>
      </c>
      <c r="JB6" s="24">
        <f t="shared" si="43"/>
        <v>4703</v>
      </c>
      <c r="JC6" s="24">
        <f>SUM(JC8:JC23)</f>
        <v>5276</v>
      </c>
      <c r="JD6" s="24">
        <f t="shared" si="43"/>
        <v>5406</v>
      </c>
      <c r="JE6" s="24">
        <f t="shared" si="43"/>
        <v>6018</v>
      </c>
      <c r="JF6" s="24">
        <f t="shared" ref="JF6" si="44">SUM(JF8:JF23)</f>
        <v>7002</v>
      </c>
    </row>
    <row r="7" spans="1:267" s="17" customFormat="1">
      <c r="A7" s="25" t="s">
        <v>136</v>
      </c>
      <c r="B7" s="26" t="e">
        <f>(B6/B5)*100</f>
        <v>#DIV/0!</v>
      </c>
      <c r="C7" s="71">
        <f t="shared" ref="C7:DF7" si="45">(C6/C5)*100</f>
        <v>27.931616296957966</v>
      </c>
      <c r="D7" s="26">
        <f t="shared" si="45"/>
        <v>27.831414545956733</v>
      </c>
      <c r="E7" s="26">
        <f t="shared" si="45"/>
        <v>27.728785992020129</v>
      </c>
      <c r="F7" s="26">
        <f t="shared" si="45"/>
        <v>30.0002784507003</v>
      </c>
      <c r="G7" s="26">
        <f t="shared" si="45"/>
        <v>28.293203834125752</v>
      </c>
      <c r="H7" s="26">
        <f t="shared" si="45"/>
        <v>29.260895014100996</v>
      </c>
      <c r="I7" s="26">
        <f t="shared" si="45"/>
        <v>28.516486334034152</v>
      </c>
      <c r="J7" s="26">
        <f t="shared" si="45"/>
        <v>28.707503295282148</v>
      </c>
      <c r="K7" s="26">
        <f t="shared" si="45"/>
        <v>27.925293047463324</v>
      </c>
      <c r="L7" s="26">
        <f t="shared" si="45"/>
        <v>28.761510128913443</v>
      </c>
      <c r="M7" s="26">
        <f t="shared" si="45"/>
        <v>28.737984638734304</v>
      </c>
      <c r="N7" s="26">
        <f t="shared" si="45"/>
        <v>29.828817283046504</v>
      </c>
      <c r="O7" s="26">
        <f t="shared" si="45"/>
        <v>29.578839822908385</v>
      </c>
      <c r="P7" s="26">
        <f t="shared" ref="P7:R7" si="46">(P6/P5)*100</f>
        <v>30.454720879021092</v>
      </c>
      <c r="Q7" s="26">
        <f t="shared" si="46"/>
        <v>30.142107515257976</v>
      </c>
      <c r="R7" s="26">
        <f t="shared" si="46"/>
        <v>30.866060266413758</v>
      </c>
      <c r="S7" s="26">
        <f t="shared" ref="S7:U7" si="47">(S6/S5)*100</f>
        <v>30.836024552473429</v>
      </c>
      <c r="T7" s="26">
        <f t="shared" si="47"/>
        <v>31.343897921383</v>
      </c>
      <c r="U7" s="26">
        <f t="shared" si="47"/>
        <v>31.725259602151883</v>
      </c>
      <c r="V7" s="26">
        <f t="shared" ref="V7:W7" si="48">(V6/V5)*100</f>
        <v>31.449571253572888</v>
      </c>
      <c r="W7" s="26">
        <f t="shared" si="48"/>
        <v>30.711578221915918</v>
      </c>
      <c r="X7" s="26">
        <f t="shared" ref="X7:Y7" si="49">(X6/X5)*100</f>
        <v>31.246330867676413</v>
      </c>
      <c r="Y7" s="26">
        <f t="shared" si="49"/>
        <v>31.473600798286032</v>
      </c>
      <c r="Z7" s="26">
        <f t="shared" ref="Z7" si="50">(Z6/Z5)*100</f>
        <v>31.134812036684345</v>
      </c>
      <c r="AA7" s="64">
        <f t="shared" si="45"/>
        <v>30.37200832466181</v>
      </c>
      <c r="AB7" s="57">
        <f t="shared" si="45"/>
        <v>30.855767980231501</v>
      </c>
      <c r="AC7" s="57">
        <f t="shared" si="45"/>
        <v>31.339401820546165</v>
      </c>
      <c r="AD7" s="57">
        <f t="shared" si="45"/>
        <v>32.18186603500461</v>
      </c>
      <c r="AE7" s="57">
        <f t="shared" si="45"/>
        <v>31.865923236514522</v>
      </c>
      <c r="AF7" s="57">
        <f t="shared" si="45"/>
        <v>31.793798246761746</v>
      </c>
      <c r="AG7" s="57">
        <f t="shared" si="45"/>
        <v>31.701476652920046</v>
      </c>
      <c r="AH7" s="57">
        <f t="shared" si="45"/>
        <v>32.282087812459523</v>
      </c>
      <c r="AI7" s="57">
        <f t="shared" si="45"/>
        <v>32.00310458573184</v>
      </c>
      <c r="AJ7" s="57">
        <f t="shared" si="45"/>
        <v>31.452604335166612</v>
      </c>
      <c r="AK7" s="57">
        <f t="shared" si="45"/>
        <v>32.333121424030516</v>
      </c>
      <c r="AL7" s="57">
        <f t="shared" si="45"/>
        <v>32.525885210277387</v>
      </c>
      <c r="AM7" s="57">
        <f t="shared" si="45"/>
        <v>32.388815912929253</v>
      </c>
      <c r="AN7" s="57">
        <f t="shared" ref="AN7:AP7" si="51">(AN6/AN5)*100</f>
        <v>32.373746693731931</v>
      </c>
      <c r="AO7" s="57">
        <f t="shared" si="51"/>
        <v>32.544624325446243</v>
      </c>
      <c r="AP7" s="57">
        <f t="shared" si="51"/>
        <v>32.976900809357829</v>
      </c>
      <c r="AQ7" s="57">
        <f t="shared" ref="AQ7:AW7" si="52">(AQ6/AQ5)*100</f>
        <v>34.609592215013905</v>
      </c>
      <c r="AR7" s="57">
        <f t="shared" si="52"/>
        <v>33.81801658525503</v>
      </c>
      <c r="AS7" s="57">
        <f t="shared" si="52"/>
        <v>34.355191256830601</v>
      </c>
      <c r="AT7" s="26">
        <f t="shared" si="52"/>
        <v>34.955728176435443</v>
      </c>
      <c r="AU7" s="26">
        <f t="shared" si="52"/>
        <v>34.83795058295005</v>
      </c>
      <c r="AV7" s="26">
        <f t="shared" si="52"/>
        <v>34.520948699195486</v>
      </c>
      <c r="AW7" s="26">
        <f t="shared" si="52"/>
        <v>34.366472738505891</v>
      </c>
      <c r="AX7" s="26">
        <f t="shared" ref="AX7" si="53">(AX6/AX5)*100</f>
        <v>34.555476888843941</v>
      </c>
      <c r="AY7" s="64">
        <f t="shared" si="45"/>
        <v>27.489597780859913</v>
      </c>
      <c r="AZ7" s="57">
        <f t="shared" si="45"/>
        <v>27.552652625966406</v>
      </c>
      <c r="BA7" s="57">
        <f t="shared" si="45"/>
        <v>27.610982807287659</v>
      </c>
      <c r="BB7" s="57">
        <f t="shared" si="45"/>
        <v>28.644022465899972</v>
      </c>
      <c r="BC7" s="57">
        <f t="shared" si="45"/>
        <v>27.951388888888889</v>
      </c>
      <c r="BD7" s="57">
        <f t="shared" si="45"/>
        <v>27.129411764705878</v>
      </c>
      <c r="BE7" s="57">
        <f t="shared" si="45"/>
        <v>28.314917127071826</v>
      </c>
      <c r="BF7" s="57">
        <f t="shared" si="45"/>
        <v>27.520184544405996</v>
      </c>
      <c r="BG7" s="57">
        <f t="shared" si="45"/>
        <v>28.19937135159407</v>
      </c>
      <c r="BH7" s="57">
        <f t="shared" si="45"/>
        <v>28.36637047163363</v>
      </c>
      <c r="BI7" s="57">
        <f t="shared" si="45"/>
        <v>27.567449956483898</v>
      </c>
      <c r="BJ7" s="57">
        <f t="shared" si="45"/>
        <v>26.485922836287802</v>
      </c>
      <c r="BK7" s="57">
        <f t="shared" si="45"/>
        <v>27.999186661244408</v>
      </c>
      <c r="BL7" s="57">
        <f t="shared" ref="BL7:BN7" si="54">(BL6/BL5)*100</f>
        <v>27.953378111418413</v>
      </c>
      <c r="BM7" s="57">
        <f t="shared" si="54"/>
        <v>28.317886018536775</v>
      </c>
      <c r="BN7" s="57">
        <f t="shared" si="54"/>
        <v>28.205128205128204</v>
      </c>
      <c r="BO7" s="57">
        <f t="shared" ref="BO7:BU7" si="55">(BO6/BO5)*100</f>
        <v>28.448444531402856</v>
      </c>
      <c r="BP7" s="57">
        <f t="shared" si="55"/>
        <v>27.760310708341041</v>
      </c>
      <c r="BQ7" s="57">
        <f t="shared" si="55"/>
        <v>27.149243466299861</v>
      </c>
      <c r="BR7" s="26">
        <f t="shared" si="55"/>
        <v>26.504201680672267</v>
      </c>
      <c r="BS7" s="26">
        <f t="shared" si="55"/>
        <v>25.978703413717508</v>
      </c>
      <c r="BT7" s="26">
        <f t="shared" si="55"/>
        <v>25.737806772289527</v>
      </c>
      <c r="BU7" s="26">
        <f t="shared" si="55"/>
        <v>25.470951400981477</v>
      </c>
      <c r="BV7" s="26">
        <f t="shared" ref="BV7" si="56">(BV6/BV5)*100</f>
        <v>25.707294693378191</v>
      </c>
      <c r="BW7" s="64">
        <f t="shared" si="45"/>
        <v>26.152197213290464</v>
      </c>
      <c r="BX7" s="57">
        <f t="shared" si="45"/>
        <v>28.385642448413385</v>
      </c>
      <c r="BY7" s="57">
        <f t="shared" si="45"/>
        <v>30.491913746630729</v>
      </c>
      <c r="BZ7" s="57">
        <f t="shared" si="45"/>
        <v>34.091460342929643</v>
      </c>
      <c r="CA7" s="57">
        <f t="shared" si="45"/>
        <v>32.797858099062921</v>
      </c>
      <c r="CB7" s="57">
        <f t="shared" si="45"/>
        <v>34.017321785476348</v>
      </c>
      <c r="CC7" s="57">
        <f t="shared" si="45"/>
        <v>25.974981604120678</v>
      </c>
      <c r="CD7" s="57">
        <f t="shared" si="45"/>
        <v>27.875457875457876</v>
      </c>
      <c r="CE7" s="57">
        <f t="shared" si="45"/>
        <v>25.429687499999996</v>
      </c>
      <c r="CF7" s="57">
        <f t="shared" si="45"/>
        <v>24.180967238689547</v>
      </c>
      <c r="CG7" s="57">
        <f t="shared" si="45"/>
        <v>24.158415841584159</v>
      </c>
      <c r="CH7" s="57">
        <f t="shared" si="45"/>
        <v>22.660098522167488</v>
      </c>
      <c r="CI7" s="57">
        <f t="shared" si="45"/>
        <v>26.95063694267516</v>
      </c>
      <c r="CJ7" s="57">
        <f t="shared" ref="CJ7:CK7" si="57">(CJ6/CJ5)*100</f>
        <v>26.605151864667437</v>
      </c>
      <c r="CK7" s="57">
        <f t="shared" si="57"/>
        <v>25.204157386785447</v>
      </c>
      <c r="CL7" s="57">
        <f t="shared" ref="CL7:CM7" si="58">(CL6/CL5)*100</f>
        <v>25.240384615384613</v>
      </c>
      <c r="CM7" s="57">
        <f t="shared" si="58"/>
        <v>21.694599627560521</v>
      </c>
      <c r="CN7" s="57">
        <f t="shared" ref="CN7:CS7" si="59">(CN6/CN5)*100</f>
        <v>25.991735537190081</v>
      </c>
      <c r="CO7" s="57">
        <f t="shared" si="59"/>
        <v>26.336477987421386</v>
      </c>
      <c r="CP7" s="26">
        <f t="shared" si="59"/>
        <v>28.411910669975189</v>
      </c>
      <c r="CQ7" s="26">
        <f t="shared" si="59"/>
        <v>27.09242364141214</v>
      </c>
      <c r="CR7" s="26">
        <f t="shared" si="59"/>
        <v>29.76428286056732</v>
      </c>
      <c r="CS7" s="26">
        <f t="shared" si="59"/>
        <v>29.677914110429448</v>
      </c>
      <c r="CT7" s="26">
        <f t="shared" ref="CT7" si="60">(CT6/CT5)*100</f>
        <v>29.053529868114818</v>
      </c>
      <c r="CU7" s="64">
        <f t="shared" si="45"/>
        <v>19.852489244007376</v>
      </c>
      <c r="CV7" s="57">
        <f t="shared" si="45"/>
        <v>20.252800919276069</v>
      </c>
      <c r="CW7" s="57">
        <f t="shared" si="45"/>
        <v>20.604099244875947</v>
      </c>
      <c r="CX7" s="57">
        <f t="shared" si="45"/>
        <v>19.428380782918147</v>
      </c>
      <c r="CY7" s="57">
        <f t="shared" si="45"/>
        <v>18.625592417061611</v>
      </c>
      <c r="CZ7" s="57">
        <f t="shared" si="45"/>
        <v>15.563506261180679</v>
      </c>
      <c r="DA7" s="57">
        <f t="shared" si="45"/>
        <v>16.528272044286279</v>
      </c>
      <c r="DB7" s="57">
        <f t="shared" si="45"/>
        <v>18.626010286554003</v>
      </c>
      <c r="DC7" s="57">
        <f t="shared" si="45"/>
        <v>18.86314265025344</v>
      </c>
      <c r="DD7" s="57">
        <f t="shared" si="45"/>
        <v>18.322295805739515</v>
      </c>
      <c r="DE7" s="57">
        <f t="shared" si="45"/>
        <v>22.560160427807489</v>
      </c>
      <c r="DF7" s="57">
        <f t="shared" si="45"/>
        <v>19.987623762376238</v>
      </c>
      <c r="DG7" s="57">
        <f t="shared" ref="DG7:GA7" si="61">(DG6/DG5)*100</f>
        <v>20.900409276944064</v>
      </c>
      <c r="DH7" s="57">
        <f t="shared" ref="DH7:DI7" si="62">(DH6/DH5)*100</f>
        <v>22.124622563821024</v>
      </c>
      <c r="DI7" s="57">
        <f t="shared" si="62"/>
        <v>24.172905095387588</v>
      </c>
      <c r="DJ7" s="57">
        <f t="shared" ref="DJ7:DK7" si="63">(DJ6/DJ5)*100</f>
        <v>23.477859778597786</v>
      </c>
      <c r="DK7" s="57">
        <f t="shared" si="63"/>
        <v>22.830952888509913</v>
      </c>
      <c r="DL7" s="57">
        <f t="shared" ref="DL7:DQ7" si="64">(DL6/DL5)*100</f>
        <v>24.08817635270541</v>
      </c>
      <c r="DM7" s="57">
        <f t="shared" si="64"/>
        <v>25.919701213818865</v>
      </c>
      <c r="DN7" s="26">
        <f t="shared" si="64"/>
        <v>26.67398463227223</v>
      </c>
      <c r="DO7" s="26">
        <f t="shared" si="64"/>
        <v>29.755210056235526</v>
      </c>
      <c r="DP7" s="26">
        <f t="shared" si="64"/>
        <v>29.912390488110134</v>
      </c>
      <c r="DQ7" s="26">
        <f t="shared" si="64"/>
        <v>32.432835820895519</v>
      </c>
      <c r="DR7" s="26">
        <f t="shared" ref="DR7" si="65">(DR6/DR5)*100</f>
        <v>30.649575111623218</v>
      </c>
      <c r="DS7" s="64">
        <f t="shared" si="61"/>
        <v>36.712184873949575</v>
      </c>
      <c r="DT7" s="57">
        <f t="shared" si="61"/>
        <v>39.394667307230364</v>
      </c>
      <c r="DU7" s="57">
        <f t="shared" si="61"/>
        <v>41.784452296819794</v>
      </c>
      <c r="DV7" s="57">
        <f t="shared" si="61"/>
        <v>45.974889217134418</v>
      </c>
      <c r="DW7" s="57">
        <f t="shared" si="61"/>
        <v>44.31693989071038</v>
      </c>
      <c r="DX7" s="57">
        <f t="shared" si="61"/>
        <v>40.148174281178342</v>
      </c>
      <c r="DY7" s="57">
        <f t="shared" si="61"/>
        <v>36.637642330877426</v>
      </c>
      <c r="DZ7" s="57">
        <f t="shared" si="61"/>
        <v>35.11738231358715</v>
      </c>
      <c r="EA7" s="57">
        <f t="shared" si="61"/>
        <v>35.621834552616768</v>
      </c>
      <c r="EB7" s="57">
        <f t="shared" si="61"/>
        <v>34.298321136461475</v>
      </c>
      <c r="EC7" s="57">
        <f t="shared" si="61"/>
        <v>35.089567966280292</v>
      </c>
      <c r="ED7" s="57">
        <f t="shared" si="61"/>
        <v>34.257226491035489</v>
      </c>
      <c r="EE7" s="57">
        <f t="shared" si="61"/>
        <v>33.584671338596642</v>
      </c>
      <c r="EF7" s="57">
        <f t="shared" ref="EF7:EG7" si="66">(EF6/EF5)*100</f>
        <v>36.002749613335624</v>
      </c>
      <c r="EG7" s="57">
        <f t="shared" si="66"/>
        <v>35.282571358468964</v>
      </c>
      <c r="EH7" s="57">
        <f t="shared" ref="EH7:EI7" si="67">(EH6/EH5)*100</f>
        <v>35.155038759689923</v>
      </c>
      <c r="EI7" s="57">
        <f t="shared" si="67"/>
        <v>34.783913565426175</v>
      </c>
      <c r="EJ7" s="57">
        <f t="shared" ref="EJ7:EO7" si="68">(EJ6/EJ5)*100</f>
        <v>34.841367348413669</v>
      </c>
      <c r="EK7" s="57">
        <f t="shared" si="68"/>
        <v>34.885029182195346</v>
      </c>
      <c r="EL7" s="26">
        <f t="shared" si="68"/>
        <v>34.51672481017853</v>
      </c>
      <c r="EM7" s="26">
        <f t="shared" si="68"/>
        <v>36.085896220024388</v>
      </c>
      <c r="EN7" s="26">
        <f t="shared" si="68"/>
        <v>34.74713418745786</v>
      </c>
      <c r="EO7" s="26">
        <f t="shared" si="68"/>
        <v>35.34902597402597</v>
      </c>
      <c r="EP7" s="26">
        <f t="shared" ref="EP7" si="69">(EP6/EP5)*100</f>
        <v>35.543840177580464</v>
      </c>
      <c r="EQ7" s="64">
        <f t="shared" si="61"/>
        <v>22.473867595818817</v>
      </c>
      <c r="ER7" s="57">
        <f t="shared" si="61"/>
        <v>23.917702528932704</v>
      </c>
      <c r="ES7" s="57">
        <f t="shared" si="61"/>
        <v>25.316455696202532</v>
      </c>
      <c r="ET7" s="57">
        <f t="shared" si="61"/>
        <v>30.029254861469624</v>
      </c>
      <c r="EU7" s="57">
        <f t="shared" si="61"/>
        <v>28.80690737833595</v>
      </c>
      <c r="EV7" s="57">
        <f t="shared" si="61"/>
        <v>29.853054911059552</v>
      </c>
      <c r="EW7" s="57">
        <f t="shared" si="61"/>
        <v>28.18110850897736</v>
      </c>
      <c r="EX7" s="57">
        <f t="shared" si="61"/>
        <v>28.47058823529412</v>
      </c>
      <c r="EY7" s="57">
        <f t="shared" si="61"/>
        <v>27.476038338658149</v>
      </c>
      <c r="EZ7" s="57">
        <f t="shared" si="61"/>
        <v>30.133555926544243</v>
      </c>
      <c r="FA7" s="57">
        <f t="shared" si="61"/>
        <v>28.07017543859649</v>
      </c>
      <c r="FB7" s="57">
        <f t="shared" si="61"/>
        <v>28.680981595092025</v>
      </c>
      <c r="FC7" s="57">
        <f t="shared" si="61"/>
        <v>28.251121076233183</v>
      </c>
      <c r="FD7" s="57">
        <f t="shared" ref="FD7:FE7" si="70">(FD6/FD5)*100</f>
        <v>29.588014981273407</v>
      </c>
      <c r="FE7" s="57">
        <f t="shared" si="70"/>
        <v>29.500756429652043</v>
      </c>
      <c r="FF7" s="57">
        <f t="shared" ref="FF7:FG7" si="71">(FF6/FF5)*100</f>
        <v>28.875826598089638</v>
      </c>
      <c r="FG7" s="57">
        <f t="shared" si="71"/>
        <v>29.388560157790927</v>
      </c>
      <c r="FH7" s="57">
        <f t="shared" ref="FH7:FM7" si="72">(FH6/FH5)*100</f>
        <v>28.233749179251475</v>
      </c>
      <c r="FI7" s="57">
        <f t="shared" si="72"/>
        <v>29.450694904037061</v>
      </c>
      <c r="FJ7" s="26">
        <f t="shared" si="72"/>
        <v>29.20245398773006</v>
      </c>
      <c r="FK7" s="26">
        <f t="shared" si="72"/>
        <v>27.239263803680981</v>
      </c>
      <c r="FL7" s="26">
        <f t="shared" si="72"/>
        <v>28.465804066543438</v>
      </c>
      <c r="FM7" s="26">
        <f t="shared" si="72"/>
        <v>28.249258160237389</v>
      </c>
      <c r="FN7" s="26">
        <f t="shared" ref="FN7" si="73">(FN6/FN5)*100</f>
        <v>28.822815533980584</v>
      </c>
      <c r="FO7" s="64">
        <f t="shared" si="61"/>
        <v>37.044239183276616</v>
      </c>
      <c r="FP7" s="57">
        <f t="shared" si="61"/>
        <v>36.837098692033294</v>
      </c>
      <c r="FQ7" s="57">
        <f t="shared" si="61"/>
        <v>36.638733705772815</v>
      </c>
      <c r="FR7" s="57">
        <f t="shared" si="61"/>
        <v>37.157221206581355</v>
      </c>
      <c r="FS7" s="57">
        <f t="shared" si="61"/>
        <v>37.072503419972641</v>
      </c>
      <c r="FT7" s="57">
        <f t="shared" si="61"/>
        <v>37.450022212350063</v>
      </c>
      <c r="FU7" s="57">
        <f t="shared" si="61"/>
        <v>37.170773152081566</v>
      </c>
      <c r="FV7" s="57">
        <f t="shared" si="61"/>
        <v>39.901256732495511</v>
      </c>
      <c r="FW7" s="57">
        <f t="shared" si="61"/>
        <v>37.043330501274426</v>
      </c>
      <c r="FX7" s="57">
        <f t="shared" si="61"/>
        <v>37.721518987341774</v>
      </c>
      <c r="FY7" s="57">
        <f t="shared" si="61"/>
        <v>37.413016782644284</v>
      </c>
      <c r="FZ7" s="57">
        <f t="shared" si="61"/>
        <v>37.180511182108624</v>
      </c>
      <c r="GA7" s="57">
        <f t="shared" si="61"/>
        <v>38.998737904922173</v>
      </c>
      <c r="GB7" s="57">
        <f t="shared" ref="GB7:GC7" si="74">(GB6/GB5)*100</f>
        <v>38.256658595641646</v>
      </c>
      <c r="GC7" s="57">
        <f t="shared" si="74"/>
        <v>36.388455538221528</v>
      </c>
      <c r="GD7" s="57">
        <f t="shared" ref="GD7:GE7" si="75">(GD6/GD5)*100</f>
        <v>38.226299694189606</v>
      </c>
      <c r="GE7" s="57">
        <f t="shared" si="75"/>
        <v>36.896551724137936</v>
      </c>
      <c r="GF7" s="57">
        <f t="shared" ref="GF7:GK7" si="76">(GF6/GF5)*100</f>
        <v>37.043931496649293</v>
      </c>
      <c r="GG7" s="57">
        <f t="shared" si="76"/>
        <v>37.761989342806395</v>
      </c>
      <c r="GH7" s="26">
        <f t="shared" si="76"/>
        <v>38.509968520461705</v>
      </c>
      <c r="GI7" s="26">
        <f t="shared" si="76"/>
        <v>36.843864928117689</v>
      </c>
      <c r="GJ7" s="26">
        <f t="shared" si="76"/>
        <v>37.898390659514043</v>
      </c>
      <c r="GK7" s="26">
        <f t="shared" si="76"/>
        <v>37.975858867223771</v>
      </c>
      <c r="GL7" s="26">
        <f t="shared" ref="GL7" si="77">(GL6/GL5)*100</f>
        <v>37.663921927416894</v>
      </c>
      <c r="GM7" s="64">
        <f t="shared" ref="GM7:GR7" si="78">(GM6/GM5)*100</f>
        <v>30.277258037081133</v>
      </c>
      <c r="GN7" s="57">
        <f t="shared" si="78"/>
        <v>30.498533724340177</v>
      </c>
      <c r="GO7" s="57">
        <f t="shared" si="78"/>
        <v>32.990849253491731</v>
      </c>
      <c r="GP7" s="57">
        <f t="shared" si="78"/>
        <v>30.308529945553541</v>
      </c>
      <c r="GQ7" s="57">
        <f t="shared" si="78"/>
        <v>28.146768184027216</v>
      </c>
      <c r="GR7" s="57">
        <f t="shared" si="78"/>
        <v>28.762566528681255</v>
      </c>
      <c r="GS7" s="57">
        <f t="shared" ref="GS7:GT7" si="79">(GS6/GS5)*100</f>
        <v>30.739699732638652</v>
      </c>
      <c r="GT7" s="57">
        <f t="shared" si="79"/>
        <v>26.198475255200933</v>
      </c>
      <c r="GU7" s="57">
        <f t="shared" ref="GU7:GZ7" si="80">(GU6/GU5)*100</f>
        <v>27.018918753443948</v>
      </c>
      <c r="GV7" s="57">
        <f t="shared" si="80"/>
        <v>25.383686842559062</v>
      </c>
      <c r="GW7" s="26">
        <f t="shared" si="80"/>
        <v>25.696645175390671</v>
      </c>
      <c r="GX7" s="26">
        <f t="shared" si="80"/>
        <v>25.769268340334083</v>
      </c>
      <c r="GY7" s="26">
        <f t="shared" si="80"/>
        <v>25.451977401129945</v>
      </c>
      <c r="GZ7" s="26">
        <f t="shared" si="80"/>
        <v>26.378539493293591</v>
      </c>
      <c r="HA7" s="26">
        <f t="shared" ref="HA7" si="81">(HA6/HA5)*100</f>
        <v>28.262361251261353</v>
      </c>
      <c r="HB7" s="57"/>
      <c r="HD7" s="84" t="s">
        <v>137</v>
      </c>
      <c r="HE7" s="85">
        <v>14</v>
      </c>
      <c r="HH7" s="102">
        <f t="shared" ref="HH7:HY7" si="82">(HH6/HH5)*100</f>
        <v>29.994821834997172</v>
      </c>
      <c r="HI7" s="102">
        <f t="shared" ref="HI7:HJ7" si="83">(HI6/HI5)*100</f>
        <v>29.505435965585587</v>
      </c>
      <c r="HJ7" s="102">
        <f t="shared" si="83"/>
        <v>29.907021847013858</v>
      </c>
      <c r="HK7" s="102" t="e">
        <f t="shared" ref="HK7:HW7" si="84">(HK6/HK5)*100</f>
        <v>#DIV/0!</v>
      </c>
      <c r="HL7" s="102" t="e">
        <f t="shared" si="84"/>
        <v>#DIV/0!</v>
      </c>
      <c r="HM7" s="102" t="e">
        <f t="shared" si="84"/>
        <v>#DIV/0!</v>
      </c>
      <c r="HN7" s="102" t="e">
        <f t="shared" si="84"/>
        <v>#DIV/0!</v>
      </c>
      <c r="HO7" s="102" t="e">
        <f t="shared" si="84"/>
        <v>#DIV/0!</v>
      </c>
      <c r="HP7" s="102" t="e">
        <f t="shared" si="84"/>
        <v>#DIV/0!</v>
      </c>
      <c r="HQ7" s="102" t="e">
        <f t="shared" si="84"/>
        <v>#DIV/0!</v>
      </c>
      <c r="HR7" s="102">
        <f t="shared" si="84"/>
        <v>31.006237734145376</v>
      </c>
      <c r="HS7" s="102">
        <f t="shared" si="84"/>
        <v>31.029242800489232</v>
      </c>
      <c r="HT7" s="102">
        <f t="shared" si="84"/>
        <v>31.052374327931719</v>
      </c>
      <c r="HU7" s="102">
        <f t="shared" si="84"/>
        <v>30.922534431193</v>
      </c>
      <c r="HV7" s="102">
        <f t="shared" si="84"/>
        <v>30.884328869795713</v>
      </c>
      <c r="HW7" s="102">
        <f t="shared" si="84"/>
        <v>31.264388408653197</v>
      </c>
      <c r="HX7" s="102">
        <f t="shared" ref="HX7" si="85">(HX6/HX5)*100</f>
        <v>31.427669813553528</v>
      </c>
      <c r="HY7" s="154">
        <f t="shared" si="82"/>
        <v>29.973302921126983</v>
      </c>
      <c r="HZ7" s="102">
        <f t="shared" ref="HZ7" si="86">(HZ6/HZ5)*100</f>
        <v>29.430321252972853</v>
      </c>
      <c r="IA7" s="102">
        <f t="shared" ref="IA7:IL7" si="87">(IA6/IA5)*100</f>
        <v>29.671112421093998</v>
      </c>
      <c r="IB7" s="102">
        <f t="shared" si="87"/>
        <v>30.028016570484422</v>
      </c>
      <c r="IC7" s="102">
        <f t="shared" si="87"/>
        <v>30.309859819700758</v>
      </c>
      <c r="ID7" s="102">
        <f t="shared" si="87"/>
        <v>30.328049700981246</v>
      </c>
      <c r="IE7" s="102">
        <f t="shared" si="87"/>
        <v>31.154451374292179</v>
      </c>
      <c r="IF7" s="102">
        <f t="shared" si="87"/>
        <v>30.940247521980176</v>
      </c>
      <c r="IG7" s="102">
        <f t="shared" si="87"/>
        <v>31.386275084383374</v>
      </c>
      <c r="IH7" s="102">
        <f t="shared" si="87"/>
        <v>31.499518355988442</v>
      </c>
      <c r="II7" s="102">
        <f t="shared" si="87"/>
        <v>31.712581344902386</v>
      </c>
      <c r="IJ7" s="102">
        <f t="shared" si="87"/>
        <v>32.11417588122881</v>
      </c>
      <c r="IK7" s="102">
        <f t="shared" si="87"/>
        <v>32.165156778602729</v>
      </c>
      <c r="IL7" s="102">
        <f t="shared" si="87"/>
        <v>32.123426438116049</v>
      </c>
      <c r="IM7" s="102">
        <f t="shared" ref="IM7:IN7" si="88">(IM6/IM5)*100</f>
        <v>32.193047127544943</v>
      </c>
      <c r="IN7" s="102">
        <f t="shared" si="88"/>
        <v>32.51933664336137</v>
      </c>
      <c r="IO7" s="102">
        <f t="shared" ref="IO7" si="89">(IO6/IO5)*100</f>
        <v>32.305780126755202</v>
      </c>
      <c r="IP7" s="154">
        <f t="shared" ref="IP7" si="90">(IP6/IP5)*100</f>
        <v>30.277258037081133</v>
      </c>
      <c r="IQ7" s="102">
        <f t="shared" ref="IQ7:IR7" si="91">(IQ6/IQ5)*100</f>
        <v>30.498533724340177</v>
      </c>
      <c r="IR7" s="102">
        <f t="shared" si="91"/>
        <v>32.990849253491731</v>
      </c>
      <c r="IS7" s="102">
        <f t="shared" ref="IS7:IZ7" si="92">(IS6/IS5)*100</f>
        <v>30.028016570484422</v>
      </c>
      <c r="IT7" s="102">
        <f t="shared" si="92"/>
        <v>30.309859819700758</v>
      </c>
      <c r="IU7" s="102">
        <f t="shared" si="92"/>
        <v>30.328049700981246</v>
      </c>
      <c r="IV7" s="102">
        <f t="shared" si="92"/>
        <v>31.154451374292179</v>
      </c>
      <c r="IW7" s="102">
        <f t="shared" si="92"/>
        <v>30.940247521980176</v>
      </c>
      <c r="IX7" s="102">
        <f t="shared" si="92"/>
        <v>31.386275084383374</v>
      </c>
      <c r="IY7" s="102">
        <f t="shared" si="92"/>
        <v>31.499518355988442</v>
      </c>
      <c r="IZ7" s="102">
        <f t="shared" si="92"/>
        <v>27.018918753443948</v>
      </c>
      <c r="JA7" s="102">
        <f t="shared" ref="JA7:JE7" si="93">(JA6/JA5)*100</f>
        <v>25.383686842559062</v>
      </c>
      <c r="JB7" s="102">
        <f t="shared" si="93"/>
        <v>25.696645175390671</v>
      </c>
      <c r="JC7" s="102">
        <f t="shared" si="93"/>
        <v>25.769268340334083</v>
      </c>
      <c r="JD7" s="102">
        <f t="shared" si="93"/>
        <v>25.451977401129945</v>
      </c>
      <c r="JE7" s="102">
        <f t="shared" si="93"/>
        <v>26.378539493293591</v>
      </c>
      <c r="JF7" s="102">
        <f t="shared" ref="JF7" si="94">(JF6/JF5)*100</f>
        <v>28.262361251261353</v>
      </c>
    </row>
    <row r="8" spans="1:267" s="17" customFormat="1">
      <c r="A8" s="21" t="s">
        <v>31</v>
      </c>
      <c r="B8" s="27"/>
      <c r="C8" s="72">
        <v>413</v>
      </c>
      <c r="D8" s="52">
        <f>(C8+E8)/2</f>
        <v>429.5</v>
      </c>
      <c r="E8" s="27">
        <v>446</v>
      </c>
      <c r="F8" s="27">
        <v>524</v>
      </c>
      <c r="G8" s="27">
        <v>502</v>
      </c>
      <c r="H8" s="27">
        <v>431</v>
      </c>
      <c r="I8" s="27">
        <v>365</v>
      </c>
      <c r="J8" s="27">
        <v>352</v>
      </c>
      <c r="K8" s="27">
        <v>388</v>
      </c>
      <c r="L8" s="27">
        <v>408</v>
      </c>
      <c r="M8" s="27">
        <v>381</v>
      </c>
      <c r="N8" s="27">
        <v>377</v>
      </c>
      <c r="O8" s="27">
        <v>406</v>
      </c>
      <c r="P8" s="27">
        <v>410</v>
      </c>
      <c r="Q8" s="27">
        <v>411</v>
      </c>
      <c r="R8" s="27">
        <v>442</v>
      </c>
      <c r="S8" s="27">
        <v>427</v>
      </c>
      <c r="T8" s="27">
        <v>386</v>
      </c>
      <c r="U8" s="27">
        <v>351</v>
      </c>
      <c r="V8" s="27">
        <v>367</v>
      </c>
      <c r="W8" s="27">
        <v>346</v>
      </c>
      <c r="X8" s="27">
        <v>359</v>
      </c>
      <c r="Y8" s="27">
        <v>326</v>
      </c>
      <c r="Z8" s="27">
        <v>312</v>
      </c>
      <c r="AA8" s="65">
        <v>231</v>
      </c>
      <c r="AB8" s="76">
        <f>(AA8+AC8)/2</f>
        <v>225</v>
      </c>
      <c r="AC8" s="58">
        <v>219</v>
      </c>
      <c r="AD8" s="58">
        <v>229</v>
      </c>
      <c r="AE8" s="58">
        <v>211</v>
      </c>
      <c r="AF8" s="58">
        <v>215</v>
      </c>
      <c r="AG8" s="58">
        <v>216</v>
      </c>
      <c r="AH8" s="58">
        <v>220</v>
      </c>
      <c r="AI8" s="58">
        <v>225</v>
      </c>
      <c r="AJ8" s="58">
        <v>225</v>
      </c>
      <c r="AK8" s="58">
        <v>216</v>
      </c>
      <c r="AL8" s="58">
        <v>225</v>
      </c>
      <c r="AM8" s="58">
        <v>224</v>
      </c>
      <c r="AN8" s="58">
        <v>230</v>
      </c>
      <c r="AO8" s="58">
        <v>229</v>
      </c>
      <c r="AP8" s="58">
        <v>256</v>
      </c>
      <c r="AQ8" s="58">
        <v>247</v>
      </c>
      <c r="AR8" s="58">
        <v>224</v>
      </c>
      <c r="AS8" s="58">
        <v>255</v>
      </c>
      <c r="AT8" s="27">
        <v>246</v>
      </c>
      <c r="AU8" s="27">
        <v>243</v>
      </c>
      <c r="AV8" s="27">
        <v>236</v>
      </c>
      <c r="AW8" s="27">
        <v>262</v>
      </c>
      <c r="AX8" s="27">
        <v>252</v>
      </c>
      <c r="AY8" s="65">
        <v>44</v>
      </c>
      <c r="AZ8" s="76">
        <f>(AY8+BA8)/2</f>
        <v>48.5</v>
      </c>
      <c r="BA8" s="58">
        <v>53</v>
      </c>
      <c r="BB8" s="58">
        <v>54</v>
      </c>
      <c r="BC8" s="58">
        <v>55</v>
      </c>
      <c r="BD8" s="58">
        <v>57</v>
      </c>
      <c r="BE8" s="58">
        <v>54</v>
      </c>
      <c r="BF8" s="58">
        <v>56</v>
      </c>
      <c r="BG8" s="58">
        <v>56</v>
      </c>
      <c r="BH8" s="58">
        <v>56</v>
      </c>
      <c r="BI8" s="58">
        <v>58</v>
      </c>
      <c r="BJ8" s="58">
        <v>51</v>
      </c>
      <c r="BK8" s="58">
        <v>56</v>
      </c>
      <c r="BL8" s="58">
        <v>52</v>
      </c>
      <c r="BM8" s="58">
        <v>58</v>
      </c>
      <c r="BN8" s="58">
        <v>65</v>
      </c>
      <c r="BO8" s="58">
        <v>62</v>
      </c>
      <c r="BP8" s="58">
        <v>54</v>
      </c>
      <c r="BQ8" s="58">
        <v>53</v>
      </c>
      <c r="BR8" s="27">
        <v>57</v>
      </c>
      <c r="BS8" s="27">
        <v>65</v>
      </c>
      <c r="BT8" s="27">
        <v>69</v>
      </c>
      <c r="BU8" s="27">
        <v>64</v>
      </c>
      <c r="BV8" s="27">
        <v>75</v>
      </c>
      <c r="BW8" s="65"/>
      <c r="BX8" s="76"/>
      <c r="BY8" s="58"/>
      <c r="BZ8" s="58"/>
      <c r="CA8" s="58"/>
      <c r="CB8" s="58"/>
      <c r="CC8" s="58"/>
      <c r="CD8" s="58"/>
      <c r="CE8" s="58"/>
      <c r="CF8" s="58"/>
      <c r="CG8" s="58"/>
      <c r="CH8" s="58"/>
      <c r="CI8" s="58">
        <v>0</v>
      </c>
      <c r="CJ8" s="58">
        <v>0</v>
      </c>
      <c r="CK8" s="58"/>
      <c r="CL8" s="58"/>
      <c r="CM8" s="58"/>
      <c r="CN8" s="58"/>
      <c r="CO8" s="58"/>
      <c r="CP8" s="27"/>
      <c r="CQ8" s="27"/>
      <c r="CR8" s="27"/>
      <c r="CS8" s="27"/>
      <c r="CT8" s="27"/>
      <c r="CU8" s="65"/>
      <c r="CV8" s="76"/>
      <c r="CW8" s="58"/>
      <c r="CX8" s="58"/>
      <c r="CY8" s="58"/>
      <c r="CZ8" s="58"/>
      <c r="DA8" s="58"/>
      <c r="DB8" s="58"/>
      <c r="DC8" s="58"/>
      <c r="DD8" s="58"/>
      <c r="DE8" s="58"/>
      <c r="DF8" s="58"/>
      <c r="DG8" s="58"/>
      <c r="DH8" s="58">
        <v>0</v>
      </c>
      <c r="DI8" s="58"/>
      <c r="DJ8" s="58"/>
      <c r="DK8" s="58"/>
      <c r="DL8" s="58"/>
      <c r="DM8" s="58">
        <v>0</v>
      </c>
      <c r="DN8" s="27"/>
      <c r="DO8" s="27">
        <v>126</v>
      </c>
      <c r="DP8" s="27">
        <v>144</v>
      </c>
      <c r="DQ8" s="27">
        <v>159</v>
      </c>
      <c r="DR8" s="185">
        <v>151</v>
      </c>
      <c r="DS8" s="65">
        <v>14</v>
      </c>
      <c r="DT8" s="76">
        <f>(DS8+DU8)/2</f>
        <v>23</v>
      </c>
      <c r="DU8" s="58">
        <v>32</v>
      </c>
      <c r="DV8" s="58">
        <v>84</v>
      </c>
      <c r="DW8" s="58">
        <v>109</v>
      </c>
      <c r="DX8" s="58">
        <v>150</v>
      </c>
      <c r="DY8" s="58">
        <v>149</v>
      </c>
      <c r="DZ8" s="58">
        <v>169</v>
      </c>
      <c r="EA8" s="58">
        <v>213</v>
      </c>
      <c r="EB8" s="58">
        <v>210</v>
      </c>
      <c r="EC8" s="58">
        <v>239</v>
      </c>
      <c r="ED8" s="58">
        <v>240</v>
      </c>
      <c r="EE8" s="58">
        <v>240</v>
      </c>
      <c r="EF8" s="58">
        <v>252</v>
      </c>
      <c r="EG8" s="58">
        <v>250</v>
      </c>
      <c r="EH8" s="58">
        <v>260</v>
      </c>
      <c r="EI8" s="58">
        <v>273</v>
      </c>
      <c r="EJ8" s="58">
        <v>266</v>
      </c>
      <c r="EK8" s="58">
        <v>266</v>
      </c>
      <c r="EL8" s="27">
        <v>235</v>
      </c>
      <c r="EM8" s="27">
        <v>287</v>
      </c>
      <c r="EN8" s="27">
        <v>253</v>
      </c>
      <c r="EO8" s="27">
        <v>268</v>
      </c>
      <c r="EP8" s="27">
        <v>227</v>
      </c>
      <c r="EQ8" s="65">
        <v>33</v>
      </c>
      <c r="ER8" s="76">
        <f>(EQ8+ES8)/2</f>
        <v>38</v>
      </c>
      <c r="ES8" s="58">
        <v>43</v>
      </c>
      <c r="ET8" s="58">
        <v>38</v>
      </c>
      <c r="EU8" s="58">
        <v>38</v>
      </c>
      <c r="EV8" s="58">
        <v>40</v>
      </c>
      <c r="EW8" s="58">
        <v>39</v>
      </c>
      <c r="EX8" s="58">
        <v>41</v>
      </c>
      <c r="EY8" s="58">
        <v>36</v>
      </c>
      <c r="EZ8" s="58">
        <v>40</v>
      </c>
      <c r="FA8" s="58">
        <v>39</v>
      </c>
      <c r="FB8" s="58">
        <v>34</v>
      </c>
      <c r="FC8" s="58">
        <v>39</v>
      </c>
      <c r="FD8" s="58">
        <v>42</v>
      </c>
      <c r="FE8" s="58">
        <v>43</v>
      </c>
      <c r="FF8" s="58">
        <v>36</v>
      </c>
      <c r="FG8" s="58">
        <v>37</v>
      </c>
      <c r="FH8" s="58">
        <v>44</v>
      </c>
      <c r="FI8" s="58">
        <v>42</v>
      </c>
      <c r="FJ8" s="27">
        <v>48</v>
      </c>
      <c r="FK8" s="27">
        <v>35</v>
      </c>
      <c r="FL8" s="27">
        <v>43</v>
      </c>
      <c r="FM8" s="27">
        <v>47</v>
      </c>
      <c r="FN8" s="27">
        <v>41</v>
      </c>
      <c r="FO8" s="65">
        <v>129</v>
      </c>
      <c r="FP8" s="76">
        <f>(FO8+FQ8)/2</f>
        <v>134</v>
      </c>
      <c r="FQ8" s="58">
        <v>139</v>
      </c>
      <c r="FR8" s="58">
        <v>142</v>
      </c>
      <c r="FS8" s="58">
        <v>147</v>
      </c>
      <c r="FT8" s="58">
        <v>144</v>
      </c>
      <c r="FU8" s="58">
        <v>147</v>
      </c>
      <c r="FV8" s="58">
        <v>143</v>
      </c>
      <c r="FW8" s="58">
        <v>144</v>
      </c>
      <c r="FX8" s="58">
        <v>141</v>
      </c>
      <c r="FY8" s="58">
        <v>153</v>
      </c>
      <c r="FZ8" s="58">
        <v>139</v>
      </c>
      <c r="GA8" s="58">
        <v>150</v>
      </c>
      <c r="GB8" s="58">
        <v>153</v>
      </c>
      <c r="GC8" s="58">
        <v>149</v>
      </c>
      <c r="GD8" s="58">
        <v>159</v>
      </c>
      <c r="GE8" s="58">
        <v>131</v>
      </c>
      <c r="GF8" s="58">
        <v>128</v>
      </c>
      <c r="GG8" s="58">
        <v>177</v>
      </c>
      <c r="GH8" s="27">
        <v>180</v>
      </c>
      <c r="GI8" s="27">
        <v>191</v>
      </c>
      <c r="GJ8" s="27">
        <v>187</v>
      </c>
      <c r="GK8" s="27">
        <v>172</v>
      </c>
      <c r="GL8" s="27">
        <v>172</v>
      </c>
      <c r="GM8" s="65">
        <v>35</v>
      </c>
      <c r="GN8" s="58">
        <v>38</v>
      </c>
      <c r="GO8" s="58">
        <v>40</v>
      </c>
      <c r="GP8" s="58">
        <v>84</v>
      </c>
      <c r="GQ8" s="58">
        <v>347</v>
      </c>
      <c r="GR8" s="58">
        <v>378</v>
      </c>
      <c r="GS8" s="58">
        <v>336</v>
      </c>
      <c r="GT8" s="58">
        <v>399</v>
      </c>
      <c r="GU8" s="58">
        <v>455</v>
      </c>
      <c r="GV8" s="58">
        <v>467</v>
      </c>
      <c r="GW8" s="27">
        <v>462</v>
      </c>
      <c r="GX8" s="27">
        <v>430</v>
      </c>
      <c r="GY8" s="27">
        <v>557</v>
      </c>
      <c r="GZ8" s="27">
        <v>568</v>
      </c>
      <c r="HA8" s="210">
        <v>687</v>
      </c>
      <c r="HB8" s="58"/>
      <c r="HD8" s="84" t="s">
        <v>138</v>
      </c>
      <c r="HE8" s="85">
        <v>292</v>
      </c>
      <c r="HH8" s="100">
        <v>1016</v>
      </c>
      <c r="HI8" s="100">
        <v>1100</v>
      </c>
      <c r="HJ8" s="100">
        <v>1120</v>
      </c>
      <c r="HK8" s="100"/>
      <c r="HL8" s="100"/>
      <c r="HM8" s="100"/>
      <c r="HN8" s="100"/>
      <c r="HO8" s="100"/>
      <c r="HP8" s="100"/>
      <c r="HQ8" s="100"/>
      <c r="HR8" s="100">
        <v>1557</v>
      </c>
      <c r="HS8" s="100">
        <v>1611</v>
      </c>
      <c r="HT8" s="100">
        <v>1595</v>
      </c>
      <c r="HU8" s="100">
        <v>1723</v>
      </c>
      <c r="HV8" s="100">
        <v>1848</v>
      </c>
      <c r="HW8" s="100">
        <v>1866</v>
      </c>
      <c r="HX8" s="100">
        <v>1917</v>
      </c>
      <c r="HY8" s="155">
        <f>J8+AH8+BF8+CD8+DB8+DZ8+EX8+FV8</f>
        <v>981</v>
      </c>
      <c r="HZ8" s="100">
        <f>K8+AI8+BG8+CE8+DC8+EA8+EY8+FW8</f>
        <v>1062</v>
      </c>
      <c r="IA8" s="100">
        <f>L8+AJ8+BH8+CF8+DD8+EB8+EZ8+FX8</f>
        <v>1080</v>
      </c>
      <c r="IB8" s="100">
        <f>M8+AK8+BI8+CG8+DE8+EC8+FA8+FY8</f>
        <v>1086</v>
      </c>
      <c r="IC8" s="100">
        <f>N8+AL8+BJ8+CH8+DF8+ED8+FB8+FZ8</f>
        <v>1066</v>
      </c>
      <c r="ID8" s="100">
        <f>O8+AM8+BK8+CI8+DG8+EE8+FC8+GA8</f>
        <v>1115</v>
      </c>
      <c r="IE8" s="100">
        <f>P8+AN8+BL8+CJ8+DH8+EF8+FD8+GB8</f>
        <v>1139</v>
      </c>
      <c r="IF8" s="100">
        <f>Q8+AO8+BM8+CK8+DI8+EG8+FE8+GC8</f>
        <v>1140</v>
      </c>
      <c r="IG8" s="100">
        <f>R8+AP8+BN8+CL8+DJ8+EH8+FF8+GD8</f>
        <v>1218</v>
      </c>
      <c r="IH8" s="100">
        <f>S8+AQ8+BO8+CM8+DK8+EI8+FG8+GE8</f>
        <v>1177</v>
      </c>
      <c r="II8" s="100">
        <f>T8+AR8+BP8+CN8+DL8+EJ8+FH8+GF8</f>
        <v>1102</v>
      </c>
      <c r="IJ8" s="100">
        <f>U8+AS8+BQ8+CO8+DM8+EK8+FI8+GG8</f>
        <v>1144</v>
      </c>
      <c r="IK8" s="100">
        <f>V8+AT8+BR8+CP8+DN8+EL8+FJ8+GH8</f>
        <v>1133</v>
      </c>
      <c r="IL8" s="100">
        <f>W8+AU8+BS8+CQ8+DO8+EM8+FK8+GI8</f>
        <v>1293</v>
      </c>
      <c r="IM8" s="100">
        <f>X8+AV8+BT8+CR8+DP8+EN8+FL8+GJ8</f>
        <v>1291</v>
      </c>
      <c r="IN8" s="100">
        <f>Y8+AW8+BU8+CS8+DQ8+EO8+FM8+GK8</f>
        <v>1298</v>
      </c>
      <c r="IO8" s="100">
        <f>Z8+AX8+BV8+CT8+DR8+EP8+FN8+GL8</f>
        <v>1230</v>
      </c>
      <c r="IP8" s="155">
        <f t="shared" ref="IP8:IP23" si="95">HH8-HY8</f>
        <v>35</v>
      </c>
      <c r="IQ8" s="100">
        <f t="shared" ref="IQ8:IQ23" si="96">HI8-HZ8</f>
        <v>38</v>
      </c>
      <c r="IR8" s="100">
        <f t="shared" ref="IR8:IR23" si="97">HJ8-IA8</f>
        <v>40</v>
      </c>
      <c r="IS8" s="100">
        <f t="shared" ref="IS8:IS23" si="98">HK8-IB8</f>
        <v>-1086</v>
      </c>
      <c r="IT8" s="100">
        <f t="shared" ref="IT8:IT23" si="99">HL8-IC8</f>
        <v>-1066</v>
      </c>
      <c r="IU8" s="100">
        <f t="shared" ref="IU8:IU23" si="100">HM8-ID8</f>
        <v>-1115</v>
      </c>
      <c r="IV8" s="100">
        <f t="shared" ref="IV8:IV23" si="101">HN8-IE8</f>
        <v>-1139</v>
      </c>
      <c r="IW8" s="100">
        <f t="shared" ref="IW8:IW23" si="102">HO8-IF8</f>
        <v>-1140</v>
      </c>
      <c r="IX8" s="100">
        <f t="shared" ref="IX8:IX23" si="103">HP8-IG8</f>
        <v>-1218</v>
      </c>
      <c r="IY8" s="100">
        <f t="shared" ref="IY8:IY23" si="104">HQ8-IH8</f>
        <v>-1177</v>
      </c>
      <c r="IZ8" s="100">
        <f t="shared" ref="IZ8:IZ23" si="105">HR8-II8</f>
        <v>455</v>
      </c>
      <c r="JA8" s="100">
        <f t="shared" ref="JA8:JA23" si="106">HS8-IJ8</f>
        <v>467</v>
      </c>
      <c r="JB8" s="100">
        <f t="shared" ref="JB8:JB23" si="107">HT8-IK8</f>
        <v>462</v>
      </c>
      <c r="JC8" s="100">
        <f t="shared" ref="JC8:JC23" si="108">HU8-IL8</f>
        <v>430</v>
      </c>
      <c r="JD8" s="100">
        <f>HV8-IM8</f>
        <v>557</v>
      </c>
      <c r="JE8" s="100">
        <f>HW8-IN8</f>
        <v>568</v>
      </c>
      <c r="JF8" s="100">
        <f>HX8-IO8</f>
        <v>687</v>
      </c>
      <c r="JG8"/>
    </row>
    <row r="9" spans="1:267" s="17" customFormat="1">
      <c r="A9" s="21" t="s">
        <v>33</v>
      </c>
      <c r="B9" s="27"/>
      <c r="C9" s="72">
        <v>254</v>
      </c>
      <c r="D9" s="52">
        <f t="shared" ref="D9:D23" si="109">(C9+E9)/2</f>
        <v>244</v>
      </c>
      <c r="E9" s="27">
        <v>234</v>
      </c>
      <c r="F9" s="27">
        <v>253</v>
      </c>
      <c r="G9" s="27">
        <v>215</v>
      </c>
      <c r="H9" s="27">
        <v>220</v>
      </c>
      <c r="I9" s="27">
        <v>202</v>
      </c>
      <c r="J9" s="27">
        <v>227</v>
      </c>
      <c r="K9" s="27">
        <v>268</v>
      </c>
      <c r="L9" s="27">
        <v>285</v>
      </c>
      <c r="M9" s="27">
        <v>271</v>
      </c>
      <c r="N9" s="27">
        <v>253</v>
      </c>
      <c r="O9" s="27">
        <v>243</v>
      </c>
      <c r="P9" s="27">
        <v>269</v>
      </c>
      <c r="Q9" s="27">
        <v>266</v>
      </c>
      <c r="R9" s="27">
        <v>275</v>
      </c>
      <c r="S9" s="27">
        <v>274</v>
      </c>
      <c r="T9" s="27">
        <v>262</v>
      </c>
      <c r="U9" s="27">
        <v>250</v>
      </c>
      <c r="V9" s="27">
        <v>232</v>
      </c>
      <c r="W9" s="27">
        <v>246</v>
      </c>
      <c r="X9" s="27">
        <v>212</v>
      </c>
      <c r="Y9" s="27">
        <v>228</v>
      </c>
      <c r="Z9" s="27">
        <v>218</v>
      </c>
      <c r="AA9" s="65">
        <v>136</v>
      </c>
      <c r="AB9" s="76">
        <f>(AA9+AC9)/2</f>
        <v>135.5</v>
      </c>
      <c r="AC9" s="58">
        <v>135</v>
      </c>
      <c r="AD9" s="58">
        <v>123</v>
      </c>
      <c r="AE9" s="58">
        <v>136</v>
      </c>
      <c r="AF9" s="58">
        <v>134</v>
      </c>
      <c r="AG9" s="58">
        <v>147</v>
      </c>
      <c r="AH9" s="58">
        <v>131</v>
      </c>
      <c r="AI9" s="58">
        <v>128</v>
      </c>
      <c r="AJ9" s="58">
        <v>131</v>
      </c>
      <c r="AK9" s="58">
        <v>133</v>
      </c>
      <c r="AL9" s="58">
        <v>140</v>
      </c>
      <c r="AM9" s="58">
        <v>142</v>
      </c>
      <c r="AN9" s="58">
        <v>146</v>
      </c>
      <c r="AO9" s="58">
        <v>140</v>
      </c>
      <c r="AP9" s="58">
        <v>132</v>
      </c>
      <c r="AQ9" s="58">
        <v>158</v>
      </c>
      <c r="AR9" s="58">
        <v>157</v>
      </c>
      <c r="AS9" s="58">
        <v>151</v>
      </c>
      <c r="AT9" s="27">
        <v>165</v>
      </c>
      <c r="AU9" s="27">
        <v>160</v>
      </c>
      <c r="AV9" s="27">
        <v>159</v>
      </c>
      <c r="AW9" s="27">
        <v>163</v>
      </c>
      <c r="AX9" s="27">
        <v>164</v>
      </c>
      <c r="AY9" s="65"/>
      <c r="AZ9" s="76"/>
      <c r="BA9" s="58"/>
      <c r="BB9" s="58"/>
      <c r="BC9" s="58"/>
      <c r="BD9" s="58"/>
      <c r="BE9" s="58"/>
      <c r="BF9" s="58"/>
      <c r="BG9" s="58"/>
      <c r="BH9" s="58"/>
      <c r="BI9" s="58"/>
      <c r="BJ9" s="58"/>
      <c r="BK9" s="58">
        <v>0</v>
      </c>
      <c r="BL9" s="58">
        <v>0</v>
      </c>
      <c r="BM9" s="58"/>
      <c r="BN9" s="58"/>
      <c r="BO9" s="58"/>
      <c r="BP9" s="58"/>
      <c r="BQ9" s="58"/>
      <c r="BR9" s="27"/>
      <c r="BS9" s="27"/>
      <c r="BT9" s="27"/>
      <c r="BU9" s="27"/>
      <c r="BW9" s="65"/>
      <c r="BX9" s="76"/>
      <c r="BY9" s="58"/>
      <c r="BZ9" s="58"/>
      <c r="CA9" s="58"/>
      <c r="CB9" s="58"/>
      <c r="CC9" s="58"/>
      <c r="CD9" s="58"/>
      <c r="CE9" s="58"/>
      <c r="CF9" s="58"/>
      <c r="CG9" s="58"/>
      <c r="CH9" s="58"/>
      <c r="CI9" s="58">
        <v>0</v>
      </c>
      <c r="CJ9" s="58">
        <v>0</v>
      </c>
      <c r="CK9" s="58"/>
      <c r="CL9" s="58"/>
      <c r="CM9" s="58"/>
      <c r="CN9" s="58"/>
      <c r="CO9" s="58"/>
      <c r="CP9" s="27"/>
      <c r="CQ9" s="27"/>
      <c r="CR9" s="27"/>
      <c r="CS9" s="27"/>
      <c r="CT9" s="27"/>
      <c r="CU9" s="65"/>
      <c r="CV9" s="76"/>
      <c r="CW9" s="58"/>
      <c r="CX9" s="58"/>
      <c r="CY9" s="58"/>
      <c r="CZ9" s="58"/>
      <c r="DA9" s="58"/>
      <c r="DB9" s="58"/>
      <c r="DC9" s="58"/>
      <c r="DD9" s="58"/>
      <c r="DE9" s="58"/>
      <c r="DF9" s="58"/>
      <c r="DG9" s="58"/>
      <c r="DH9" s="58">
        <v>0</v>
      </c>
      <c r="DI9" s="58"/>
      <c r="DJ9" s="58"/>
      <c r="DK9" s="58"/>
      <c r="DL9" s="58"/>
      <c r="DM9" s="58"/>
      <c r="DN9" s="27"/>
      <c r="DO9" s="27"/>
      <c r="DP9" s="27"/>
      <c r="DQ9" s="27"/>
      <c r="DR9" s="185"/>
      <c r="DS9" s="65">
        <v>59</v>
      </c>
      <c r="DT9" s="76">
        <f t="shared" ref="DT9:DT22" si="110">(DS9+DU9)/2</f>
        <v>86</v>
      </c>
      <c r="DU9" s="58">
        <v>113</v>
      </c>
      <c r="DV9" s="58">
        <v>93</v>
      </c>
      <c r="DW9" s="58">
        <v>109</v>
      </c>
      <c r="DX9" s="58">
        <v>140</v>
      </c>
      <c r="DY9" s="58">
        <v>128</v>
      </c>
      <c r="DZ9" s="58">
        <v>107</v>
      </c>
      <c r="EA9" s="58">
        <v>109</v>
      </c>
      <c r="EB9" s="58">
        <v>97</v>
      </c>
      <c r="EC9" s="58">
        <v>99</v>
      </c>
      <c r="ED9" s="58">
        <v>114</v>
      </c>
      <c r="EE9" s="58">
        <v>121</v>
      </c>
      <c r="EF9" s="58">
        <v>106</v>
      </c>
      <c r="EG9" s="58">
        <v>112</v>
      </c>
      <c r="EH9" s="58">
        <v>168</v>
      </c>
      <c r="EI9" s="58">
        <v>171</v>
      </c>
      <c r="EJ9" s="58">
        <v>186</v>
      </c>
      <c r="EK9" s="58">
        <v>154</v>
      </c>
      <c r="EL9" s="27">
        <v>175</v>
      </c>
      <c r="EM9" s="27">
        <v>178</v>
      </c>
      <c r="EN9" s="27">
        <v>160</v>
      </c>
      <c r="EO9" s="27">
        <v>159</v>
      </c>
      <c r="EP9" s="27">
        <v>163</v>
      </c>
      <c r="EQ9" s="65"/>
      <c r="ER9" s="76"/>
      <c r="ES9" s="58"/>
      <c r="ET9" s="58"/>
      <c r="EU9" s="58"/>
      <c r="EV9" s="58"/>
      <c r="EW9" s="58"/>
      <c r="EX9" s="58"/>
      <c r="EY9" s="58"/>
      <c r="EZ9" s="58"/>
      <c r="FA9" s="58"/>
      <c r="FB9" s="58"/>
      <c r="FC9" s="58">
        <v>0</v>
      </c>
      <c r="FD9" s="58">
        <v>0</v>
      </c>
      <c r="FE9" s="58"/>
      <c r="FF9" s="58"/>
      <c r="FG9" s="58"/>
      <c r="FH9" s="58"/>
      <c r="FI9" s="58"/>
      <c r="FJ9" s="27"/>
      <c r="FK9" s="27"/>
      <c r="FL9" s="27"/>
      <c r="FM9" s="27"/>
      <c r="FO9" s="65"/>
      <c r="FP9" s="76"/>
      <c r="FQ9" s="58"/>
      <c r="FR9" s="58"/>
      <c r="FS9" s="58"/>
      <c r="FT9" s="58"/>
      <c r="FU9" s="58"/>
      <c r="FV9" s="58"/>
      <c r="FW9" s="58"/>
      <c r="FX9" s="58"/>
      <c r="FY9" s="58"/>
      <c r="FZ9" s="58"/>
      <c r="GA9" s="58"/>
      <c r="GB9" s="58">
        <v>0</v>
      </c>
      <c r="GC9" s="58"/>
      <c r="GD9" s="58"/>
      <c r="GE9" s="58"/>
      <c r="GF9" s="58"/>
      <c r="GG9" s="58"/>
      <c r="GH9" s="27"/>
      <c r="GI9" s="27"/>
      <c r="GJ9" s="27"/>
      <c r="GK9" s="27"/>
      <c r="GL9" s="27"/>
      <c r="GM9" s="65">
        <v>0</v>
      </c>
      <c r="GN9" s="58">
        <v>0</v>
      </c>
      <c r="GO9" s="58">
        <v>13</v>
      </c>
      <c r="GP9" s="58">
        <v>3</v>
      </c>
      <c r="GQ9" s="58">
        <v>3</v>
      </c>
      <c r="GR9" s="58">
        <v>3</v>
      </c>
      <c r="GS9" s="58">
        <v>80</v>
      </c>
      <c r="GT9" s="58">
        <v>86</v>
      </c>
      <c r="GU9" s="58">
        <v>107</v>
      </c>
      <c r="GV9" s="58">
        <v>122</v>
      </c>
      <c r="GW9" s="27">
        <v>161</v>
      </c>
      <c r="GX9" s="27">
        <v>147</v>
      </c>
      <c r="GY9" s="27">
        <v>172</v>
      </c>
      <c r="GZ9" s="27">
        <v>189</v>
      </c>
      <c r="HA9" s="210">
        <v>223</v>
      </c>
      <c r="HB9" s="58"/>
      <c r="HD9" s="84" t="s">
        <v>139</v>
      </c>
      <c r="HE9" s="85">
        <v>1</v>
      </c>
      <c r="HH9" s="100">
        <v>465</v>
      </c>
      <c r="HI9" s="100">
        <v>505</v>
      </c>
      <c r="HJ9" s="100">
        <v>526</v>
      </c>
      <c r="HK9" s="100"/>
      <c r="HL9" s="100"/>
      <c r="HM9" s="100"/>
      <c r="HN9" s="100"/>
      <c r="HO9" s="100"/>
      <c r="HP9" s="100"/>
      <c r="HQ9" s="100"/>
      <c r="HR9" s="100">
        <v>712</v>
      </c>
      <c r="HS9" s="100">
        <v>677</v>
      </c>
      <c r="HT9" s="100">
        <v>733</v>
      </c>
      <c r="HU9" s="100">
        <v>731</v>
      </c>
      <c r="HV9" s="100">
        <v>703</v>
      </c>
      <c r="HW9" s="100">
        <v>739</v>
      </c>
      <c r="HX9" s="100">
        <v>768</v>
      </c>
      <c r="HY9" s="155">
        <f>J9+AH9+BF9+CD9+DB9+DZ9+EX9+FV9</f>
        <v>465</v>
      </c>
      <c r="HZ9" s="100">
        <f>K9+AI9+BG9+CE9+DC9+EA9+EY9+FW9</f>
        <v>505</v>
      </c>
      <c r="IA9" s="100">
        <f>L9+AJ9+BH9+CF9+DD9+EB9+EZ9+FX9</f>
        <v>513</v>
      </c>
      <c r="IB9" s="100">
        <f>M9+AK9+BI9+CG9+DE9+EC9+FA9+FY9</f>
        <v>503</v>
      </c>
      <c r="IC9" s="100">
        <f>N9+AL9+BJ9+CH9+DF9+ED9+FB9+FZ9</f>
        <v>507</v>
      </c>
      <c r="ID9" s="100">
        <f>O9+AM9+BK9+CI9+DG9+EE9+FC9+GA9</f>
        <v>506</v>
      </c>
      <c r="IE9" s="100">
        <f>P9+AN9+BL9+CJ9+DH9+EF9+FD9+GB9</f>
        <v>521</v>
      </c>
      <c r="IF9" s="100">
        <f>Q9+AO9+BM9+CK9+DI9+EG9+FE9+GC9</f>
        <v>518</v>
      </c>
      <c r="IG9" s="100">
        <f>R9+AP9+BN9+CL9+DJ9+EH9+FF9+GD9</f>
        <v>575</v>
      </c>
      <c r="IH9" s="100">
        <f>S9+AQ9+BO9+CM9+DK9+EI9+FG9+GE9</f>
        <v>603</v>
      </c>
      <c r="II9" s="100">
        <f>T9+AR9+BP9+CN9+DL9+EJ9+FH9+GF9</f>
        <v>605</v>
      </c>
      <c r="IJ9" s="100">
        <f>U9+AS9+BQ9+CO9+DM9+EK9+FI9+GG9</f>
        <v>555</v>
      </c>
      <c r="IK9" s="100">
        <f>V9+AT9+BR9+CP9+DN9+EL9+FJ9+GH9</f>
        <v>572</v>
      </c>
      <c r="IL9" s="100">
        <f>W9+AU9+BS9+CQ9+DO9+EM9+FK9+GI9</f>
        <v>584</v>
      </c>
      <c r="IM9" s="100">
        <f>X9+AV9+BT9+CR9+DP9+EN9+FL9+GJ9</f>
        <v>531</v>
      </c>
      <c r="IN9" s="100">
        <f>Y9+AW9+BU9+CS9+DQ9+EO9+FM9+GK9</f>
        <v>550</v>
      </c>
      <c r="IO9" s="100">
        <f>Z9+AX9+BV9+CT9+DR9+EP9+FN9+GL9</f>
        <v>545</v>
      </c>
      <c r="IP9" s="155">
        <f t="shared" si="95"/>
        <v>0</v>
      </c>
      <c r="IQ9" s="100">
        <f t="shared" si="96"/>
        <v>0</v>
      </c>
      <c r="IR9" s="100">
        <f t="shared" si="97"/>
        <v>13</v>
      </c>
      <c r="IS9" s="100">
        <f t="shared" si="98"/>
        <v>-503</v>
      </c>
      <c r="IT9" s="100">
        <f t="shared" si="99"/>
        <v>-507</v>
      </c>
      <c r="IU9" s="100">
        <f t="shared" si="100"/>
        <v>-506</v>
      </c>
      <c r="IV9" s="100">
        <f t="shared" si="101"/>
        <v>-521</v>
      </c>
      <c r="IW9" s="100">
        <f t="shared" si="102"/>
        <v>-518</v>
      </c>
      <c r="IX9" s="100">
        <f t="shared" si="103"/>
        <v>-575</v>
      </c>
      <c r="IY9" s="100">
        <f t="shared" si="104"/>
        <v>-603</v>
      </c>
      <c r="IZ9" s="100">
        <f t="shared" si="105"/>
        <v>107</v>
      </c>
      <c r="JA9" s="100">
        <f t="shared" si="106"/>
        <v>122</v>
      </c>
      <c r="JB9" s="100">
        <f t="shared" si="107"/>
        <v>161</v>
      </c>
      <c r="JC9" s="100">
        <f t="shared" si="108"/>
        <v>147</v>
      </c>
      <c r="JD9" s="100">
        <f>HV9-IM9</f>
        <v>172</v>
      </c>
      <c r="JE9" s="100">
        <f>HW9-IN9</f>
        <v>189</v>
      </c>
      <c r="JF9" s="100">
        <f>HX9-IO9</f>
        <v>223</v>
      </c>
      <c r="JG9"/>
    </row>
    <row r="10" spans="1:267" s="17" customFormat="1">
      <c r="A10" s="21" t="s">
        <v>34</v>
      </c>
      <c r="B10" s="27"/>
      <c r="C10" s="72">
        <v>550</v>
      </c>
      <c r="D10" s="52">
        <f t="shared" si="109"/>
        <v>484</v>
      </c>
      <c r="E10" s="27">
        <v>418</v>
      </c>
      <c r="F10" s="27">
        <v>368</v>
      </c>
      <c r="G10" s="27">
        <v>344</v>
      </c>
      <c r="H10" s="27">
        <v>315</v>
      </c>
      <c r="I10" s="27">
        <v>312</v>
      </c>
      <c r="J10" s="27">
        <v>243</v>
      </c>
      <c r="K10" s="27">
        <v>335</v>
      </c>
      <c r="L10" s="27">
        <v>320</v>
      </c>
      <c r="M10" s="27">
        <v>291</v>
      </c>
      <c r="N10" s="27">
        <v>266</v>
      </c>
      <c r="O10" s="27">
        <v>235</v>
      </c>
      <c r="P10" s="27">
        <v>253</v>
      </c>
      <c r="Q10" s="27">
        <v>247</v>
      </c>
      <c r="R10" s="27">
        <v>271</v>
      </c>
      <c r="S10" s="27">
        <v>273</v>
      </c>
      <c r="T10" s="27">
        <v>242</v>
      </c>
      <c r="U10" s="27">
        <v>170</v>
      </c>
      <c r="AA10" s="65"/>
      <c r="AB10" s="76"/>
      <c r="AC10" s="58"/>
      <c r="AD10" s="58"/>
      <c r="AE10" s="58"/>
      <c r="AF10" s="58"/>
      <c r="AG10" s="58"/>
      <c r="AH10" s="58"/>
      <c r="AI10" s="58"/>
      <c r="AJ10" s="58"/>
      <c r="AK10" s="58"/>
      <c r="AL10" s="58"/>
      <c r="AM10" s="58"/>
      <c r="AN10" s="58">
        <v>0</v>
      </c>
      <c r="AO10" s="58"/>
      <c r="AP10" s="58"/>
      <c r="AQ10" s="58"/>
      <c r="AR10" s="58"/>
      <c r="AS10" s="58"/>
      <c r="AT10" s="27"/>
      <c r="AU10" s="27"/>
      <c r="AY10" s="65"/>
      <c r="AZ10" s="76"/>
      <c r="BA10" s="58"/>
      <c r="BB10" s="58"/>
      <c r="BC10" s="58"/>
      <c r="BD10" s="58"/>
      <c r="BE10" s="58"/>
      <c r="BF10" s="58"/>
      <c r="BG10" s="58"/>
      <c r="BH10" s="58"/>
      <c r="BI10" s="58"/>
      <c r="BJ10" s="58"/>
      <c r="BK10" s="58">
        <v>0</v>
      </c>
      <c r="BL10" s="58">
        <v>0</v>
      </c>
      <c r="BM10" s="58"/>
      <c r="BN10" s="58"/>
      <c r="BO10" s="58"/>
      <c r="BP10" s="58"/>
      <c r="BQ10" s="58"/>
      <c r="BR10" s="27"/>
      <c r="BS10" s="27"/>
      <c r="BW10" s="65"/>
      <c r="BX10" s="76"/>
      <c r="BY10" s="58"/>
      <c r="BZ10" s="58"/>
      <c r="CA10" s="58"/>
      <c r="CB10" s="58"/>
      <c r="CC10" s="58"/>
      <c r="CD10" s="58"/>
      <c r="CE10" s="58"/>
      <c r="CF10" s="58"/>
      <c r="CG10" s="58"/>
      <c r="CH10" s="58"/>
      <c r="CI10" s="58">
        <v>0</v>
      </c>
      <c r="CJ10" s="58">
        <v>0</v>
      </c>
      <c r="CK10" s="58"/>
      <c r="CL10" s="58"/>
      <c r="CM10" s="58"/>
      <c r="CN10" s="58"/>
      <c r="CO10" s="58"/>
      <c r="CP10" s="27"/>
      <c r="CQ10" s="27"/>
      <c r="CU10" s="65"/>
      <c r="CV10" s="76"/>
      <c r="CW10" s="58"/>
      <c r="CX10" s="58"/>
      <c r="CY10" s="58"/>
      <c r="CZ10" s="58"/>
      <c r="DA10" s="58"/>
      <c r="DB10" s="58"/>
      <c r="DC10" s="58"/>
      <c r="DD10" s="58"/>
      <c r="DE10" s="58"/>
      <c r="DF10" s="58"/>
      <c r="DG10" s="58"/>
      <c r="DH10" s="58">
        <v>0</v>
      </c>
      <c r="DI10" s="58"/>
      <c r="DJ10" s="58"/>
      <c r="DK10" s="58"/>
      <c r="DL10" s="58"/>
      <c r="DM10" s="58"/>
      <c r="DN10" s="27"/>
      <c r="DO10" s="27"/>
      <c r="DR10" s="186"/>
      <c r="DS10" s="65"/>
      <c r="DT10" s="76"/>
      <c r="DU10" s="58"/>
      <c r="DV10" s="58"/>
      <c r="DW10" s="58"/>
      <c r="DX10" s="58"/>
      <c r="DY10" s="58"/>
      <c r="DZ10" s="58"/>
      <c r="EA10" s="58"/>
      <c r="EB10" s="58"/>
      <c r="EC10" s="58"/>
      <c r="ED10" s="58"/>
      <c r="EE10" s="58">
        <v>0</v>
      </c>
      <c r="EF10" s="58">
        <v>0</v>
      </c>
      <c r="EG10" s="58"/>
      <c r="EH10" s="58"/>
      <c r="EI10" s="58"/>
      <c r="EJ10" s="58"/>
      <c r="EK10" s="58"/>
      <c r="EL10" s="27"/>
      <c r="EM10" s="27"/>
      <c r="EQ10" s="65"/>
      <c r="ER10" s="76"/>
      <c r="ES10" s="58"/>
      <c r="ET10" s="58"/>
      <c r="EU10" s="58"/>
      <c r="EV10" s="58"/>
      <c r="EW10" s="58"/>
      <c r="EX10" s="58"/>
      <c r="EY10" s="58"/>
      <c r="EZ10" s="58"/>
      <c r="FA10" s="58"/>
      <c r="FB10" s="58"/>
      <c r="FC10" s="58">
        <v>0</v>
      </c>
      <c r="FD10" s="58">
        <v>0</v>
      </c>
      <c r="FE10" s="58"/>
      <c r="FF10" s="58"/>
      <c r="FG10" s="58"/>
      <c r="FH10" s="58"/>
      <c r="FI10" s="58"/>
      <c r="FJ10" s="27"/>
      <c r="FK10" s="27"/>
      <c r="FO10" s="65"/>
      <c r="FP10" s="76"/>
      <c r="FQ10" s="58"/>
      <c r="FR10" s="58"/>
      <c r="FS10" s="58"/>
      <c r="FT10" s="58"/>
      <c r="FU10" s="58"/>
      <c r="FV10" s="58"/>
      <c r="FW10" s="58"/>
      <c r="FX10" s="58"/>
      <c r="FY10" s="58"/>
      <c r="FZ10" s="58"/>
      <c r="GA10" s="58"/>
      <c r="GB10" s="58">
        <v>0</v>
      </c>
      <c r="GC10" s="58"/>
      <c r="GD10" s="58"/>
      <c r="GE10" s="58"/>
      <c r="GF10" s="58"/>
      <c r="GG10" s="58"/>
      <c r="GH10" s="27"/>
      <c r="GI10" s="27"/>
      <c r="GM10" s="65">
        <v>0</v>
      </c>
      <c r="GN10" s="58">
        <v>0</v>
      </c>
      <c r="GO10" s="58">
        <v>0</v>
      </c>
      <c r="GP10" s="58">
        <v>44</v>
      </c>
      <c r="GQ10" s="58">
        <v>54</v>
      </c>
      <c r="GR10" s="58">
        <v>41</v>
      </c>
      <c r="GS10" s="58">
        <v>34</v>
      </c>
      <c r="GT10" s="58">
        <v>29</v>
      </c>
      <c r="GU10" s="58">
        <v>32</v>
      </c>
      <c r="GV10" s="58">
        <v>37</v>
      </c>
      <c r="GW10" s="27">
        <v>32</v>
      </c>
      <c r="GX10" s="27">
        <v>56</v>
      </c>
      <c r="GY10" s="17">
        <v>55</v>
      </c>
      <c r="GZ10" s="17">
        <v>54</v>
      </c>
      <c r="HA10" s="210">
        <v>65</v>
      </c>
      <c r="HB10" s="58"/>
      <c r="HD10" s="84" t="s">
        <v>140</v>
      </c>
      <c r="HE10" s="85">
        <v>7</v>
      </c>
      <c r="HH10" s="100">
        <v>243</v>
      </c>
      <c r="HI10" s="100">
        <v>335</v>
      </c>
      <c r="HJ10" s="100">
        <v>320</v>
      </c>
      <c r="HK10" s="100"/>
      <c r="HL10" s="100"/>
      <c r="HM10" s="100"/>
      <c r="HN10" s="100"/>
      <c r="HO10" s="100"/>
      <c r="HP10" s="100"/>
      <c r="HQ10" s="100"/>
      <c r="HR10" s="100">
        <v>274</v>
      </c>
      <c r="HS10" s="100">
        <v>207</v>
      </c>
      <c r="HT10" s="100">
        <v>32</v>
      </c>
      <c r="HU10" s="100">
        <v>56</v>
      </c>
      <c r="HV10" s="100">
        <v>55</v>
      </c>
      <c r="HW10" s="100">
        <v>54</v>
      </c>
      <c r="HX10" s="100">
        <v>65</v>
      </c>
      <c r="HY10" s="155">
        <f>J10+AH10+BF10+CD10+DB10+DZ10+EX10+FV10</f>
        <v>243</v>
      </c>
      <c r="HZ10" s="100">
        <f>K10+AI10+BG10+CE10+DC10+EA10+EY10+FW10</f>
        <v>335</v>
      </c>
      <c r="IA10" s="100">
        <f>L10+AJ10+BH10+CF10+DD10+EB10+EZ10+FX10</f>
        <v>320</v>
      </c>
      <c r="IB10" s="100">
        <f>M10+AK10+BI10+CG10+DE10+EC10+FA10+FY10</f>
        <v>291</v>
      </c>
      <c r="IC10" s="100">
        <f>N10+AL10+BJ10+CH10+DF10+ED10+FB10+FZ10</f>
        <v>266</v>
      </c>
      <c r="ID10" s="100">
        <f>O10+AM10+BK10+CI10+DG10+EE10+FC10+GA10</f>
        <v>235</v>
      </c>
      <c r="IE10" s="100">
        <f>P10+AN10+BL10+CJ10+DH10+EF10+FD10+GB10</f>
        <v>253</v>
      </c>
      <c r="IF10" s="100">
        <f>Q10+AO10+BM10+CK10+DI10+EG10+FE10+GC10</f>
        <v>247</v>
      </c>
      <c r="IG10" s="100">
        <f>R10+AP10+BN10+CL10+DJ10+EH10+FF10+GD10</f>
        <v>271</v>
      </c>
      <c r="IH10" s="100">
        <f>S10+AQ10+BO10+CM10+DK10+EI10+FG10+GE10</f>
        <v>273</v>
      </c>
      <c r="II10" s="100">
        <f>T10+AR10+BP10+CN10+DL10+EJ10+FH10+GF10</f>
        <v>242</v>
      </c>
      <c r="IJ10" s="100">
        <f>U10+AS10+BQ10+CO10+DM10+EK10+FI10+GG10</f>
        <v>170</v>
      </c>
      <c r="IK10" s="100">
        <f>V10+AT10+BR10+CP10+DN10+EL10+FJ10+GH10</f>
        <v>0</v>
      </c>
      <c r="IL10" s="100">
        <f>W10+AU10+BS10+CQ10+DO10+EM10+FK10+GI10</f>
        <v>0</v>
      </c>
      <c r="IM10" s="100">
        <f>X10+AV10+BT10+CR10+DP10+EN10+FL10+GJ10</f>
        <v>0</v>
      </c>
      <c r="IN10" s="100">
        <f>Y10+AW10+BU10+CS10+DQ10+EO10+FM10+GK10</f>
        <v>0</v>
      </c>
      <c r="IO10" s="100">
        <f>Z10+AX10+BV10+CT10+DR10+EP10+FN10+GL10</f>
        <v>0</v>
      </c>
      <c r="IP10" s="155">
        <f t="shared" si="95"/>
        <v>0</v>
      </c>
      <c r="IQ10" s="100">
        <f t="shared" si="96"/>
        <v>0</v>
      </c>
      <c r="IR10" s="100">
        <f t="shared" si="97"/>
        <v>0</v>
      </c>
      <c r="IS10" s="100">
        <f t="shared" si="98"/>
        <v>-291</v>
      </c>
      <c r="IT10" s="100">
        <f t="shared" si="99"/>
        <v>-266</v>
      </c>
      <c r="IU10" s="100">
        <f t="shared" si="100"/>
        <v>-235</v>
      </c>
      <c r="IV10" s="100">
        <f t="shared" si="101"/>
        <v>-253</v>
      </c>
      <c r="IW10" s="100">
        <f t="shared" si="102"/>
        <v>-247</v>
      </c>
      <c r="IX10" s="100">
        <f t="shared" si="103"/>
        <v>-271</v>
      </c>
      <c r="IY10" s="100">
        <f t="shared" si="104"/>
        <v>-273</v>
      </c>
      <c r="IZ10" s="100">
        <f t="shared" si="105"/>
        <v>32</v>
      </c>
      <c r="JA10" s="100">
        <f t="shared" si="106"/>
        <v>37</v>
      </c>
      <c r="JB10" s="100">
        <f t="shared" si="107"/>
        <v>32</v>
      </c>
      <c r="JC10" s="100">
        <f t="shared" si="108"/>
        <v>56</v>
      </c>
      <c r="JD10" s="100">
        <f>HV10-IM10</f>
        <v>55</v>
      </c>
      <c r="JE10" s="100">
        <f>HW10-IN10</f>
        <v>54</v>
      </c>
      <c r="JF10" s="100">
        <f>HX10-IO10</f>
        <v>65</v>
      </c>
      <c r="JG10"/>
    </row>
    <row r="11" spans="1:267" s="17" customFormat="1">
      <c r="A11" s="21" t="s">
        <v>35</v>
      </c>
      <c r="B11" s="27"/>
      <c r="C11" s="72">
        <v>1530</v>
      </c>
      <c r="D11" s="52">
        <f t="shared" si="109"/>
        <v>1543.5</v>
      </c>
      <c r="E11" s="27">
        <v>1557</v>
      </c>
      <c r="F11" s="27">
        <v>1713</v>
      </c>
      <c r="G11" s="27">
        <v>1687</v>
      </c>
      <c r="H11" s="27">
        <v>1906</v>
      </c>
      <c r="I11" s="27">
        <v>1924</v>
      </c>
      <c r="J11" s="27">
        <v>2016</v>
      </c>
      <c r="K11" s="27">
        <v>2093</v>
      </c>
      <c r="L11" s="27">
        <v>2354</v>
      </c>
      <c r="M11" s="27">
        <v>2575</v>
      </c>
      <c r="N11" s="27">
        <v>2845</v>
      </c>
      <c r="O11" s="27">
        <v>2781</v>
      </c>
      <c r="P11" s="27">
        <v>2986</v>
      </c>
      <c r="Q11" s="27">
        <v>2992</v>
      </c>
      <c r="R11" s="27">
        <v>3227</v>
      </c>
      <c r="S11" s="27">
        <v>3204</v>
      </c>
      <c r="T11" s="27">
        <v>2922</v>
      </c>
      <c r="U11" s="27">
        <v>2757</v>
      </c>
      <c r="V11" s="27">
        <v>2445</v>
      </c>
      <c r="W11" s="27">
        <v>2207</v>
      </c>
      <c r="X11" s="27">
        <v>2217</v>
      </c>
      <c r="Y11" s="27">
        <v>2068</v>
      </c>
      <c r="Z11" s="17">
        <v>2086</v>
      </c>
      <c r="AA11" s="65">
        <v>342</v>
      </c>
      <c r="AB11" s="76">
        <f t="shared" ref="AB11:AB23" si="111">(AA11+AC11)/2</f>
        <v>344</v>
      </c>
      <c r="AC11" s="58">
        <v>346</v>
      </c>
      <c r="AD11" s="58">
        <v>341</v>
      </c>
      <c r="AE11" s="58">
        <v>349</v>
      </c>
      <c r="AF11" s="58">
        <v>364</v>
      </c>
      <c r="AG11" s="58">
        <v>340</v>
      </c>
      <c r="AH11" s="58">
        <v>347</v>
      </c>
      <c r="AI11" s="58">
        <v>352</v>
      </c>
      <c r="AJ11" s="58">
        <v>391</v>
      </c>
      <c r="AK11" s="58">
        <v>411</v>
      </c>
      <c r="AL11" s="58">
        <v>437</v>
      </c>
      <c r="AM11" s="58">
        <v>483</v>
      </c>
      <c r="AN11" s="58">
        <v>495</v>
      </c>
      <c r="AO11" s="58">
        <v>520</v>
      </c>
      <c r="AP11" s="58">
        <v>549</v>
      </c>
      <c r="AQ11" s="58">
        <v>605</v>
      </c>
      <c r="AR11" s="58">
        <v>622</v>
      </c>
      <c r="AS11" s="58">
        <v>777</v>
      </c>
      <c r="AT11" s="27">
        <v>879</v>
      </c>
      <c r="AU11" s="27">
        <v>896</v>
      </c>
      <c r="AV11" s="27">
        <v>899</v>
      </c>
      <c r="AW11" s="27">
        <v>881</v>
      </c>
      <c r="AX11" s="17">
        <v>897</v>
      </c>
      <c r="AY11" s="65">
        <v>62</v>
      </c>
      <c r="AZ11" s="76">
        <f>(AY11+BA11)/2</f>
        <v>68</v>
      </c>
      <c r="BA11" s="58">
        <v>74</v>
      </c>
      <c r="BB11" s="58">
        <v>70</v>
      </c>
      <c r="BC11" s="58">
        <v>78</v>
      </c>
      <c r="BD11" s="58">
        <v>108</v>
      </c>
      <c r="BE11" s="58">
        <v>180</v>
      </c>
      <c r="BF11" s="58">
        <v>170</v>
      </c>
      <c r="BG11" s="58">
        <v>177</v>
      </c>
      <c r="BH11" s="58">
        <v>178</v>
      </c>
      <c r="BI11" s="58">
        <v>181</v>
      </c>
      <c r="BJ11" s="58">
        <v>164</v>
      </c>
      <c r="BK11" s="58">
        <v>204</v>
      </c>
      <c r="BL11" s="58">
        <v>237</v>
      </c>
      <c r="BM11" s="58">
        <v>211</v>
      </c>
      <c r="BN11" s="58">
        <v>211</v>
      </c>
      <c r="BO11" s="58">
        <v>205</v>
      </c>
      <c r="BP11" s="58">
        <v>206</v>
      </c>
      <c r="BQ11" s="58">
        <v>207</v>
      </c>
      <c r="BR11" s="27">
        <v>195</v>
      </c>
      <c r="BS11" s="27">
        <v>223</v>
      </c>
      <c r="BT11" s="27">
        <v>217</v>
      </c>
      <c r="BU11" s="27">
        <v>218</v>
      </c>
      <c r="BV11" s="27">
        <v>209</v>
      </c>
      <c r="BW11" s="65"/>
      <c r="BX11" s="76"/>
      <c r="BY11" s="58"/>
      <c r="BZ11" s="58"/>
      <c r="CA11" s="58"/>
      <c r="CB11" s="58"/>
      <c r="CC11" s="58"/>
      <c r="CD11" s="58"/>
      <c r="CE11" s="58"/>
      <c r="CF11" s="58"/>
      <c r="CG11" s="58"/>
      <c r="CH11" s="58"/>
      <c r="CI11" s="58">
        <v>0</v>
      </c>
      <c r="CJ11" s="58">
        <v>0</v>
      </c>
      <c r="CK11" s="58"/>
      <c r="CL11" s="58"/>
      <c r="CM11" s="58"/>
      <c r="CN11" s="58"/>
      <c r="CO11" s="58"/>
      <c r="CP11" s="27"/>
      <c r="CQ11" s="27"/>
      <c r="CR11" s="27"/>
      <c r="CS11" s="27"/>
      <c r="CT11" s="27"/>
      <c r="CU11" s="65">
        <v>103</v>
      </c>
      <c r="CV11" s="76">
        <f t="shared" ref="CV11" si="112">(CU11+CW11)/2</f>
        <v>118</v>
      </c>
      <c r="CW11" s="58">
        <v>133</v>
      </c>
      <c r="CX11" s="58">
        <v>117</v>
      </c>
      <c r="CY11" s="58">
        <v>133</v>
      </c>
      <c r="CZ11" s="58">
        <v>97</v>
      </c>
      <c r="DA11" s="58">
        <v>96</v>
      </c>
      <c r="DB11" s="58">
        <v>175</v>
      </c>
      <c r="DC11" s="58">
        <v>201</v>
      </c>
      <c r="DD11" s="58">
        <v>155</v>
      </c>
      <c r="DE11" s="58">
        <v>183</v>
      </c>
      <c r="DF11" s="58">
        <v>207</v>
      </c>
      <c r="DG11" s="58">
        <v>228</v>
      </c>
      <c r="DH11" s="58">
        <v>206</v>
      </c>
      <c r="DI11" s="58">
        <v>211</v>
      </c>
      <c r="DJ11" s="58">
        <v>229</v>
      </c>
      <c r="DK11" s="58">
        <v>215</v>
      </c>
      <c r="DL11" s="58">
        <v>237</v>
      </c>
      <c r="DM11" s="58">
        <v>238</v>
      </c>
      <c r="DN11" s="27">
        <v>231</v>
      </c>
      <c r="DO11" s="27">
        <v>239</v>
      </c>
      <c r="DP11" s="27">
        <v>230</v>
      </c>
      <c r="DQ11" s="27">
        <v>233</v>
      </c>
      <c r="DR11" s="185">
        <v>245</v>
      </c>
      <c r="DS11" s="65">
        <v>126</v>
      </c>
      <c r="DT11" s="76">
        <f t="shared" si="110"/>
        <v>142</v>
      </c>
      <c r="DU11" s="58">
        <v>158</v>
      </c>
      <c r="DV11" s="58">
        <v>152</v>
      </c>
      <c r="DW11" s="58">
        <v>274</v>
      </c>
      <c r="DX11" s="58">
        <v>422</v>
      </c>
      <c r="DY11" s="58">
        <v>465</v>
      </c>
      <c r="DZ11" s="58">
        <v>517</v>
      </c>
      <c r="EA11" s="58">
        <v>673</v>
      </c>
      <c r="EB11" s="58">
        <v>682</v>
      </c>
      <c r="EC11" s="58">
        <v>958</v>
      </c>
      <c r="ED11" s="58">
        <v>949</v>
      </c>
      <c r="EE11" s="58">
        <v>898</v>
      </c>
      <c r="EF11" s="58">
        <v>949</v>
      </c>
      <c r="EG11" s="58">
        <v>932</v>
      </c>
      <c r="EH11" s="58">
        <v>910</v>
      </c>
      <c r="EI11" s="58">
        <v>864</v>
      </c>
      <c r="EJ11" s="58">
        <v>851</v>
      </c>
      <c r="EK11" s="58">
        <v>874</v>
      </c>
      <c r="EL11" s="27">
        <v>879</v>
      </c>
      <c r="EM11" s="27">
        <v>975</v>
      </c>
      <c r="EN11" s="27">
        <v>917</v>
      </c>
      <c r="EO11" s="27">
        <v>930</v>
      </c>
      <c r="EP11" s="17">
        <v>809</v>
      </c>
      <c r="EQ11" s="65">
        <v>27</v>
      </c>
      <c r="ER11" s="76">
        <f>(EQ11+ES11)/2</f>
        <v>39.5</v>
      </c>
      <c r="ES11" s="58">
        <v>52</v>
      </c>
      <c r="ET11" s="58">
        <v>83</v>
      </c>
      <c r="EU11" s="58">
        <v>94</v>
      </c>
      <c r="EV11" s="58">
        <v>104</v>
      </c>
      <c r="EW11" s="58">
        <v>89</v>
      </c>
      <c r="EX11" s="58">
        <v>92</v>
      </c>
      <c r="EY11" s="58">
        <v>89</v>
      </c>
      <c r="EZ11" s="58">
        <v>75</v>
      </c>
      <c r="FA11" s="58">
        <v>90</v>
      </c>
      <c r="FB11" s="58">
        <v>90</v>
      </c>
      <c r="FC11" s="58">
        <v>104</v>
      </c>
      <c r="FD11" s="58">
        <v>109</v>
      </c>
      <c r="FE11" s="58">
        <v>97</v>
      </c>
      <c r="FF11" s="58">
        <v>115</v>
      </c>
      <c r="FG11" s="58">
        <v>97</v>
      </c>
      <c r="FH11" s="58">
        <v>95</v>
      </c>
      <c r="FI11" s="58">
        <v>95</v>
      </c>
      <c r="FJ11" s="27">
        <v>103</v>
      </c>
      <c r="FK11" s="27">
        <v>104</v>
      </c>
      <c r="FL11" s="27">
        <v>95</v>
      </c>
      <c r="FM11" s="27">
        <v>104</v>
      </c>
      <c r="FN11" s="27">
        <v>87</v>
      </c>
      <c r="FO11" s="65">
        <v>74</v>
      </c>
      <c r="FP11" s="76">
        <f>(FO11+FQ11)/2</f>
        <v>76.5</v>
      </c>
      <c r="FQ11" s="58">
        <v>79</v>
      </c>
      <c r="FR11" s="58">
        <v>77</v>
      </c>
      <c r="FS11" s="58">
        <v>76</v>
      </c>
      <c r="FT11" s="58">
        <v>80</v>
      </c>
      <c r="FU11" s="58">
        <v>82</v>
      </c>
      <c r="FV11" s="58">
        <v>75</v>
      </c>
      <c r="FW11" s="58">
        <v>77</v>
      </c>
      <c r="FX11" s="58">
        <v>82</v>
      </c>
      <c r="FY11" s="58">
        <v>79</v>
      </c>
      <c r="FZ11" s="58">
        <v>83</v>
      </c>
      <c r="GA11" s="58">
        <v>84</v>
      </c>
      <c r="GB11" s="58">
        <v>89</v>
      </c>
      <c r="GC11" s="58">
        <v>87</v>
      </c>
      <c r="GD11" s="58">
        <v>84</v>
      </c>
      <c r="GE11" s="58">
        <v>86</v>
      </c>
      <c r="GF11" s="58">
        <v>98</v>
      </c>
      <c r="GG11" s="58">
        <v>101</v>
      </c>
      <c r="GH11" s="27">
        <v>111</v>
      </c>
      <c r="GI11" s="27">
        <v>115</v>
      </c>
      <c r="GJ11" s="27">
        <v>111</v>
      </c>
      <c r="GK11" s="27">
        <v>111</v>
      </c>
      <c r="GL11" s="27">
        <v>113</v>
      </c>
      <c r="GM11" s="65">
        <v>77</v>
      </c>
      <c r="GN11" s="58">
        <v>54</v>
      </c>
      <c r="GO11" s="58">
        <v>75</v>
      </c>
      <c r="GP11" s="58">
        <v>106</v>
      </c>
      <c r="GQ11" s="58">
        <v>1058</v>
      </c>
      <c r="GR11" s="58">
        <v>1247</v>
      </c>
      <c r="GS11" s="58">
        <v>1048</v>
      </c>
      <c r="GT11" s="58">
        <v>691</v>
      </c>
      <c r="GU11" s="58">
        <v>829</v>
      </c>
      <c r="GV11" s="58">
        <v>889</v>
      </c>
      <c r="GW11" s="27">
        <v>995</v>
      </c>
      <c r="GX11" s="27">
        <v>1053</v>
      </c>
      <c r="GY11" s="27">
        <v>1059</v>
      </c>
      <c r="GZ11" s="27">
        <v>1170</v>
      </c>
      <c r="HA11" s="210">
        <v>1260</v>
      </c>
      <c r="HB11" s="58"/>
      <c r="HD11" s="84" t="s">
        <v>141</v>
      </c>
      <c r="HE11" s="85">
        <v>74</v>
      </c>
      <c r="HH11" s="100">
        <v>3469</v>
      </c>
      <c r="HI11" s="100">
        <v>3716</v>
      </c>
      <c r="HJ11" s="100">
        <v>3992</v>
      </c>
      <c r="HK11" s="100"/>
      <c r="HL11" s="100"/>
      <c r="HM11" s="100"/>
      <c r="HN11" s="100"/>
      <c r="HO11" s="100"/>
      <c r="HP11" s="100"/>
      <c r="HQ11" s="100"/>
      <c r="HR11" s="100">
        <v>5860</v>
      </c>
      <c r="HS11" s="100">
        <v>5938</v>
      </c>
      <c r="HT11" s="100">
        <v>5838</v>
      </c>
      <c r="HU11" s="100">
        <v>5812</v>
      </c>
      <c r="HV11" s="100">
        <v>5745</v>
      </c>
      <c r="HW11" s="100">
        <v>5715</v>
      </c>
      <c r="HX11" s="100">
        <v>5706</v>
      </c>
      <c r="HY11" s="155">
        <f>J11+AH11+BF11+CD11+DB11+DZ11+EX11+FV11</f>
        <v>3392</v>
      </c>
      <c r="HZ11" s="100">
        <f>K11+AI11+BG11+CE11+DC11+EA11+EY11+FW11</f>
        <v>3662</v>
      </c>
      <c r="IA11" s="100">
        <f>L11+AJ11+BH11+CF11+DD11+EB11+EZ11+FX11</f>
        <v>3917</v>
      </c>
      <c r="IB11" s="100">
        <f>M11+AK11+BI11+CG11+DE11+EC11+FA11+FY11</f>
        <v>4477</v>
      </c>
      <c r="IC11" s="100">
        <f>N11+AL11+BJ11+CH11+DF11+ED11+FB11+FZ11</f>
        <v>4775</v>
      </c>
      <c r="ID11" s="100">
        <f>O11+AM11+BK11+CI11+DG11+EE11+FC11+GA11</f>
        <v>4782</v>
      </c>
      <c r="IE11" s="100">
        <f>P11+AN11+BL11+CJ11+DH11+EF11+FD11+GB11</f>
        <v>5071</v>
      </c>
      <c r="IF11" s="100">
        <f>Q11+AO11+BM11+CK11+DI11+EG11+FE11+GC11</f>
        <v>5050</v>
      </c>
      <c r="IG11" s="100">
        <f>R11+AP11+BN11+CL11+DJ11+EH11+FF11+GD11</f>
        <v>5325</v>
      </c>
      <c r="IH11" s="100">
        <f>S11+AQ11+BO11+CM11+DK11+EI11+FG11+GE11</f>
        <v>5276</v>
      </c>
      <c r="II11" s="100">
        <f>T11+AR11+BP11+CN11+DL11+EJ11+FH11+GF11</f>
        <v>5031</v>
      </c>
      <c r="IJ11" s="100">
        <f>U11+AS11+BQ11+CO11+DM11+EK11+FI11+GG11</f>
        <v>5049</v>
      </c>
      <c r="IK11" s="100">
        <f>V11+AT11+BR11+CP11+DN11+EL11+FJ11+GH11</f>
        <v>4843</v>
      </c>
      <c r="IL11" s="100">
        <f>W11+AU11+BS11+CQ11+DO11+EM11+FK11+GI11</f>
        <v>4759</v>
      </c>
      <c r="IM11" s="100">
        <f>X11+AV11+BT11+CR11+DP11+EN11+FL11+GJ11</f>
        <v>4686</v>
      </c>
      <c r="IN11" s="100">
        <f>Y11+AW11+BU11+CS11+DQ11+EO11+FM11+GK11</f>
        <v>4545</v>
      </c>
      <c r="IO11" s="100">
        <f>Z11+AX11+BV11+CT11+DR11+EP11+FN11+GL11</f>
        <v>4446</v>
      </c>
      <c r="IP11" s="155">
        <f t="shared" si="95"/>
        <v>77</v>
      </c>
      <c r="IQ11" s="100">
        <f t="shared" si="96"/>
        <v>54</v>
      </c>
      <c r="IR11" s="100">
        <f t="shared" si="97"/>
        <v>75</v>
      </c>
      <c r="IS11" s="100">
        <f t="shared" si="98"/>
        <v>-4477</v>
      </c>
      <c r="IT11" s="100">
        <f t="shared" si="99"/>
        <v>-4775</v>
      </c>
      <c r="IU11" s="100">
        <f t="shared" si="100"/>
        <v>-4782</v>
      </c>
      <c r="IV11" s="100">
        <f t="shared" si="101"/>
        <v>-5071</v>
      </c>
      <c r="IW11" s="100">
        <f t="shared" si="102"/>
        <v>-5050</v>
      </c>
      <c r="IX11" s="100">
        <f t="shared" si="103"/>
        <v>-5325</v>
      </c>
      <c r="IY11" s="100">
        <f t="shared" si="104"/>
        <v>-5276</v>
      </c>
      <c r="IZ11" s="100">
        <f t="shared" si="105"/>
        <v>829</v>
      </c>
      <c r="JA11" s="100">
        <f t="shared" si="106"/>
        <v>889</v>
      </c>
      <c r="JB11" s="100">
        <f t="shared" si="107"/>
        <v>995</v>
      </c>
      <c r="JC11" s="100">
        <f t="shared" si="108"/>
        <v>1053</v>
      </c>
      <c r="JD11" s="100">
        <f>HV11-IM11</f>
        <v>1059</v>
      </c>
      <c r="JE11" s="100">
        <f>HW11-IN11</f>
        <v>1170</v>
      </c>
      <c r="JF11" s="100">
        <f>HX11-IO11</f>
        <v>1260</v>
      </c>
      <c r="JG11"/>
    </row>
    <row r="12" spans="1:267" s="17" customFormat="1">
      <c r="A12" s="21" t="s">
        <v>36</v>
      </c>
      <c r="B12" s="27"/>
      <c r="C12" s="72">
        <v>735</v>
      </c>
      <c r="D12" s="52">
        <f t="shared" si="109"/>
        <v>727.5</v>
      </c>
      <c r="E12" s="27">
        <v>720</v>
      </c>
      <c r="F12" s="27">
        <v>795</v>
      </c>
      <c r="G12" s="27">
        <v>713</v>
      </c>
      <c r="H12" s="27">
        <v>732</v>
      </c>
      <c r="I12" s="27">
        <v>744</v>
      </c>
      <c r="J12" s="27">
        <v>782</v>
      </c>
      <c r="K12" s="27">
        <v>784</v>
      </c>
      <c r="L12" s="27">
        <v>818</v>
      </c>
      <c r="M12" s="27">
        <v>828</v>
      </c>
      <c r="N12" s="27">
        <v>886</v>
      </c>
      <c r="O12" s="27">
        <v>894</v>
      </c>
      <c r="P12" s="27">
        <v>985</v>
      </c>
      <c r="Q12" s="27">
        <v>902</v>
      </c>
      <c r="R12" s="27">
        <v>1005</v>
      </c>
      <c r="S12" s="27">
        <v>1110</v>
      </c>
      <c r="T12" s="27">
        <v>1061</v>
      </c>
      <c r="U12" s="27">
        <v>946</v>
      </c>
      <c r="V12" s="27">
        <v>1032</v>
      </c>
      <c r="W12" s="27">
        <v>958</v>
      </c>
      <c r="X12" s="27">
        <v>925</v>
      </c>
      <c r="Y12" s="27">
        <v>967</v>
      </c>
      <c r="Z12" s="27">
        <v>873</v>
      </c>
      <c r="AA12" s="65">
        <v>351</v>
      </c>
      <c r="AB12" s="76">
        <f t="shared" si="111"/>
        <v>358</v>
      </c>
      <c r="AC12" s="58">
        <v>365</v>
      </c>
      <c r="AD12" s="58">
        <v>359</v>
      </c>
      <c r="AE12" s="58">
        <v>383</v>
      </c>
      <c r="AF12" s="58">
        <v>370</v>
      </c>
      <c r="AG12" s="58">
        <v>379</v>
      </c>
      <c r="AH12" s="58">
        <v>361</v>
      </c>
      <c r="AI12" s="58">
        <v>369</v>
      </c>
      <c r="AJ12" s="58">
        <v>358</v>
      </c>
      <c r="AK12" s="58">
        <v>404</v>
      </c>
      <c r="AL12" s="58">
        <v>388</v>
      </c>
      <c r="AM12" s="58">
        <v>408</v>
      </c>
      <c r="AN12" s="58">
        <v>408</v>
      </c>
      <c r="AO12" s="58">
        <v>415</v>
      </c>
      <c r="AP12" s="58">
        <v>441</v>
      </c>
      <c r="AQ12" s="58">
        <v>477</v>
      </c>
      <c r="AR12" s="58">
        <v>474</v>
      </c>
      <c r="AS12" s="58">
        <v>505</v>
      </c>
      <c r="AT12" s="27">
        <v>520</v>
      </c>
      <c r="AU12" s="27">
        <v>517</v>
      </c>
      <c r="AV12" s="27">
        <v>532</v>
      </c>
      <c r="AW12" s="27">
        <v>556</v>
      </c>
      <c r="AX12" s="17">
        <v>568</v>
      </c>
      <c r="AY12" s="65">
        <v>42</v>
      </c>
      <c r="AZ12" s="76">
        <f>(AY12+BA12)/2</f>
        <v>42</v>
      </c>
      <c r="BA12" s="58">
        <v>42</v>
      </c>
      <c r="BB12" s="58">
        <v>51</v>
      </c>
      <c r="BC12" s="58">
        <v>53</v>
      </c>
      <c r="BD12" s="58">
        <v>48</v>
      </c>
      <c r="BE12" s="58">
        <v>51</v>
      </c>
      <c r="BF12" s="58">
        <v>48</v>
      </c>
      <c r="BG12" s="58">
        <v>58</v>
      </c>
      <c r="BH12" s="58">
        <v>59</v>
      </c>
      <c r="BI12" s="58">
        <v>63</v>
      </c>
      <c r="BJ12" s="58">
        <v>59</v>
      </c>
      <c r="BK12" s="58">
        <v>60</v>
      </c>
      <c r="BL12" s="58">
        <v>61</v>
      </c>
      <c r="BM12" s="58">
        <v>62</v>
      </c>
      <c r="BN12" s="58">
        <v>65</v>
      </c>
      <c r="BO12" s="58">
        <v>62</v>
      </c>
      <c r="BP12" s="58">
        <v>74</v>
      </c>
      <c r="BQ12" s="58">
        <v>88</v>
      </c>
      <c r="BR12" s="27">
        <v>71</v>
      </c>
      <c r="BS12" s="27">
        <v>81</v>
      </c>
      <c r="BT12" s="27">
        <v>79</v>
      </c>
      <c r="BU12" s="27">
        <v>82</v>
      </c>
      <c r="BV12" s="17">
        <v>91</v>
      </c>
      <c r="BW12" s="65">
        <v>377</v>
      </c>
      <c r="BX12" s="76">
        <f>(BW12+BY12)/2</f>
        <v>423.5</v>
      </c>
      <c r="BY12" s="58">
        <v>470</v>
      </c>
      <c r="BZ12" s="58">
        <v>799</v>
      </c>
      <c r="CA12" s="58">
        <v>857</v>
      </c>
      <c r="CB12" s="58">
        <v>713</v>
      </c>
      <c r="CC12" s="58">
        <v>326</v>
      </c>
      <c r="CD12" s="58">
        <v>254</v>
      </c>
      <c r="CE12" s="58">
        <v>163</v>
      </c>
      <c r="CF12" s="58">
        <v>145</v>
      </c>
      <c r="CG12" s="58">
        <v>160</v>
      </c>
      <c r="CH12" s="58">
        <v>166</v>
      </c>
      <c r="CI12" s="58">
        <v>227</v>
      </c>
      <c r="CJ12" s="58">
        <v>272</v>
      </c>
      <c r="CK12" s="58">
        <v>282</v>
      </c>
      <c r="CL12" s="58">
        <v>314</v>
      </c>
      <c r="CM12" s="58">
        <v>281</v>
      </c>
      <c r="CN12" s="58">
        <v>330</v>
      </c>
      <c r="CO12" s="58">
        <v>346</v>
      </c>
      <c r="CP12" s="27">
        <v>378</v>
      </c>
      <c r="CQ12" s="27">
        <v>349</v>
      </c>
      <c r="CR12" s="27">
        <v>406</v>
      </c>
      <c r="CS12" s="27">
        <v>389</v>
      </c>
      <c r="CT12" s="27">
        <v>386</v>
      </c>
      <c r="CU12" s="65"/>
      <c r="CV12" s="76"/>
      <c r="CW12" s="58"/>
      <c r="CX12" s="58"/>
      <c r="CY12" s="58"/>
      <c r="CZ12" s="58"/>
      <c r="DA12" s="58"/>
      <c r="DB12" s="58"/>
      <c r="DC12" s="58"/>
      <c r="DD12" s="58"/>
      <c r="DE12" s="58"/>
      <c r="DF12" s="58"/>
      <c r="DG12" s="58">
        <v>0</v>
      </c>
      <c r="DH12" s="58">
        <v>0</v>
      </c>
      <c r="DI12" s="58"/>
      <c r="DJ12" s="58"/>
      <c r="DK12" s="58"/>
      <c r="DL12" s="58"/>
      <c r="DM12" s="58"/>
      <c r="DN12" s="27"/>
      <c r="DO12" s="27"/>
      <c r="DP12" s="27"/>
      <c r="DQ12" s="27"/>
      <c r="DR12" s="185"/>
      <c r="DS12" s="65">
        <v>138</v>
      </c>
      <c r="DT12" s="76">
        <f t="shared" si="110"/>
        <v>143.5</v>
      </c>
      <c r="DU12" s="58">
        <v>149</v>
      </c>
      <c r="DV12" s="58">
        <v>157</v>
      </c>
      <c r="DW12" s="58">
        <v>156</v>
      </c>
      <c r="DX12" s="58">
        <v>188</v>
      </c>
      <c r="DY12" s="58">
        <v>212</v>
      </c>
      <c r="DZ12" s="58">
        <v>263</v>
      </c>
      <c r="EA12" s="58">
        <v>253</v>
      </c>
      <c r="EB12" s="58">
        <v>243</v>
      </c>
      <c r="EC12" s="58">
        <v>284</v>
      </c>
      <c r="ED12" s="58">
        <v>277</v>
      </c>
      <c r="EE12" s="58">
        <v>268</v>
      </c>
      <c r="EF12" s="58">
        <v>350</v>
      </c>
      <c r="EG12" s="58">
        <v>354</v>
      </c>
      <c r="EH12" s="58">
        <v>334</v>
      </c>
      <c r="EI12" s="58">
        <v>348</v>
      </c>
      <c r="EJ12" s="58">
        <v>359</v>
      </c>
      <c r="EK12" s="58">
        <v>359</v>
      </c>
      <c r="EL12" s="27">
        <v>374</v>
      </c>
      <c r="EM12" s="27">
        <v>382</v>
      </c>
      <c r="EN12" s="27">
        <v>366</v>
      </c>
      <c r="EO12" s="27">
        <v>352</v>
      </c>
      <c r="EP12" s="27">
        <v>351</v>
      </c>
      <c r="EQ12" s="65"/>
      <c r="ER12" s="76"/>
      <c r="ES12" s="58"/>
      <c r="ET12" s="58"/>
      <c r="EU12" s="58"/>
      <c r="EV12" s="58"/>
      <c r="EW12" s="58"/>
      <c r="EX12" s="58"/>
      <c r="EY12" s="58"/>
      <c r="EZ12" s="58"/>
      <c r="FA12" s="58"/>
      <c r="FB12" s="58"/>
      <c r="FC12" s="58">
        <v>0</v>
      </c>
      <c r="FD12" s="58">
        <v>0</v>
      </c>
      <c r="FE12" s="58"/>
      <c r="FF12" s="58"/>
      <c r="FG12" s="58"/>
      <c r="FH12" s="58"/>
      <c r="FI12" s="58"/>
      <c r="FJ12" s="27"/>
      <c r="FK12" s="27"/>
      <c r="FL12" s="27"/>
      <c r="FM12" s="27"/>
      <c r="FN12" s="17">
        <v>36</v>
      </c>
      <c r="FO12" s="65">
        <v>70</v>
      </c>
      <c r="FP12" s="76">
        <f>(FO12+FQ12)/2</f>
        <v>73</v>
      </c>
      <c r="FQ12" s="58">
        <v>76</v>
      </c>
      <c r="FR12" s="58">
        <v>75</v>
      </c>
      <c r="FS12" s="58">
        <v>74</v>
      </c>
      <c r="FT12" s="58">
        <v>81</v>
      </c>
      <c r="FU12" s="58">
        <v>83</v>
      </c>
      <c r="FV12" s="58">
        <v>87</v>
      </c>
      <c r="FW12" s="58">
        <v>82</v>
      </c>
      <c r="FX12" s="58">
        <v>88</v>
      </c>
      <c r="FY12" s="58">
        <v>96</v>
      </c>
      <c r="FZ12" s="58">
        <v>96</v>
      </c>
      <c r="GA12" s="58">
        <v>97</v>
      </c>
      <c r="GB12" s="58">
        <v>92</v>
      </c>
      <c r="GC12" s="58">
        <v>97</v>
      </c>
      <c r="GD12" s="58">
        <v>99</v>
      </c>
      <c r="GE12" s="58">
        <v>98</v>
      </c>
      <c r="GF12" s="58">
        <v>105</v>
      </c>
      <c r="GG12" s="58">
        <v>100</v>
      </c>
      <c r="GH12" s="27">
        <v>96</v>
      </c>
      <c r="GI12" s="27">
        <v>104</v>
      </c>
      <c r="GJ12" s="27">
        <v>112</v>
      </c>
      <c r="GK12" s="27">
        <v>116</v>
      </c>
      <c r="GL12" s="27">
        <v>114</v>
      </c>
      <c r="GM12" s="65">
        <v>323</v>
      </c>
      <c r="GN12" s="58">
        <v>320</v>
      </c>
      <c r="GO12" s="58">
        <v>375</v>
      </c>
      <c r="GP12" s="58">
        <v>355</v>
      </c>
      <c r="GQ12" s="58">
        <v>121</v>
      </c>
      <c r="GR12" s="58">
        <v>188</v>
      </c>
      <c r="GS12" s="58">
        <v>284</v>
      </c>
      <c r="GT12" s="58">
        <v>318</v>
      </c>
      <c r="GU12" s="58">
        <v>335</v>
      </c>
      <c r="GV12" s="58">
        <v>326</v>
      </c>
      <c r="GW12" s="27">
        <v>345</v>
      </c>
      <c r="GX12" s="27">
        <v>431</v>
      </c>
      <c r="GY12" s="27">
        <v>425</v>
      </c>
      <c r="GZ12" s="27">
        <v>444</v>
      </c>
      <c r="HA12" s="210">
        <v>405</v>
      </c>
      <c r="HB12" s="58"/>
      <c r="HD12" s="84" t="s">
        <v>142</v>
      </c>
      <c r="HE12" s="85">
        <v>15</v>
      </c>
      <c r="HH12" s="100">
        <v>2118</v>
      </c>
      <c r="HI12" s="100">
        <v>2029</v>
      </c>
      <c r="HJ12" s="100">
        <v>2086</v>
      </c>
      <c r="HK12" s="100"/>
      <c r="HL12" s="100"/>
      <c r="HM12" s="100"/>
      <c r="HN12" s="100"/>
      <c r="HO12" s="100"/>
      <c r="HP12" s="100"/>
      <c r="HQ12" s="100"/>
      <c r="HR12" s="100">
        <v>2738</v>
      </c>
      <c r="HS12" s="100">
        <v>2670</v>
      </c>
      <c r="HT12" s="100">
        <v>2816</v>
      </c>
      <c r="HU12" s="100">
        <v>2822</v>
      </c>
      <c r="HV12" s="100">
        <v>2845</v>
      </c>
      <c r="HW12" s="100">
        <v>2906</v>
      </c>
      <c r="HX12" s="100">
        <v>2824</v>
      </c>
      <c r="HY12" s="155">
        <f>J12+AH12+BF12+CD12+DB12+DZ12+EX12+FV12</f>
        <v>1795</v>
      </c>
      <c r="HZ12" s="100">
        <f>K12+AI12+BG12+CE12+DC12+EA12+EY12+FW12</f>
        <v>1709</v>
      </c>
      <c r="IA12" s="100">
        <f>L12+AJ12+BH12+CF12+DD12+EB12+EZ12+FX12</f>
        <v>1711</v>
      </c>
      <c r="IB12" s="100">
        <f>M12+AK12+BI12+CG12+DE12+EC12+FA12+FY12</f>
        <v>1835</v>
      </c>
      <c r="IC12" s="100">
        <f>N12+AL12+BJ12+CH12+DF12+ED12+FB12+FZ12</f>
        <v>1872</v>
      </c>
      <c r="ID12" s="100">
        <f>O12+AM12+BK12+CI12+DG12+EE12+FC12+GA12</f>
        <v>1954</v>
      </c>
      <c r="IE12" s="100">
        <f>P12+AN12+BL12+CJ12+DH12+EF12+FD12+GB12</f>
        <v>2168</v>
      </c>
      <c r="IF12" s="100">
        <f>Q12+AO12+BM12+CK12+DI12+EG12+FE12+GC12</f>
        <v>2112</v>
      </c>
      <c r="IG12" s="100">
        <f>R12+AP12+BN12+CL12+DJ12+EH12+FF12+GD12</f>
        <v>2258</v>
      </c>
      <c r="IH12" s="100">
        <f>S12+AQ12+BO12+CM12+DK12+EI12+FG12+GE12</f>
        <v>2376</v>
      </c>
      <c r="II12" s="100">
        <f>T12+AR12+BP12+CN12+DL12+EJ12+FH12+GF12</f>
        <v>2403</v>
      </c>
      <c r="IJ12" s="100">
        <f>U12+AS12+BQ12+CO12+DM12+EK12+FI12+GG12</f>
        <v>2344</v>
      </c>
      <c r="IK12" s="100">
        <f>V12+AT12+BR12+CP12+DN12+EL12+FJ12+GH12</f>
        <v>2471</v>
      </c>
      <c r="IL12" s="100">
        <f>W12+AU12+BS12+CQ12+DO12+EM12+FK12+GI12</f>
        <v>2391</v>
      </c>
      <c r="IM12" s="100">
        <f>X12+AV12+BT12+CR12+DP12+EN12+FL12+GJ12</f>
        <v>2420</v>
      </c>
      <c r="IN12" s="100">
        <f>Y12+AW12+BU12+CS12+DQ12+EO12+FM12+GK12</f>
        <v>2462</v>
      </c>
      <c r="IO12" s="100">
        <f>Z12+AX12+BV12+CT12+DR12+EP12+FN12+GL12</f>
        <v>2419</v>
      </c>
      <c r="IP12" s="155">
        <f t="shared" si="95"/>
        <v>323</v>
      </c>
      <c r="IQ12" s="100">
        <f t="shared" si="96"/>
        <v>320</v>
      </c>
      <c r="IR12" s="100">
        <f t="shared" si="97"/>
        <v>375</v>
      </c>
      <c r="IS12" s="100">
        <f t="shared" si="98"/>
        <v>-1835</v>
      </c>
      <c r="IT12" s="100">
        <f t="shared" si="99"/>
        <v>-1872</v>
      </c>
      <c r="IU12" s="100">
        <f t="shared" si="100"/>
        <v>-1954</v>
      </c>
      <c r="IV12" s="100">
        <f t="shared" si="101"/>
        <v>-2168</v>
      </c>
      <c r="IW12" s="100">
        <f t="shared" si="102"/>
        <v>-2112</v>
      </c>
      <c r="IX12" s="100">
        <f t="shared" si="103"/>
        <v>-2258</v>
      </c>
      <c r="IY12" s="100">
        <f t="shared" si="104"/>
        <v>-2376</v>
      </c>
      <c r="IZ12" s="100">
        <f t="shared" si="105"/>
        <v>335</v>
      </c>
      <c r="JA12" s="100">
        <f t="shared" si="106"/>
        <v>326</v>
      </c>
      <c r="JB12" s="100">
        <f t="shared" si="107"/>
        <v>345</v>
      </c>
      <c r="JC12" s="100">
        <f t="shared" si="108"/>
        <v>431</v>
      </c>
      <c r="JD12" s="100">
        <f>HV12-IM12</f>
        <v>425</v>
      </c>
      <c r="JE12" s="100">
        <f>HW12-IN12</f>
        <v>444</v>
      </c>
      <c r="JF12" s="100">
        <f>HX12-IO12</f>
        <v>405</v>
      </c>
      <c r="JG12"/>
    </row>
    <row r="13" spans="1:267" s="17" customFormat="1">
      <c r="A13" s="21" t="s">
        <v>37</v>
      </c>
      <c r="B13" s="27"/>
      <c r="C13" s="72">
        <v>420</v>
      </c>
      <c r="D13" s="52">
        <f t="shared" si="109"/>
        <v>404.5</v>
      </c>
      <c r="E13" s="27">
        <v>389</v>
      </c>
      <c r="F13" s="27">
        <v>404</v>
      </c>
      <c r="G13" s="27">
        <v>404</v>
      </c>
      <c r="H13" s="27">
        <v>374</v>
      </c>
      <c r="I13" s="27">
        <v>338</v>
      </c>
      <c r="J13" s="27">
        <v>349</v>
      </c>
      <c r="K13" s="27">
        <v>389</v>
      </c>
      <c r="L13" s="27">
        <v>388</v>
      </c>
      <c r="M13" s="27">
        <v>395</v>
      </c>
      <c r="N13" s="27">
        <v>437</v>
      </c>
      <c r="O13" s="27">
        <v>389</v>
      </c>
      <c r="P13" s="27">
        <v>395</v>
      </c>
      <c r="Q13" s="27">
        <v>457</v>
      </c>
      <c r="R13" s="27">
        <v>429</v>
      </c>
      <c r="S13" s="27">
        <v>403</v>
      </c>
      <c r="T13" s="27">
        <v>398</v>
      </c>
      <c r="U13" s="27">
        <v>395</v>
      </c>
      <c r="V13" s="27">
        <v>386</v>
      </c>
      <c r="W13" s="27">
        <v>270</v>
      </c>
      <c r="X13" s="27">
        <v>329</v>
      </c>
      <c r="Y13" s="27">
        <v>389</v>
      </c>
      <c r="Z13" s="27">
        <v>350</v>
      </c>
      <c r="AA13" s="65">
        <v>206</v>
      </c>
      <c r="AB13" s="76">
        <f t="shared" si="111"/>
        <v>202</v>
      </c>
      <c r="AC13" s="58">
        <v>198</v>
      </c>
      <c r="AD13" s="58">
        <v>228</v>
      </c>
      <c r="AE13" s="58">
        <v>222</v>
      </c>
      <c r="AF13" s="58">
        <v>217</v>
      </c>
      <c r="AG13" s="58">
        <v>221</v>
      </c>
      <c r="AH13" s="58">
        <v>223</v>
      </c>
      <c r="AI13" s="58">
        <v>241</v>
      </c>
      <c r="AJ13" s="58">
        <v>230</v>
      </c>
      <c r="AK13" s="58">
        <v>235</v>
      </c>
      <c r="AL13" s="58">
        <v>240</v>
      </c>
      <c r="AM13" s="58">
        <v>230</v>
      </c>
      <c r="AN13" s="58">
        <v>234</v>
      </c>
      <c r="AO13" s="58">
        <v>237</v>
      </c>
      <c r="AP13" s="58">
        <v>252</v>
      </c>
      <c r="AQ13" s="58">
        <v>289</v>
      </c>
      <c r="AR13" s="58">
        <v>275</v>
      </c>
      <c r="AS13" s="58">
        <v>263</v>
      </c>
      <c r="AT13" s="27">
        <v>266</v>
      </c>
      <c r="AU13" s="27">
        <v>271</v>
      </c>
      <c r="AV13" s="27">
        <v>288</v>
      </c>
      <c r="AW13" s="27">
        <v>279</v>
      </c>
      <c r="AX13" s="27">
        <v>293</v>
      </c>
      <c r="AY13" s="65">
        <v>95</v>
      </c>
      <c r="AZ13" s="76">
        <f>(AY13+BA13)/2</f>
        <v>96.5</v>
      </c>
      <c r="BA13" s="58">
        <v>98</v>
      </c>
      <c r="BB13" s="58">
        <v>106</v>
      </c>
      <c r="BC13" s="58">
        <v>108</v>
      </c>
      <c r="BD13" s="58">
        <v>107</v>
      </c>
      <c r="BE13" s="58">
        <v>131</v>
      </c>
      <c r="BF13" s="58">
        <v>122</v>
      </c>
      <c r="BG13" s="58">
        <v>124</v>
      </c>
      <c r="BH13" s="58">
        <v>126</v>
      </c>
      <c r="BI13" s="58">
        <v>122</v>
      </c>
      <c r="BJ13" s="58">
        <v>122</v>
      </c>
      <c r="BK13" s="58">
        <v>136</v>
      </c>
      <c r="BL13" s="58">
        <v>133</v>
      </c>
      <c r="BM13" s="58">
        <v>129</v>
      </c>
      <c r="BN13" s="58">
        <v>148</v>
      </c>
      <c r="BO13" s="58">
        <v>139</v>
      </c>
      <c r="BP13" s="58">
        <v>175</v>
      </c>
      <c r="BQ13" s="58">
        <v>167</v>
      </c>
      <c r="BR13" s="27">
        <v>170</v>
      </c>
      <c r="BS13" s="27">
        <v>182</v>
      </c>
      <c r="BT13" s="27">
        <v>183</v>
      </c>
      <c r="BU13" s="27">
        <v>171</v>
      </c>
      <c r="BV13" s="27">
        <v>182</v>
      </c>
      <c r="BW13" s="65"/>
      <c r="BX13" s="76"/>
      <c r="BY13" s="58"/>
      <c r="BZ13" s="58"/>
      <c r="CA13" s="58"/>
      <c r="CB13" s="58"/>
      <c r="CC13" s="58"/>
      <c r="CD13" s="58"/>
      <c r="CE13" s="58"/>
      <c r="CF13" s="58"/>
      <c r="CG13" s="58"/>
      <c r="CH13" s="58"/>
      <c r="CI13" s="58">
        <v>0</v>
      </c>
      <c r="CJ13" s="58">
        <v>0</v>
      </c>
      <c r="CK13" s="58"/>
      <c r="CL13" s="58"/>
      <c r="CM13" s="58"/>
      <c r="CN13" s="58"/>
      <c r="CO13" s="58"/>
      <c r="CP13" s="27"/>
      <c r="CQ13" s="27"/>
      <c r="CR13" s="27"/>
      <c r="CS13" s="27"/>
      <c r="CT13" s="27"/>
      <c r="CU13" s="65"/>
      <c r="CV13" s="76"/>
      <c r="CW13" s="58"/>
      <c r="CX13" s="58"/>
      <c r="CY13" s="58"/>
      <c r="CZ13" s="58"/>
      <c r="DA13" s="58">
        <v>53</v>
      </c>
      <c r="DB13" s="58">
        <v>59</v>
      </c>
      <c r="DC13" s="58">
        <v>53</v>
      </c>
      <c r="DD13" s="58">
        <v>55</v>
      </c>
      <c r="DE13" s="58">
        <v>65</v>
      </c>
      <c r="DF13" s="58"/>
      <c r="DG13" s="58">
        <v>79</v>
      </c>
      <c r="DH13" s="58">
        <v>63</v>
      </c>
      <c r="DI13" s="58">
        <v>70</v>
      </c>
      <c r="DJ13" s="58">
        <v>64</v>
      </c>
      <c r="DK13" s="58">
        <v>78</v>
      </c>
      <c r="DL13" s="58">
        <v>74</v>
      </c>
      <c r="DM13" s="58">
        <v>67</v>
      </c>
      <c r="DN13" s="27">
        <v>116</v>
      </c>
      <c r="DO13" s="27">
        <v>128</v>
      </c>
      <c r="DP13" s="27">
        <v>128</v>
      </c>
      <c r="DQ13" s="27">
        <v>119</v>
      </c>
      <c r="DR13" s="185">
        <v>123</v>
      </c>
      <c r="DS13" s="65">
        <v>38</v>
      </c>
      <c r="DT13" s="76">
        <f t="shared" si="110"/>
        <v>46</v>
      </c>
      <c r="DU13" s="58">
        <v>54</v>
      </c>
      <c r="DV13" s="58">
        <v>74</v>
      </c>
      <c r="DW13" s="58">
        <v>85</v>
      </c>
      <c r="DX13" s="58">
        <v>93</v>
      </c>
      <c r="DY13" s="58">
        <v>97</v>
      </c>
      <c r="DZ13" s="58">
        <v>110</v>
      </c>
      <c r="EA13" s="58">
        <v>110</v>
      </c>
      <c r="EB13" s="58">
        <v>97</v>
      </c>
      <c r="EC13" s="58">
        <v>96</v>
      </c>
      <c r="ED13" s="58">
        <v>103</v>
      </c>
      <c r="EE13" s="58">
        <v>121</v>
      </c>
      <c r="EF13" s="58">
        <v>128</v>
      </c>
      <c r="EG13" s="58">
        <v>124</v>
      </c>
      <c r="EH13" s="58">
        <v>126</v>
      </c>
      <c r="EI13" s="58">
        <v>125</v>
      </c>
      <c r="EJ13" s="58">
        <v>130</v>
      </c>
      <c r="EK13" s="58">
        <v>128</v>
      </c>
      <c r="EL13" s="27">
        <v>127</v>
      </c>
      <c r="EM13" s="27">
        <v>141</v>
      </c>
      <c r="EN13" s="27">
        <v>211</v>
      </c>
      <c r="EO13" s="27">
        <v>219</v>
      </c>
      <c r="EP13" s="27">
        <v>220</v>
      </c>
      <c r="EQ13" s="65"/>
      <c r="ER13" s="76"/>
      <c r="ES13" s="58"/>
      <c r="ET13" s="58"/>
      <c r="EU13" s="58"/>
      <c r="EV13" s="58"/>
      <c r="EW13" s="58"/>
      <c r="EX13" s="58"/>
      <c r="EY13" s="58"/>
      <c r="EZ13" s="58"/>
      <c r="FA13" s="58"/>
      <c r="FB13" s="58"/>
      <c r="FC13" s="58">
        <v>0</v>
      </c>
      <c r="FD13" s="58">
        <v>0</v>
      </c>
      <c r="FE13" s="58"/>
      <c r="FF13" s="58"/>
      <c r="FG13" s="58"/>
      <c r="FH13" s="58"/>
      <c r="FI13" s="58"/>
      <c r="FJ13" s="27"/>
      <c r="FK13" s="27"/>
      <c r="FL13" s="27"/>
      <c r="FM13" s="27"/>
      <c r="FO13" s="65"/>
      <c r="FP13" s="76"/>
      <c r="FQ13" s="58"/>
      <c r="FR13" s="58"/>
      <c r="FS13" s="58"/>
      <c r="FT13" s="58"/>
      <c r="FU13" s="58"/>
      <c r="FV13" s="58"/>
      <c r="FW13" s="58"/>
      <c r="FX13" s="58"/>
      <c r="FY13" s="58"/>
      <c r="FZ13" s="58"/>
      <c r="GA13" s="58">
        <v>0</v>
      </c>
      <c r="GB13" s="58">
        <v>0</v>
      </c>
      <c r="GC13" s="58"/>
      <c r="GD13" s="58"/>
      <c r="GE13" s="58"/>
      <c r="GF13" s="58"/>
      <c r="GG13" s="58"/>
      <c r="GH13" s="27"/>
      <c r="GI13" s="27"/>
      <c r="GJ13" s="27"/>
      <c r="GK13" s="27"/>
      <c r="GL13" s="27"/>
      <c r="GM13" s="65">
        <v>177</v>
      </c>
      <c r="GN13" s="58">
        <v>194</v>
      </c>
      <c r="GO13" s="58">
        <v>193</v>
      </c>
      <c r="GP13" s="58">
        <v>150</v>
      </c>
      <c r="GQ13" s="58">
        <v>143</v>
      </c>
      <c r="GR13" s="58">
        <v>253</v>
      </c>
      <c r="GS13" s="58">
        <v>282</v>
      </c>
      <c r="GT13" s="58">
        <v>288</v>
      </c>
      <c r="GU13" s="58">
        <v>299</v>
      </c>
      <c r="GV13" s="58">
        <v>319</v>
      </c>
      <c r="GW13" s="27">
        <v>377</v>
      </c>
      <c r="GX13" s="27">
        <v>372</v>
      </c>
      <c r="GY13" s="27">
        <v>313</v>
      </c>
      <c r="GZ13" s="27">
        <v>371</v>
      </c>
      <c r="HA13" s="210">
        <v>511</v>
      </c>
      <c r="HB13" s="58"/>
      <c r="HD13" s="84" t="s">
        <v>143</v>
      </c>
      <c r="HE13" s="85">
        <v>17</v>
      </c>
      <c r="HH13" s="100">
        <v>1040</v>
      </c>
      <c r="HI13" s="100">
        <v>1111</v>
      </c>
      <c r="HJ13" s="100">
        <v>1089</v>
      </c>
      <c r="HK13" s="100"/>
      <c r="HL13" s="100"/>
      <c r="HM13" s="100"/>
      <c r="HN13" s="100"/>
      <c r="HO13" s="100"/>
      <c r="HP13" s="100"/>
      <c r="HQ13" s="100"/>
      <c r="HR13" s="100">
        <v>1351</v>
      </c>
      <c r="HS13" s="100">
        <v>1339</v>
      </c>
      <c r="HT13" s="100">
        <v>1442</v>
      </c>
      <c r="HU13" s="100">
        <v>1364</v>
      </c>
      <c r="HV13" s="100">
        <v>1452</v>
      </c>
      <c r="HW13" s="100">
        <v>1548</v>
      </c>
      <c r="HX13" s="100">
        <v>1679</v>
      </c>
      <c r="HY13" s="155">
        <f>J13+AH13+BF13+CD13+DB13+DZ13+EX13+FV13</f>
        <v>863</v>
      </c>
      <c r="HZ13" s="100">
        <f>K13+AI13+BG13+CE13+DC13+EA13+EY13+FW13</f>
        <v>917</v>
      </c>
      <c r="IA13" s="100">
        <f>L13+AJ13+BH13+CF13+DD13+EB13+EZ13+FX13</f>
        <v>896</v>
      </c>
      <c r="IB13" s="100">
        <f>M13+AK13+BI13+CG13+DE13+EC13+FA13+FY13</f>
        <v>913</v>
      </c>
      <c r="IC13" s="100">
        <f>N13+AL13+BJ13+CH13+DF13+ED13+FB13+FZ13</f>
        <v>902</v>
      </c>
      <c r="ID13" s="100">
        <f>O13+AM13+BK13+CI13+DG13+EE13+FC13+GA13</f>
        <v>955</v>
      </c>
      <c r="IE13" s="100">
        <f>P13+AN13+BL13+CJ13+DH13+EF13+FD13+GB13</f>
        <v>953</v>
      </c>
      <c r="IF13" s="100">
        <f>Q13+AO13+BM13+CK13+DI13+EG13+FE13+GC13</f>
        <v>1017</v>
      </c>
      <c r="IG13" s="100">
        <f>R13+AP13+BN13+CL13+DJ13+EH13+FF13+GD13</f>
        <v>1019</v>
      </c>
      <c r="IH13" s="100">
        <f>S13+AQ13+BO13+CM13+DK13+EI13+FG13+GE13</f>
        <v>1034</v>
      </c>
      <c r="II13" s="100">
        <f>T13+AR13+BP13+CN13+DL13+EJ13+FH13+GF13</f>
        <v>1052</v>
      </c>
      <c r="IJ13" s="100">
        <f>U13+AS13+BQ13+CO13+DM13+EK13+FI13+GG13</f>
        <v>1020</v>
      </c>
      <c r="IK13" s="100">
        <f>V13+AT13+BR13+CP13+DN13+EL13+FJ13+GH13</f>
        <v>1065</v>
      </c>
      <c r="IL13" s="100">
        <f>W13+AU13+BS13+CQ13+DO13+EM13+FK13+GI13</f>
        <v>992</v>
      </c>
      <c r="IM13" s="100">
        <f>X13+AV13+BT13+CR13+DP13+EN13+FL13+GJ13</f>
        <v>1139</v>
      </c>
      <c r="IN13" s="100">
        <f>Y13+AW13+BU13+CS13+DQ13+EO13+FM13+GK13</f>
        <v>1177</v>
      </c>
      <c r="IO13" s="100">
        <f>Z13+AX13+BV13+CT13+DR13+EP13+FN13+GL13</f>
        <v>1168</v>
      </c>
      <c r="IP13" s="155">
        <f t="shared" si="95"/>
        <v>177</v>
      </c>
      <c r="IQ13" s="100">
        <f t="shared" si="96"/>
        <v>194</v>
      </c>
      <c r="IR13" s="100">
        <f t="shared" si="97"/>
        <v>193</v>
      </c>
      <c r="IS13" s="100">
        <f t="shared" si="98"/>
        <v>-913</v>
      </c>
      <c r="IT13" s="100">
        <f t="shared" si="99"/>
        <v>-902</v>
      </c>
      <c r="IU13" s="100">
        <f t="shared" si="100"/>
        <v>-955</v>
      </c>
      <c r="IV13" s="100">
        <f t="shared" si="101"/>
        <v>-953</v>
      </c>
      <c r="IW13" s="100">
        <f t="shared" si="102"/>
        <v>-1017</v>
      </c>
      <c r="IX13" s="100">
        <f t="shared" si="103"/>
        <v>-1019</v>
      </c>
      <c r="IY13" s="100">
        <f t="shared" si="104"/>
        <v>-1034</v>
      </c>
      <c r="IZ13" s="100">
        <f t="shared" si="105"/>
        <v>299</v>
      </c>
      <c r="JA13" s="100">
        <f t="shared" si="106"/>
        <v>319</v>
      </c>
      <c r="JB13" s="100">
        <f t="shared" si="107"/>
        <v>377</v>
      </c>
      <c r="JC13" s="100">
        <f t="shared" si="108"/>
        <v>372</v>
      </c>
      <c r="JD13" s="100">
        <f>HV13-IM13</f>
        <v>313</v>
      </c>
      <c r="JE13" s="100">
        <f>HW13-IN13</f>
        <v>371</v>
      </c>
      <c r="JF13" s="100">
        <f>HX13-IO13</f>
        <v>511</v>
      </c>
      <c r="JG13"/>
    </row>
    <row r="14" spans="1:267" s="17" customFormat="1">
      <c r="A14" s="21" t="s">
        <v>38</v>
      </c>
      <c r="B14" s="27"/>
      <c r="C14" s="72">
        <v>853</v>
      </c>
      <c r="D14" s="52">
        <f t="shared" si="109"/>
        <v>846</v>
      </c>
      <c r="E14" s="27">
        <v>839</v>
      </c>
      <c r="F14" s="27">
        <v>815</v>
      </c>
      <c r="G14" s="27">
        <v>880</v>
      </c>
      <c r="H14" s="27">
        <v>726</v>
      </c>
      <c r="I14" s="27">
        <v>844</v>
      </c>
      <c r="J14" s="27">
        <v>956</v>
      </c>
      <c r="K14" s="27">
        <v>901</v>
      </c>
      <c r="L14" s="27">
        <v>886</v>
      </c>
      <c r="M14" s="27">
        <v>826</v>
      </c>
      <c r="N14" s="27">
        <v>807</v>
      </c>
      <c r="O14" s="27">
        <v>810</v>
      </c>
      <c r="P14" s="27">
        <v>850</v>
      </c>
      <c r="Q14" s="27">
        <v>797</v>
      </c>
      <c r="R14" s="27">
        <v>930</v>
      </c>
      <c r="S14" s="27">
        <v>938</v>
      </c>
      <c r="T14" s="27">
        <v>861</v>
      </c>
      <c r="U14" s="27">
        <v>827</v>
      </c>
      <c r="V14" s="27">
        <v>771</v>
      </c>
      <c r="W14" s="27">
        <v>650</v>
      </c>
      <c r="X14" s="27">
        <v>638</v>
      </c>
      <c r="Y14" s="27">
        <v>654</v>
      </c>
      <c r="Z14" s="27">
        <v>703</v>
      </c>
      <c r="AA14" s="65">
        <v>409</v>
      </c>
      <c r="AB14" s="76">
        <f t="shared" si="111"/>
        <v>420</v>
      </c>
      <c r="AC14" s="58">
        <v>431</v>
      </c>
      <c r="AD14" s="58">
        <v>423</v>
      </c>
      <c r="AE14" s="58">
        <v>402</v>
      </c>
      <c r="AF14" s="58">
        <v>421</v>
      </c>
      <c r="AG14" s="58">
        <v>404</v>
      </c>
      <c r="AH14" s="58">
        <v>432</v>
      </c>
      <c r="AI14" s="58">
        <v>414</v>
      </c>
      <c r="AJ14" s="58">
        <v>417</v>
      </c>
      <c r="AK14" s="58">
        <v>394</v>
      </c>
      <c r="AL14" s="58">
        <v>408</v>
      </c>
      <c r="AM14" s="58">
        <v>415</v>
      </c>
      <c r="AN14" s="58">
        <v>441</v>
      </c>
      <c r="AO14" s="58">
        <v>468</v>
      </c>
      <c r="AP14" s="58">
        <v>461</v>
      </c>
      <c r="AQ14" s="58">
        <v>479</v>
      </c>
      <c r="AR14" s="58">
        <v>467</v>
      </c>
      <c r="AS14" s="58">
        <v>474</v>
      </c>
      <c r="AT14" s="27">
        <v>495</v>
      </c>
      <c r="AU14" s="27">
        <v>517</v>
      </c>
      <c r="AV14" s="27">
        <v>503</v>
      </c>
      <c r="AW14" s="27">
        <v>482</v>
      </c>
      <c r="AX14" s="27">
        <v>513</v>
      </c>
      <c r="AY14" s="65">
        <v>43</v>
      </c>
      <c r="AZ14" s="76">
        <f>(AY14+BA14)/2</f>
        <v>46</v>
      </c>
      <c r="BA14" s="58">
        <v>49</v>
      </c>
      <c r="BB14" s="58">
        <v>53</v>
      </c>
      <c r="BC14" s="58">
        <v>50</v>
      </c>
      <c r="BD14" s="58">
        <v>51</v>
      </c>
      <c r="BE14" s="58">
        <v>55</v>
      </c>
      <c r="BF14" s="58">
        <v>52</v>
      </c>
      <c r="BG14" s="58">
        <v>59</v>
      </c>
      <c r="BH14" s="58">
        <v>54</v>
      </c>
      <c r="BI14" s="58">
        <v>58</v>
      </c>
      <c r="BJ14" s="58">
        <v>58</v>
      </c>
      <c r="BK14" s="58">
        <v>60</v>
      </c>
      <c r="BL14" s="58">
        <v>60</v>
      </c>
      <c r="BM14" s="58">
        <v>53</v>
      </c>
      <c r="BN14" s="58">
        <v>58</v>
      </c>
      <c r="BO14" s="58">
        <v>68</v>
      </c>
      <c r="BP14" s="58">
        <v>65</v>
      </c>
      <c r="BQ14" s="58">
        <v>63</v>
      </c>
      <c r="BR14" s="27">
        <v>64</v>
      </c>
      <c r="BS14" s="27">
        <v>64</v>
      </c>
      <c r="BT14" s="27">
        <v>63</v>
      </c>
      <c r="BU14" s="27">
        <v>59</v>
      </c>
      <c r="BV14" s="27">
        <v>66</v>
      </c>
      <c r="BW14" s="65"/>
      <c r="BX14" s="76"/>
      <c r="BY14" s="58"/>
      <c r="BZ14" s="58"/>
      <c r="CA14" s="58"/>
      <c r="CB14" s="58"/>
      <c r="CC14" s="58"/>
      <c r="CD14" s="58"/>
      <c r="CE14" s="58"/>
      <c r="CF14" s="58"/>
      <c r="CG14" s="58"/>
      <c r="CH14" s="58"/>
      <c r="CI14" s="58">
        <v>0</v>
      </c>
      <c r="CJ14" s="58">
        <v>0</v>
      </c>
      <c r="CK14" s="58"/>
      <c r="CL14" s="58"/>
      <c r="CM14" s="58"/>
      <c r="CN14" s="58"/>
      <c r="CO14" s="58"/>
      <c r="CP14" s="27"/>
      <c r="CQ14" s="27"/>
      <c r="CR14" s="27"/>
      <c r="CS14" s="27"/>
      <c r="CT14" s="27"/>
      <c r="CU14" s="65"/>
      <c r="CV14" s="76"/>
      <c r="CW14" s="58"/>
      <c r="CX14" s="58"/>
      <c r="CY14" s="58"/>
      <c r="CZ14" s="58"/>
      <c r="DA14" s="58"/>
      <c r="DB14" s="58"/>
      <c r="DC14" s="58"/>
      <c r="DD14" s="58"/>
      <c r="DE14" s="58"/>
      <c r="DF14" s="58"/>
      <c r="DG14" s="58">
        <v>0</v>
      </c>
      <c r="DH14" s="58">
        <v>0</v>
      </c>
      <c r="DI14" s="58"/>
      <c r="DJ14" s="58"/>
      <c r="DK14" s="58"/>
      <c r="DL14" s="58"/>
      <c r="DM14" s="58"/>
      <c r="DN14" s="27"/>
      <c r="DO14" s="27"/>
      <c r="DP14" s="27"/>
      <c r="DQ14" s="27"/>
      <c r="DR14" s="185"/>
      <c r="DS14" s="65">
        <v>7</v>
      </c>
      <c r="DT14" s="76">
        <f t="shared" si="110"/>
        <v>56</v>
      </c>
      <c r="DU14" s="58">
        <v>105</v>
      </c>
      <c r="DV14" s="58">
        <v>142</v>
      </c>
      <c r="DW14" s="58">
        <v>148</v>
      </c>
      <c r="DX14" s="58">
        <v>128</v>
      </c>
      <c r="DY14" s="58">
        <v>198</v>
      </c>
      <c r="DZ14" s="58">
        <v>174</v>
      </c>
      <c r="EA14" s="58">
        <v>175</v>
      </c>
      <c r="EB14" s="58">
        <v>201</v>
      </c>
      <c r="EC14" s="58">
        <v>244</v>
      </c>
      <c r="ED14" s="58">
        <v>259</v>
      </c>
      <c r="EE14" s="58">
        <v>238</v>
      </c>
      <c r="EF14" s="58">
        <v>242</v>
      </c>
      <c r="EG14" s="58">
        <v>213</v>
      </c>
      <c r="EH14" s="58">
        <v>240</v>
      </c>
      <c r="EI14" s="58">
        <v>187</v>
      </c>
      <c r="EJ14" s="58">
        <v>230</v>
      </c>
      <c r="EK14" s="58">
        <v>248</v>
      </c>
      <c r="EL14" s="27">
        <v>232</v>
      </c>
      <c r="EM14" s="27">
        <v>238</v>
      </c>
      <c r="EN14" s="27">
        <v>256</v>
      </c>
      <c r="EO14" s="27">
        <v>216</v>
      </c>
      <c r="EP14" s="27">
        <v>230</v>
      </c>
      <c r="EQ14" s="65"/>
      <c r="ER14" s="76"/>
      <c r="ES14" s="58"/>
      <c r="ET14" s="58"/>
      <c r="EU14" s="58"/>
      <c r="EV14" s="58"/>
      <c r="EW14" s="58"/>
      <c r="EX14" s="58"/>
      <c r="EY14" s="58"/>
      <c r="EZ14" s="58"/>
      <c r="FA14" s="58"/>
      <c r="FB14" s="58"/>
      <c r="FC14" s="58">
        <v>0</v>
      </c>
      <c r="FD14" s="58">
        <v>0</v>
      </c>
      <c r="FE14" s="58"/>
      <c r="FF14" s="58"/>
      <c r="FG14" s="58"/>
      <c r="FH14" s="58"/>
      <c r="FI14" s="58"/>
      <c r="FJ14" s="27"/>
      <c r="FK14" s="27"/>
      <c r="FL14" s="27"/>
      <c r="FM14" s="27"/>
      <c r="FO14" s="65">
        <v>56</v>
      </c>
      <c r="FP14" s="76">
        <f>(FO14+FQ14)/2</f>
        <v>63</v>
      </c>
      <c r="FQ14" s="58">
        <v>70</v>
      </c>
      <c r="FR14" s="58">
        <v>74</v>
      </c>
      <c r="FS14" s="58">
        <v>71</v>
      </c>
      <c r="FT14" s="58">
        <v>76</v>
      </c>
      <c r="FU14" s="58">
        <v>74</v>
      </c>
      <c r="FV14" s="58">
        <v>77</v>
      </c>
      <c r="FW14" s="58">
        <v>83</v>
      </c>
      <c r="FX14" s="58">
        <v>76</v>
      </c>
      <c r="FY14" s="58">
        <v>82</v>
      </c>
      <c r="FZ14" s="58">
        <v>83</v>
      </c>
      <c r="GA14" s="58">
        <v>81</v>
      </c>
      <c r="GB14" s="58">
        <v>81</v>
      </c>
      <c r="GC14" s="58">
        <v>75</v>
      </c>
      <c r="GD14" s="58">
        <v>82</v>
      </c>
      <c r="GE14" s="58">
        <v>82</v>
      </c>
      <c r="GF14" s="58">
        <v>78</v>
      </c>
      <c r="GG14" s="58">
        <v>84</v>
      </c>
      <c r="GH14" s="27">
        <v>85</v>
      </c>
      <c r="GI14" s="27">
        <v>84</v>
      </c>
      <c r="GJ14" s="27">
        <v>85</v>
      </c>
      <c r="GK14" s="27">
        <v>83</v>
      </c>
      <c r="GL14" s="27">
        <v>88</v>
      </c>
      <c r="GM14" s="65">
        <v>19</v>
      </c>
      <c r="GN14" s="58">
        <v>19</v>
      </c>
      <c r="GO14" s="58">
        <v>12</v>
      </c>
      <c r="GP14" s="58">
        <v>13</v>
      </c>
      <c r="GQ14" s="58">
        <v>96</v>
      </c>
      <c r="GR14" s="58">
        <v>84</v>
      </c>
      <c r="GS14" s="58">
        <v>111</v>
      </c>
      <c r="GT14" s="58">
        <v>89</v>
      </c>
      <c r="GU14" s="58">
        <v>115</v>
      </c>
      <c r="GV14" s="58">
        <v>128</v>
      </c>
      <c r="GW14" s="27">
        <v>191</v>
      </c>
      <c r="GX14" s="27">
        <v>199</v>
      </c>
      <c r="GY14" s="27">
        <v>187</v>
      </c>
      <c r="GZ14" s="27">
        <v>222</v>
      </c>
      <c r="HA14" s="210">
        <v>209</v>
      </c>
      <c r="HB14" s="58"/>
      <c r="HD14" s="84" t="s">
        <v>144</v>
      </c>
      <c r="HE14" s="85">
        <v>1</v>
      </c>
      <c r="HH14" s="100">
        <v>1710</v>
      </c>
      <c r="HI14" s="100">
        <v>1651</v>
      </c>
      <c r="HJ14" s="100">
        <v>1646</v>
      </c>
      <c r="HK14" s="100"/>
      <c r="HL14" s="100"/>
      <c r="HM14" s="100"/>
      <c r="HN14" s="100"/>
      <c r="HO14" s="100"/>
      <c r="HP14" s="100"/>
      <c r="HQ14" s="100"/>
      <c r="HR14" s="100">
        <v>1816</v>
      </c>
      <c r="HS14" s="100">
        <v>1824</v>
      </c>
      <c r="HT14" s="100">
        <v>1838</v>
      </c>
      <c r="HU14" s="100">
        <v>1752</v>
      </c>
      <c r="HV14" s="100">
        <v>1732</v>
      </c>
      <c r="HW14" s="100">
        <v>1716</v>
      </c>
      <c r="HX14" s="100">
        <v>1809</v>
      </c>
      <c r="HY14" s="155">
        <f>J14+AH14+BF14+CD14+DB14+DZ14+EX14+FV14</f>
        <v>1691</v>
      </c>
      <c r="HZ14" s="100">
        <f>K14+AI14+BG14+CE14+DC14+EA14+EY14+FW14</f>
        <v>1632</v>
      </c>
      <c r="IA14" s="100">
        <f>L14+AJ14+BH14+CF14+DD14+EB14+EZ14+FX14</f>
        <v>1634</v>
      </c>
      <c r="IB14" s="100">
        <f>M14+AK14+BI14+CG14+DE14+EC14+FA14+FY14</f>
        <v>1604</v>
      </c>
      <c r="IC14" s="100">
        <f>N14+AL14+BJ14+CH14+DF14+ED14+FB14+FZ14</f>
        <v>1615</v>
      </c>
      <c r="ID14" s="100">
        <f>O14+AM14+BK14+CI14+DG14+EE14+FC14+GA14</f>
        <v>1604</v>
      </c>
      <c r="IE14" s="100">
        <f>P14+AN14+BL14+CJ14+DH14+EF14+FD14+GB14</f>
        <v>1674</v>
      </c>
      <c r="IF14" s="100">
        <f>Q14+AO14+BM14+CK14+DI14+EG14+FE14+GC14</f>
        <v>1606</v>
      </c>
      <c r="IG14" s="100">
        <f>R14+AP14+BN14+CL14+DJ14+EH14+FF14+GD14</f>
        <v>1771</v>
      </c>
      <c r="IH14" s="100">
        <f>S14+AQ14+BO14+CM14+DK14+EI14+FG14+GE14</f>
        <v>1754</v>
      </c>
      <c r="II14" s="100">
        <f>T14+AR14+BP14+CN14+DL14+EJ14+FH14+GF14</f>
        <v>1701</v>
      </c>
      <c r="IJ14" s="100">
        <f>U14+AS14+BQ14+CO14+DM14+EK14+FI14+GG14</f>
        <v>1696</v>
      </c>
      <c r="IK14" s="100">
        <f>V14+AT14+BR14+CP14+DN14+EL14+FJ14+GH14</f>
        <v>1647</v>
      </c>
      <c r="IL14" s="100">
        <f>W14+AU14+BS14+CQ14+DO14+EM14+FK14+GI14</f>
        <v>1553</v>
      </c>
      <c r="IM14" s="100">
        <f>X14+AV14+BT14+CR14+DP14+EN14+FL14+GJ14</f>
        <v>1545</v>
      </c>
      <c r="IN14" s="100">
        <f>Y14+AW14+BU14+CS14+DQ14+EO14+FM14+GK14</f>
        <v>1494</v>
      </c>
      <c r="IO14" s="100">
        <f>Z14+AX14+BV14+CT14+DR14+EP14+FN14+GL14</f>
        <v>1600</v>
      </c>
      <c r="IP14" s="155">
        <f t="shared" si="95"/>
        <v>19</v>
      </c>
      <c r="IQ14" s="100">
        <f t="shared" si="96"/>
        <v>19</v>
      </c>
      <c r="IR14" s="100">
        <f t="shared" si="97"/>
        <v>12</v>
      </c>
      <c r="IS14" s="100">
        <f t="shared" si="98"/>
        <v>-1604</v>
      </c>
      <c r="IT14" s="100">
        <f t="shared" si="99"/>
        <v>-1615</v>
      </c>
      <c r="IU14" s="100">
        <f t="shared" si="100"/>
        <v>-1604</v>
      </c>
      <c r="IV14" s="100">
        <f t="shared" si="101"/>
        <v>-1674</v>
      </c>
      <c r="IW14" s="100">
        <f t="shared" si="102"/>
        <v>-1606</v>
      </c>
      <c r="IX14" s="100">
        <f t="shared" si="103"/>
        <v>-1771</v>
      </c>
      <c r="IY14" s="100">
        <f t="shared" si="104"/>
        <v>-1754</v>
      </c>
      <c r="IZ14" s="100">
        <f t="shared" si="105"/>
        <v>115</v>
      </c>
      <c r="JA14" s="100">
        <f t="shared" si="106"/>
        <v>128</v>
      </c>
      <c r="JB14" s="100">
        <f t="shared" si="107"/>
        <v>191</v>
      </c>
      <c r="JC14" s="100">
        <f t="shared" si="108"/>
        <v>199</v>
      </c>
      <c r="JD14" s="100">
        <f>HV14-IM14</f>
        <v>187</v>
      </c>
      <c r="JE14" s="100">
        <f>HW14-IN14</f>
        <v>222</v>
      </c>
      <c r="JF14" s="100">
        <f>HX14-IO14</f>
        <v>209</v>
      </c>
      <c r="JG14"/>
    </row>
    <row r="15" spans="1:267" s="17" customFormat="1">
      <c r="A15" s="21" t="s">
        <v>40</v>
      </c>
      <c r="B15" s="27"/>
      <c r="C15" s="72">
        <v>570</v>
      </c>
      <c r="D15" s="52">
        <f t="shared" si="109"/>
        <v>560.5</v>
      </c>
      <c r="E15" s="27">
        <v>551</v>
      </c>
      <c r="F15" s="27">
        <v>548</v>
      </c>
      <c r="G15" s="27">
        <v>566</v>
      </c>
      <c r="H15" s="27">
        <v>513</v>
      </c>
      <c r="I15" s="27">
        <v>494</v>
      </c>
      <c r="J15" s="27">
        <v>605</v>
      </c>
      <c r="K15" s="27">
        <v>516</v>
      </c>
      <c r="L15" s="27">
        <v>514</v>
      </c>
      <c r="M15" s="27">
        <v>558</v>
      </c>
      <c r="N15" s="27">
        <v>560</v>
      </c>
      <c r="O15" s="27">
        <v>548</v>
      </c>
      <c r="P15" s="27">
        <v>613</v>
      </c>
      <c r="Q15" s="27">
        <v>589</v>
      </c>
      <c r="R15" s="27">
        <v>664</v>
      </c>
      <c r="S15" s="27">
        <v>597</v>
      </c>
      <c r="T15" s="27">
        <v>610</v>
      </c>
      <c r="U15" s="27">
        <v>544</v>
      </c>
      <c r="V15" s="27">
        <v>493</v>
      </c>
      <c r="W15" s="27">
        <v>411</v>
      </c>
      <c r="X15" s="27">
        <v>407</v>
      </c>
      <c r="Y15" s="27">
        <v>390</v>
      </c>
      <c r="Z15" s="27">
        <v>353</v>
      </c>
      <c r="AA15" s="65">
        <v>277</v>
      </c>
      <c r="AB15" s="76">
        <f t="shared" si="111"/>
        <v>272</v>
      </c>
      <c r="AC15" s="58">
        <v>267</v>
      </c>
      <c r="AD15" s="58">
        <v>275</v>
      </c>
      <c r="AE15" s="58">
        <v>267</v>
      </c>
      <c r="AF15" s="58">
        <v>251</v>
      </c>
      <c r="AG15" s="58">
        <v>250</v>
      </c>
      <c r="AH15" s="58">
        <v>252</v>
      </c>
      <c r="AI15" s="58">
        <v>265</v>
      </c>
      <c r="AJ15" s="58">
        <v>248</v>
      </c>
      <c r="AK15" s="58">
        <v>280</v>
      </c>
      <c r="AL15" s="58">
        <v>247</v>
      </c>
      <c r="AM15" s="58">
        <v>265</v>
      </c>
      <c r="AN15" s="58">
        <v>278</v>
      </c>
      <c r="AO15" s="58">
        <v>250</v>
      </c>
      <c r="AP15" s="58">
        <v>268</v>
      </c>
      <c r="AQ15" s="58">
        <v>273</v>
      </c>
      <c r="AR15" s="58">
        <v>292</v>
      </c>
      <c r="AS15" s="58">
        <v>270</v>
      </c>
      <c r="AT15" s="27">
        <v>270</v>
      </c>
      <c r="AU15" s="27">
        <v>274</v>
      </c>
      <c r="AV15" s="27">
        <v>276</v>
      </c>
      <c r="AW15" s="27">
        <v>281</v>
      </c>
      <c r="AX15" s="27">
        <v>281</v>
      </c>
      <c r="AY15" s="65">
        <v>99</v>
      </c>
      <c r="AZ15" s="76">
        <f>(AY15+BA15)/2</f>
        <v>95</v>
      </c>
      <c r="BA15" s="58">
        <v>91</v>
      </c>
      <c r="BB15" s="58">
        <v>91</v>
      </c>
      <c r="BC15" s="58">
        <v>99</v>
      </c>
      <c r="BD15" s="58">
        <v>93</v>
      </c>
      <c r="BE15" s="58">
        <v>85</v>
      </c>
      <c r="BF15" s="58">
        <v>85</v>
      </c>
      <c r="BG15" s="58">
        <v>97</v>
      </c>
      <c r="BH15" s="58">
        <v>106</v>
      </c>
      <c r="BI15" s="58">
        <v>103</v>
      </c>
      <c r="BJ15" s="58">
        <v>100</v>
      </c>
      <c r="BK15" s="58">
        <v>115</v>
      </c>
      <c r="BL15" s="58">
        <v>117</v>
      </c>
      <c r="BM15" s="58">
        <v>128</v>
      </c>
      <c r="BN15" s="58">
        <v>123</v>
      </c>
      <c r="BO15" s="58">
        <v>127</v>
      </c>
      <c r="BP15" s="58">
        <v>128</v>
      </c>
      <c r="BQ15" s="58">
        <v>127</v>
      </c>
      <c r="BR15" s="27">
        <v>124</v>
      </c>
      <c r="BS15" s="27">
        <v>130</v>
      </c>
      <c r="BT15" s="27">
        <v>132</v>
      </c>
      <c r="BU15" s="27">
        <v>130</v>
      </c>
      <c r="BV15" s="27">
        <v>132</v>
      </c>
      <c r="BW15" s="65"/>
      <c r="BX15" s="76"/>
      <c r="BY15" s="58"/>
      <c r="BZ15" s="58"/>
      <c r="CA15" s="58"/>
      <c r="CB15" s="58"/>
      <c r="CC15" s="58"/>
      <c r="CD15" s="58"/>
      <c r="CE15" s="58"/>
      <c r="CF15" s="58"/>
      <c r="CG15" s="58"/>
      <c r="CH15" s="58"/>
      <c r="CI15" s="58">
        <v>0</v>
      </c>
      <c r="CJ15" s="58">
        <v>0</v>
      </c>
      <c r="CK15" s="58"/>
      <c r="CL15" s="58"/>
      <c r="CM15" s="58"/>
      <c r="CN15" s="58"/>
      <c r="CO15" s="58"/>
      <c r="CP15" s="27"/>
      <c r="CQ15" s="27"/>
      <c r="CR15" s="27"/>
      <c r="CS15" s="27"/>
      <c r="CT15" s="27"/>
      <c r="CU15" s="65"/>
      <c r="CV15" s="76"/>
      <c r="CW15" s="58"/>
      <c r="CX15" s="58"/>
      <c r="CY15" s="58"/>
      <c r="CZ15" s="58"/>
      <c r="DA15" s="58"/>
      <c r="DB15" s="58"/>
      <c r="DC15" s="58"/>
      <c r="DD15" s="58"/>
      <c r="DE15" s="58"/>
      <c r="DF15" s="58"/>
      <c r="DG15" s="58">
        <v>0</v>
      </c>
      <c r="DH15" s="58">
        <v>0</v>
      </c>
      <c r="DI15" s="58"/>
      <c r="DJ15" s="58"/>
      <c r="DK15" s="58"/>
      <c r="DL15" s="58"/>
      <c r="DM15" s="58"/>
      <c r="DN15" s="27"/>
      <c r="DO15" s="27"/>
      <c r="DP15" s="27"/>
      <c r="DQ15" s="27"/>
      <c r="DR15" s="185"/>
      <c r="DS15" s="65">
        <v>18</v>
      </c>
      <c r="DT15" s="76">
        <f t="shared" si="110"/>
        <v>18</v>
      </c>
      <c r="DU15" s="58">
        <v>18</v>
      </c>
      <c r="DV15" s="58">
        <v>104</v>
      </c>
      <c r="DW15" s="58">
        <v>124</v>
      </c>
      <c r="DX15" s="58">
        <v>125</v>
      </c>
      <c r="DY15" s="58">
        <v>123</v>
      </c>
      <c r="DZ15" s="58">
        <v>122</v>
      </c>
      <c r="EA15" s="58">
        <v>130</v>
      </c>
      <c r="EB15" s="58">
        <v>158</v>
      </c>
      <c r="EC15" s="58">
        <v>115</v>
      </c>
      <c r="ED15" s="58">
        <v>114</v>
      </c>
      <c r="EE15" s="58">
        <v>121</v>
      </c>
      <c r="EF15" s="58">
        <v>114</v>
      </c>
      <c r="EG15" s="58">
        <v>147</v>
      </c>
      <c r="EH15" s="58">
        <v>156</v>
      </c>
      <c r="EI15" s="58">
        <v>271</v>
      </c>
      <c r="EJ15" s="58">
        <v>269</v>
      </c>
      <c r="EK15" s="58">
        <v>273</v>
      </c>
      <c r="EL15" s="27">
        <v>267</v>
      </c>
      <c r="EM15" s="27">
        <v>274</v>
      </c>
      <c r="EN15" s="27">
        <v>253</v>
      </c>
      <c r="EO15" s="27">
        <v>262</v>
      </c>
      <c r="EP15" s="27">
        <v>242</v>
      </c>
      <c r="EQ15" s="65"/>
      <c r="ER15" s="76"/>
      <c r="ES15" s="58"/>
      <c r="ET15" s="58"/>
      <c r="EU15" s="58"/>
      <c r="EV15" s="58"/>
      <c r="EW15" s="58"/>
      <c r="EX15" s="58"/>
      <c r="EY15" s="58"/>
      <c r="EZ15" s="58"/>
      <c r="FA15" s="58"/>
      <c r="FB15" s="58"/>
      <c r="FC15" s="58">
        <v>0</v>
      </c>
      <c r="FD15" s="58">
        <v>0</v>
      </c>
      <c r="FE15" s="58"/>
      <c r="FF15" s="58"/>
      <c r="FG15" s="58"/>
      <c r="FH15" s="58"/>
      <c r="FI15" s="58"/>
      <c r="FJ15" s="27"/>
      <c r="FK15" s="27"/>
      <c r="FL15" s="27"/>
      <c r="FM15" s="27"/>
      <c r="FO15" s="65"/>
      <c r="FP15" s="76"/>
      <c r="FQ15" s="58"/>
      <c r="FR15" s="58"/>
      <c r="FS15" s="58"/>
      <c r="FT15" s="58"/>
      <c r="FU15" s="58">
        <v>29</v>
      </c>
      <c r="FV15" s="58">
        <v>31</v>
      </c>
      <c r="FW15" s="58">
        <v>25</v>
      </c>
      <c r="FX15" s="58">
        <v>29</v>
      </c>
      <c r="FY15" s="58">
        <v>26</v>
      </c>
      <c r="FZ15" s="58">
        <v>28</v>
      </c>
      <c r="GA15" s="58">
        <v>30</v>
      </c>
      <c r="GB15" s="58">
        <v>28</v>
      </c>
      <c r="GC15" s="58">
        <v>25</v>
      </c>
      <c r="GD15" s="58">
        <v>21</v>
      </c>
      <c r="GE15" s="58">
        <v>25</v>
      </c>
      <c r="GF15" s="58">
        <v>29</v>
      </c>
      <c r="GG15" s="58">
        <v>31</v>
      </c>
      <c r="GH15" s="27">
        <v>29</v>
      </c>
      <c r="GI15" s="27">
        <v>28</v>
      </c>
      <c r="GJ15" s="27">
        <v>29</v>
      </c>
      <c r="GK15" s="27">
        <v>28</v>
      </c>
      <c r="GL15" s="27">
        <v>30</v>
      </c>
      <c r="GM15" s="65">
        <v>45</v>
      </c>
      <c r="GN15" s="58">
        <v>47</v>
      </c>
      <c r="GO15" s="58">
        <v>67</v>
      </c>
      <c r="GP15" s="58">
        <v>123</v>
      </c>
      <c r="GQ15" s="58">
        <v>224</v>
      </c>
      <c r="GR15" s="58">
        <v>224</v>
      </c>
      <c r="GS15" s="58">
        <v>215</v>
      </c>
      <c r="GT15" s="58">
        <v>244</v>
      </c>
      <c r="GU15" s="58">
        <v>198</v>
      </c>
      <c r="GV15" s="58">
        <v>231</v>
      </c>
      <c r="GW15" s="27">
        <v>223</v>
      </c>
      <c r="GX15" s="27">
        <v>274</v>
      </c>
      <c r="GY15" s="27">
        <v>384</v>
      </c>
      <c r="GZ15" s="27">
        <v>373</v>
      </c>
      <c r="HA15" s="210">
        <v>389</v>
      </c>
      <c r="HB15" s="58"/>
      <c r="HD15" s="84" t="s">
        <v>145</v>
      </c>
      <c r="HE15" s="85">
        <v>1</v>
      </c>
      <c r="HH15" s="100">
        <v>1140</v>
      </c>
      <c r="HI15" s="100">
        <v>1080</v>
      </c>
      <c r="HJ15" s="100">
        <v>1122</v>
      </c>
      <c r="HK15" s="100"/>
      <c r="HL15" s="100"/>
      <c r="HM15" s="100"/>
      <c r="HN15" s="100"/>
      <c r="HO15" s="100"/>
      <c r="HP15" s="100"/>
      <c r="HQ15" s="100"/>
      <c r="HR15" s="100">
        <v>1526</v>
      </c>
      <c r="HS15" s="100">
        <v>1476</v>
      </c>
      <c r="HT15" s="100">
        <v>1406</v>
      </c>
      <c r="HU15" s="100">
        <v>1391</v>
      </c>
      <c r="HV15" s="100">
        <v>1481</v>
      </c>
      <c r="HW15" s="100">
        <v>1464</v>
      </c>
      <c r="HX15" s="100">
        <v>1427</v>
      </c>
      <c r="HY15" s="155">
        <f>J15+AH15+BF15+CD15+DB15+DZ15+EX15+FV15</f>
        <v>1095</v>
      </c>
      <c r="HZ15" s="100">
        <f>K15+AI15+BG15+CE15+DC15+EA15+EY15+FW15</f>
        <v>1033</v>
      </c>
      <c r="IA15" s="100">
        <f>L15+AJ15+BH15+CF15+DD15+EB15+EZ15+FX15</f>
        <v>1055</v>
      </c>
      <c r="IB15" s="100">
        <f>M15+AK15+BI15+CG15+DE15+EC15+FA15+FY15</f>
        <v>1082</v>
      </c>
      <c r="IC15" s="100">
        <f>N15+AL15+BJ15+CH15+DF15+ED15+FB15+FZ15</f>
        <v>1049</v>
      </c>
      <c r="ID15" s="100">
        <f>O15+AM15+BK15+CI15+DG15+EE15+FC15+GA15</f>
        <v>1079</v>
      </c>
      <c r="IE15" s="100">
        <f>P15+AN15+BL15+CJ15+DH15+EF15+FD15+GB15</f>
        <v>1150</v>
      </c>
      <c r="IF15" s="100">
        <f>Q15+AO15+BM15+CK15+DI15+EG15+FE15+GC15</f>
        <v>1139</v>
      </c>
      <c r="IG15" s="100">
        <f>R15+AP15+BN15+CL15+DJ15+EH15+FF15+GD15</f>
        <v>1232</v>
      </c>
      <c r="IH15" s="100">
        <f>S15+AQ15+BO15+CM15+DK15+EI15+FG15+GE15</f>
        <v>1293</v>
      </c>
      <c r="II15" s="100">
        <f>T15+AR15+BP15+CN15+DL15+EJ15+FH15+GF15</f>
        <v>1328</v>
      </c>
      <c r="IJ15" s="100">
        <f>U15+AS15+BQ15+CO15+DM15+EK15+FI15+GG15</f>
        <v>1245</v>
      </c>
      <c r="IK15" s="100">
        <f>V15+AT15+BR15+CP15+DN15+EL15+FJ15+GH15</f>
        <v>1183</v>
      </c>
      <c r="IL15" s="100">
        <f>W15+AU15+BS15+CQ15+DO15+EM15+FK15+GI15</f>
        <v>1117</v>
      </c>
      <c r="IM15" s="100">
        <f>X15+AV15+BT15+CR15+DP15+EN15+FL15+GJ15</f>
        <v>1097</v>
      </c>
      <c r="IN15" s="100">
        <f>Y15+AW15+BU15+CS15+DQ15+EO15+FM15+GK15</f>
        <v>1091</v>
      </c>
      <c r="IO15" s="100">
        <f>Z15+AX15+BV15+CT15+DR15+EP15+FN15+GL15</f>
        <v>1038</v>
      </c>
      <c r="IP15" s="155">
        <f t="shared" si="95"/>
        <v>45</v>
      </c>
      <c r="IQ15" s="100">
        <f t="shared" si="96"/>
        <v>47</v>
      </c>
      <c r="IR15" s="100">
        <f t="shared" si="97"/>
        <v>67</v>
      </c>
      <c r="IS15" s="100">
        <f t="shared" si="98"/>
        <v>-1082</v>
      </c>
      <c r="IT15" s="100">
        <f t="shared" si="99"/>
        <v>-1049</v>
      </c>
      <c r="IU15" s="100">
        <f t="shared" si="100"/>
        <v>-1079</v>
      </c>
      <c r="IV15" s="100">
        <f t="shared" si="101"/>
        <v>-1150</v>
      </c>
      <c r="IW15" s="100">
        <f t="shared" si="102"/>
        <v>-1139</v>
      </c>
      <c r="IX15" s="100">
        <f t="shared" si="103"/>
        <v>-1232</v>
      </c>
      <c r="IY15" s="100">
        <f t="shared" si="104"/>
        <v>-1293</v>
      </c>
      <c r="IZ15" s="100">
        <f t="shared" si="105"/>
        <v>198</v>
      </c>
      <c r="JA15" s="100">
        <f t="shared" si="106"/>
        <v>231</v>
      </c>
      <c r="JB15" s="100">
        <f t="shared" si="107"/>
        <v>223</v>
      </c>
      <c r="JC15" s="100">
        <f t="shared" si="108"/>
        <v>274</v>
      </c>
      <c r="JD15" s="100">
        <f>HV15-IM15</f>
        <v>384</v>
      </c>
      <c r="JE15" s="100">
        <f>HW15-IN15</f>
        <v>373</v>
      </c>
      <c r="JF15" s="100">
        <f>HX15-IO15</f>
        <v>389</v>
      </c>
      <c r="JG15"/>
    </row>
    <row r="16" spans="1:267" s="17" customFormat="1">
      <c r="A16" s="21" t="s">
        <v>41</v>
      </c>
      <c r="B16" s="27"/>
      <c r="C16" s="72">
        <v>242</v>
      </c>
      <c r="D16" s="52">
        <f t="shared" si="109"/>
        <v>267.5</v>
      </c>
      <c r="E16" s="27">
        <v>293</v>
      </c>
      <c r="F16" s="27">
        <v>269</v>
      </c>
      <c r="G16" s="27">
        <v>278</v>
      </c>
      <c r="H16" s="27">
        <v>267</v>
      </c>
      <c r="I16" s="27">
        <v>286</v>
      </c>
      <c r="J16" s="27">
        <v>263</v>
      </c>
      <c r="K16" s="27">
        <v>336</v>
      </c>
      <c r="L16" s="27">
        <v>337</v>
      </c>
      <c r="M16" s="27">
        <v>317</v>
      </c>
      <c r="N16" s="27">
        <v>341</v>
      </c>
      <c r="O16" s="27">
        <v>335</v>
      </c>
      <c r="P16" s="27">
        <v>334</v>
      </c>
      <c r="Q16" s="27">
        <v>315</v>
      </c>
      <c r="R16" s="27">
        <v>330</v>
      </c>
      <c r="S16" s="27">
        <v>376</v>
      </c>
      <c r="T16" s="27">
        <v>355</v>
      </c>
      <c r="U16" s="27">
        <v>274</v>
      </c>
      <c r="V16" s="27">
        <v>255</v>
      </c>
      <c r="W16" s="27">
        <v>240</v>
      </c>
      <c r="X16" s="27">
        <v>249</v>
      </c>
      <c r="Y16" s="27">
        <v>224</v>
      </c>
      <c r="Z16" s="27">
        <v>223</v>
      </c>
      <c r="AA16" s="65">
        <v>95</v>
      </c>
      <c r="AB16" s="76">
        <f t="shared" si="111"/>
        <v>92.5</v>
      </c>
      <c r="AC16" s="58">
        <v>90</v>
      </c>
      <c r="AD16" s="58">
        <v>90</v>
      </c>
      <c r="AE16" s="58">
        <v>93</v>
      </c>
      <c r="AF16" s="58">
        <v>90</v>
      </c>
      <c r="AG16" s="58">
        <v>103</v>
      </c>
      <c r="AH16" s="58">
        <v>91</v>
      </c>
      <c r="AI16" s="58">
        <v>102</v>
      </c>
      <c r="AJ16" s="58">
        <v>96</v>
      </c>
      <c r="AK16" s="58">
        <v>98</v>
      </c>
      <c r="AL16" s="58">
        <v>98</v>
      </c>
      <c r="AM16" s="58">
        <v>94</v>
      </c>
      <c r="AN16" s="58">
        <v>115</v>
      </c>
      <c r="AO16" s="58">
        <v>120</v>
      </c>
      <c r="AP16" s="58">
        <v>106</v>
      </c>
      <c r="AQ16" s="58">
        <v>113</v>
      </c>
      <c r="AR16" s="58">
        <v>130</v>
      </c>
      <c r="AS16" s="58">
        <v>124</v>
      </c>
      <c r="AT16" s="27">
        <v>124</v>
      </c>
      <c r="AU16" s="27">
        <v>139</v>
      </c>
      <c r="AV16" s="27">
        <v>134</v>
      </c>
      <c r="AW16" s="27">
        <v>147</v>
      </c>
      <c r="AX16" s="27">
        <v>146</v>
      </c>
      <c r="AY16" s="65">
        <v>29</v>
      </c>
      <c r="AZ16" s="76">
        <f>(AY16+BA16)/2</f>
        <v>29.5</v>
      </c>
      <c r="BA16" s="58">
        <v>30</v>
      </c>
      <c r="BB16" s="58">
        <v>26</v>
      </c>
      <c r="BC16" s="58">
        <v>26</v>
      </c>
      <c r="BD16" s="58">
        <v>31</v>
      </c>
      <c r="BE16" s="58">
        <v>24</v>
      </c>
      <c r="BF16" s="58">
        <v>35</v>
      </c>
      <c r="BG16" s="58">
        <v>29</v>
      </c>
      <c r="BH16" s="58">
        <v>21</v>
      </c>
      <c r="BI16" s="58">
        <v>29</v>
      </c>
      <c r="BJ16" s="58">
        <v>29</v>
      </c>
      <c r="BK16" s="58">
        <v>31</v>
      </c>
      <c r="BL16" s="58">
        <v>28</v>
      </c>
      <c r="BM16" s="58">
        <v>41</v>
      </c>
      <c r="BN16" s="58">
        <v>36</v>
      </c>
      <c r="BO16" s="58">
        <v>36</v>
      </c>
      <c r="BP16" s="58">
        <v>37</v>
      </c>
      <c r="BQ16" s="58">
        <v>34</v>
      </c>
      <c r="BR16" s="27">
        <v>34</v>
      </c>
      <c r="BS16" s="27">
        <v>35</v>
      </c>
      <c r="BT16" s="27">
        <v>33</v>
      </c>
      <c r="BU16" s="27">
        <v>30</v>
      </c>
      <c r="BV16" s="27">
        <v>44</v>
      </c>
      <c r="BW16" s="65"/>
      <c r="BX16" s="76"/>
      <c r="BY16" s="58"/>
      <c r="BZ16" s="58"/>
      <c r="CA16" s="58"/>
      <c r="CB16" s="58"/>
      <c r="CC16" s="58"/>
      <c r="CD16" s="58"/>
      <c r="CE16" s="58"/>
      <c r="CF16" s="58"/>
      <c r="CG16" s="58"/>
      <c r="CH16" s="58"/>
      <c r="CI16" s="58">
        <v>0</v>
      </c>
      <c r="CJ16" s="58">
        <v>0</v>
      </c>
      <c r="CK16" s="58"/>
      <c r="CL16" s="58"/>
      <c r="CM16" s="58"/>
      <c r="CN16" s="58"/>
      <c r="CO16" s="58"/>
      <c r="CP16" s="27"/>
      <c r="CQ16" s="27"/>
      <c r="CR16" s="27"/>
      <c r="CS16" s="27"/>
      <c r="CT16" s="27"/>
      <c r="CU16" s="65"/>
      <c r="CV16" s="76"/>
      <c r="CW16" s="58"/>
      <c r="CX16" s="58"/>
      <c r="CY16" s="58"/>
      <c r="CZ16" s="58"/>
      <c r="DA16" s="58"/>
      <c r="DB16" s="58"/>
      <c r="DC16" s="58"/>
      <c r="DD16" s="58"/>
      <c r="DE16" s="58"/>
      <c r="DF16" s="58"/>
      <c r="DG16" s="58">
        <v>0</v>
      </c>
      <c r="DH16" s="58">
        <v>0</v>
      </c>
      <c r="DI16" s="58"/>
      <c r="DJ16" s="58">
        <v>0</v>
      </c>
      <c r="DK16" s="58"/>
      <c r="DL16" s="58">
        <v>78</v>
      </c>
      <c r="DM16" s="58">
        <v>92</v>
      </c>
      <c r="DN16" s="27">
        <v>95</v>
      </c>
      <c r="DO16" s="27">
        <v>94</v>
      </c>
      <c r="DP16" s="27">
        <v>88</v>
      </c>
      <c r="DQ16" s="27">
        <v>91</v>
      </c>
      <c r="DR16" s="185">
        <v>104</v>
      </c>
      <c r="DS16" s="65">
        <v>5</v>
      </c>
      <c r="DT16" s="76">
        <f t="shared" si="110"/>
        <v>5</v>
      </c>
      <c r="DU16" s="58">
        <v>5</v>
      </c>
      <c r="DV16" s="58">
        <v>27</v>
      </c>
      <c r="DW16" s="58">
        <v>44</v>
      </c>
      <c r="DX16" s="58">
        <v>64</v>
      </c>
      <c r="DY16" s="58">
        <v>52</v>
      </c>
      <c r="DZ16" s="58">
        <v>76</v>
      </c>
      <c r="EA16" s="58">
        <v>82</v>
      </c>
      <c r="EB16" s="58">
        <v>67</v>
      </c>
      <c r="EC16" s="58">
        <v>80</v>
      </c>
      <c r="ED16" s="58">
        <v>70</v>
      </c>
      <c r="EE16" s="58">
        <v>75</v>
      </c>
      <c r="EF16" s="58">
        <v>66</v>
      </c>
      <c r="EG16" s="58">
        <v>98</v>
      </c>
      <c r="EH16" s="58">
        <v>105</v>
      </c>
      <c r="EI16" s="58">
        <v>94</v>
      </c>
      <c r="EJ16" s="58">
        <v>49</v>
      </c>
      <c r="EK16" s="58">
        <v>63</v>
      </c>
      <c r="EL16" s="27">
        <v>89</v>
      </c>
      <c r="EM16" s="27">
        <v>115</v>
      </c>
      <c r="EN16" s="27">
        <v>102</v>
      </c>
      <c r="EO16" s="27">
        <v>115</v>
      </c>
      <c r="EP16" s="27">
        <v>100</v>
      </c>
      <c r="EQ16" s="65"/>
      <c r="ER16" s="76"/>
      <c r="ES16" s="58"/>
      <c r="ET16" s="58"/>
      <c r="EU16" s="58"/>
      <c r="EV16" s="58"/>
      <c r="EW16" s="58"/>
      <c r="EX16" s="58"/>
      <c r="EY16" s="58"/>
      <c r="EZ16" s="58"/>
      <c r="FA16" s="58"/>
      <c r="FB16" s="58"/>
      <c r="FC16" s="58">
        <v>0</v>
      </c>
      <c r="FD16" s="58">
        <v>0</v>
      </c>
      <c r="FE16" s="58"/>
      <c r="FF16" s="58"/>
      <c r="FG16" s="58"/>
      <c r="FH16" s="58"/>
      <c r="FI16" s="58"/>
      <c r="FJ16" s="27"/>
      <c r="FK16" s="27"/>
      <c r="FL16" s="27"/>
      <c r="FM16" s="27"/>
      <c r="FN16" s="27"/>
      <c r="FO16" s="65">
        <v>47</v>
      </c>
      <c r="FP16" s="76">
        <f>(FO16+FQ16)/2</f>
        <v>44</v>
      </c>
      <c r="FQ16" s="58">
        <v>41</v>
      </c>
      <c r="FR16" s="58">
        <v>46</v>
      </c>
      <c r="FS16" s="58">
        <v>45</v>
      </c>
      <c r="FT16" s="58">
        <v>49</v>
      </c>
      <c r="FU16" s="58">
        <v>47</v>
      </c>
      <c r="FV16" s="58">
        <v>51</v>
      </c>
      <c r="FW16" s="58">
        <v>48</v>
      </c>
      <c r="FX16" s="58">
        <v>59</v>
      </c>
      <c r="FY16" s="58">
        <v>54</v>
      </c>
      <c r="FZ16" s="58">
        <v>65</v>
      </c>
      <c r="GA16" s="58">
        <v>67</v>
      </c>
      <c r="GB16" s="58">
        <v>72</v>
      </c>
      <c r="GC16" s="58">
        <v>73</v>
      </c>
      <c r="GD16" s="58">
        <v>77</v>
      </c>
      <c r="GE16" s="58">
        <v>77</v>
      </c>
      <c r="GF16" s="58">
        <v>80</v>
      </c>
      <c r="GG16" s="58">
        <v>80</v>
      </c>
      <c r="GH16" s="27">
        <v>83</v>
      </c>
      <c r="GI16" s="27">
        <v>80</v>
      </c>
      <c r="GJ16" s="27">
        <v>82</v>
      </c>
      <c r="GK16" s="27">
        <v>91</v>
      </c>
      <c r="GL16" s="27">
        <v>87</v>
      </c>
      <c r="GM16" s="65">
        <v>12</v>
      </c>
      <c r="GN16" s="58">
        <v>10</v>
      </c>
      <c r="GO16" s="58">
        <v>17</v>
      </c>
      <c r="GP16" s="58">
        <v>67</v>
      </c>
      <c r="GQ16" s="58">
        <v>65</v>
      </c>
      <c r="GR16" s="58">
        <v>63</v>
      </c>
      <c r="GS16" s="58">
        <v>60</v>
      </c>
      <c r="GT16" s="58">
        <v>73</v>
      </c>
      <c r="GU16" s="58">
        <v>69</v>
      </c>
      <c r="GV16" s="58">
        <v>53</v>
      </c>
      <c r="GW16" s="27">
        <v>74</v>
      </c>
      <c r="GX16" s="27">
        <v>88</v>
      </c>
      <c r="GY16" s="27">
        <v>82</v>
      </c>
      <c r="GZ16" s="27">
        <v>78</v>
      </c>
      <c r="HA16" s="210">
        <v>81</v>
      </c>
      <c r="HB16" s="58"/>
      <c r="HD16" s="84" t="s">
        <v>146</v>
      </c>
      <c r="HE16" s="85">
        <v>3</v>
      </c>
      <c r="HH16" s="100">
        <v>528</v>
      </c>
      <c r="HI16" s="100">
        <v>607</v>
      </c>
      <c r="HJ16" s="100">
        <v>597</v>
      </c>
      <c r="HK16" s="100"/>
      <c r="HL16" s="100"/>
      <c r="HM16" s="100"/>
      <c r="HN16" s="100"/>
      <c r="HO16" s="100"/>
      <c r="HP16" s="100"/>
      <c r="HQ16" s="100"/>
      <c r="HR16" s="100">
        <v>798</v>
      </c>
      <c r="HS16" s="100">
        <v>720</v>
      </c>
      <c r="HT16" s="100">
        <v>754</v>
      </c>
      <c r="HU16" s="100">
        <v>791</v>
      </c>
      <c r="HV16" s="100">
        <v>770</v>
      </c>
      <c r="HW16" s="100">
        <v>776</v>
      </c>
      <c r="HX16" s="100">
        <v>785</v>
      </c>
      <c r="HY16" s="155">
        <f>J16+AH16+BF16+CD16+DB16+DZ16+EX16+FV16</f>
        <v>516</v>
      </c>
      <c r="HZ16" s="100">
        <f>K16+AI16+BG16+CE16+DC16+EA16+EY16+FW16</f>
        <v>597</v>
      </c>
      <c r="IA16" s="100">
        <f>L16+AJ16+BH16+CF16+DD16+EB16+EZ16+FX16</f>
        <v>580</v>
      </c>
      <c r="IB16" s="100">
        <f>M16+AK16+BI16+CG16+DE16+EC16+FA16+FY16</f>
        <v>578</v>
      </c>
      <c r="IC16" s="100">
        <f>N16+AL16+BJ16+CH16+DF16+ED16+FB16+FZ16</f>
        <v>603</v>
      </c>
      <c r="ID16" s="100">
        <f>O16+AM16+BK16+CI16+DG16+EE16+FC16+GA16</f>
        <v>602</v>
      </c>
      <c r="IE16" s="100">
        <f>P16+AN16+BL16+CJ16+DH16+EF16+FD16+GB16</f>
        <v>615</v>
      </c>
      <c r="IF16" s="100">
        <f>Q16+AO16+BM16+CK16+DI16+EG16+FE16+GC16</f>
        <v>647</v>
      </c>
      <c r="IG16" s="100">
        <f>R16+AP16+BN16+CL16+DJ16+EH16+FF16+GD16</f>
        <v>654</v>
      </c>
      <c r="IH16" s="100">
        <f>S16+AQ16+BO16+CM16+DK16+EI16+FG16+GE16</f>
        <v>696</v>
      </c>
      <c r="II16" s="100">
        <f>T16+AR16+BP16+CN16+DL16+EJ16+FH16+GF16</f>
        <v>729</v>
      </c>
      <c r="IJ16" s="100">
        <f>U16+AS16+BQ16+CO16+DM16+EK16+FI16+GG16</f>
        <v>667</v>
      </c>
      <c r="IK16" s="100">
        <f>V16+AT16+BR16+CP16+DN16+EL16+FJ16+GH16</f>
        <v>680</v>
      </c>
      <c r="IL16" s="100">
        <f>W16+AU16+BS16+CQ16+DO16+EM16+FK16+GI16</f>
        <v>703</v>
      </c>
      <c r="IM16" s="100">
        <f>X16+AV16+BT16+CR16+DP16+EN16+FL16+GJ16</f>
        <v>688</v>
      </c>
      <c r="IN16" s="100">
        <f>Y16+AW16+BU16+CS16+DQ16+EO16+FM16+GK16</f>
        <v>698</v>
      </c>
      <c r="IO16" s="100">
        <f>Z16+AX16+BV16+CT16+DR16+EP16+FN16+GL16</f>
        <v>704</v>
      </c>
      <c r="IP16" s="155">
        <f t="shared" si="95"/>
        <v>12</v>
      </c>
      <c r="IQ16" s="100">
        <f t="shared" si="96"/>
        <v>10</v>
      </c>
      <c r="IR16" s="100">
        <f t="shared" si="97"/>
        <v>17</v>
      </c>
      <c r="IS16" s="100">
        <f t="shared" si="98"/>
        <v>-578</v>
      </c>
      <c r="IT16" s="100">
        <f t="shared" si="99"/>
        <v>-603</v>
      </c>
      <c r="IU16" s="100">
        <f t="shared" si="100"/>
        <v>-602</v>
      </c>
      <c r="IV16" s="100">
        <f t="shared" si="101"/>
        <v>-615</v>
      </c>
      <c r="IW16" s="100">
        <f t="shared" si="102"/>
        <v>-647</v>
      </c>
      <c r="IX16" s="100">
        <f t="shared" si="103"/>
        <v>-654</v>
      </c>
      <c r="IY16" s="100">
        <f t="shared" si="104"/>
        <v>-696</v>
      </c>
      <c r="IZ16" s="100">
        <f t="shared" si="105"/>
        <v>69</v>
      </c>
      <c r="JA16" s="100">
        <f t="shared" si="106"/>
        <v>53</v>
      </c>
      <c r="JB16" s="100">
        <f t="shared" si="107"/>
        <v>74</v>
      </c>
      <c r="JC16" s="100">
        <f t="shared" si="108"/>
        <v>88</v>
      </c>
      <c r="JD16" s="100">
        <f>HV16-IM16</f>
        <v>82</v>
      </c>
      <c r="JE16" s="100">
        <f>HW16-IN16</f>
        <v>78</v>
      </c>
      <c r="JF16" s="100">
        <f>HX16-IO16</f>
        <v>81</v>
      </c>
      <c r="JG16"/>
    </row>
    <row r="17" spans="1:267" s="17" customFormat="1">
      <c r="A17" s="21" t="s">
        <v>42</v>
      </c>
      <c r="B17" s="27"/>
      <c r="C17" s="72">
        <v>796</v>
      </c>
      <c r="D17" s="52">
        <f t="shared" si="109"/>
        <v>792.5</v>
      </c>
      <c r="E17" s="27">
        <v>789</v>
      </c>
      <c r="F17" s="27">
        <v>810</v>
      </c>
      <c r="G17" s="27">
        <v>841</v>
      </c>
      <c r="H17" s="27">
        <v>838</v>
      </c>
      <c r="I17" s="27">
        <v>901</v>
      </c>
      <c r="J17" s="27">
        <v>867</v>
      </c>
      <c r="K17" s="27">
        <v>870</v>
      </c>
      <c r="L17" s="27">
        <v>925</v>
      </c>
      <c r="M17" s="27">
        <v>929</v>
      </c>
      <c r="N17" s="27">
        <v>913</v>
      </c>
      <c r="O17" s="27">
        <v>1053</v>
      </c>
      <c r="P17" s="27">
        <v>1163</v>
      </c>
      <c r="Q17" s="27">
        <v>1213</v>
      </c>
      <c r="R17" s="27">
        <v>1402</v>
      </c>
      <c r="S17" s="27">
        <v>1429</v>
      </c>
      <c r="T17" s="27">
        <v>1464</v>
      </c>
      <c r="U17" s="27">
        <v>1419</v>
      </c>
      <c r="V17" s="27">
        <v>1006</v>
      </c>
      <c r="W17" s="27">
        <v>1006</v>
      </c>
      <c r="X17" s="27">
        <v>963</v>
      </c>
      <c r="Y17" s="27">
        <v>939</v>
      </c>
      <c r="Z17" s="27">
        <v>930</v>
      </c>
      <c r="AA17" s="65">
        <v>444</v>
      </c>
      <c r="AB17" s="76">
        <f t="shared" si="111"/>
        <v>451.5</v>
      </c>
      <c r="AC17" s="58">
        <v>459</v>
      </c>
      <c r="AD17" s="58">
        <v>442</v>
      </c>
      <c r="AE17" s="58">
        <v>416</v>
      </c>
      <c r="AF17" s="58">
        <v>419</v>
      </c>
      <c r="AG17" s="58">
        <v>368</v>
      </c>
      <c r="AH17" s="58">
        <v>445</v>
      </c>
      <c r="AI17" s="58">
        <v>404</v>
      </c>
      <c r="AJ17" s="58">
        <v>314</v>
      </c>
      <c r="AK17" s="58">
        <v>423</v>
      </c>
      <c r="AL17" s="58">
        <v>430</v>
      </c>
      <c r="AM17" s="58">
        <v>433</v>
      </c>
      <c r="AN17" s="58">
        <v>425</v>
      </c>
      <c r="AO17" s="58">
        <v>431</v>
      </c>
      <c r="AP17" s="58">
        <v>435</v>
      </c>
      <c r="AQ17" s="58">
        <v>457</v>
      </c>
      <c r="AR17" s="58">
        <v>451</v>
      </c>
      <c r="AS17" s="58">
        <v>460</v>
      </c>
      <c r="AT17" s="27">
        <v>442</v>
      </c>
      <c r="AU17" s="27">
        <v>480</v>
      </c>
      <c r="AV17" s="27">
        <v>470</v>
      </c>
      <c r="AW17" s="27">
        <v>484</v>
      </c>
      <c r="AX17" s="27">
        <v>459</v>
      </c>
      <c r="AY17" s="65">
        <v>66</v>
      </c>
      <c r="AZ17" s="76">
        <f>(AY17+BA17)/2</f>
        <v>69</v>
      </c>
      <c r="BA17" s="58">
        <v>72</v>
      </c>
      <c r="BB17" s="58">
        <v>64</v>
      </c>
      <c r="BC17" s="58">
        <v>79</v>
      </c>
      <c r="BD17" s="58">
        <v>78</v>
      </c>
      <c r="BE17" s="58">
        <v>80</v>
      </c>
      <c r="BF17" s="58">
        <v>70</v>
      </c>
      <c r="BG17" s="58">
        <v>83</v>
      </c>
      <c r="BH17" s="58">
        <v>77</v>
      </c>
      <c r="BI17" s="58">
        <v>73</v>
      </c>
      <c r="BJ17" s="58">
        <v>83</v>
      </c>
      <c r="BK17" s="58">
        <v>82</v>
      </c>
      <c r="BL17" s="58">
        <v>74</v>
      </c>
      <c r="BM17" s="58">
        <v>81</v>
      </c>
      <c r="BN17" s="58">
        <v>76</v>
      </c>
      <c r="BO17" s="58">
        <v>78</v>
      </c>
      <c r="BP17" s="58">
        <v>81</v>
      </c>
      <c r="BQ17" s="58">
        <v>131</v>
      </c>
      <c r="BR17" s="27">
        <v>130</v>
      </c>
      <c r="BS17" s="27">
        <v>125</v>
      </c>
      <c r="BT17" s="27">
        <v>136</v>
      </c>
      <c r="BU17" s="27">
        <v>134</v>
      </c>
      <c r="BV17" s="27">
        <v>135</v>
      </c>
      <c r="BW17" s="65"/>
      <c r="BX17" s="76"/>
      <c r="BY17" s="58"/>
      <c r="BZ17" s="58"/>
      <c r="CA17" s="58"/>
      <c r="CB17" s="58"/>
      <c r="CC17" s="58"/>
      <c r="CD17" s="58"/>
      <c r="CE17" s="58"/>
      <c r="CF17" s="58"/>
      <c r="CG17" s="58"/>
      <c r="CH17" s="58"/>
      <c r="CI17" s="58">
        <v>0</v>
      </c>
      <c r="CJ17" s="58">
        <v>0</v>
      </c>
      <c r="CK17" s="58"/>
      <c r="CL17" s="58"/>
      <c r="CM17" s="58"/>
      <c r="CN17" s="58"/>
      <c r="CO17" s="58"/>
      <c r="CP17" s="27"/>
      <c r="CQ17" s="27"/>
      <c r="CR17" s="27"/>
      <c r="CS17" s="27"/>
      <c r="CT17" s="27"/>
      <c r="CU17" s="65"/>
      <c r="CV17" s="76"/>
      <c r="CW17" s="58"/>
      <c r="CX17" s="58"/>
      <c r="CY17" s="58"/>
      <c r="CZ17" s="58"/>
      <c r="DA17" s="58"/>
      <c r="DB17" s="58"/>
      <c r="DC17" s="58"/>
      <c r="DD17" s="58"/>
      <c r="DE17" s="58"/>
      <c r="DF17" s="58"/>
      <c r="DG17" s="58">
        <v>0</v>
      </c>
      <c r="DH17" s="58">
        <v>0</v>
      </c>
      <c r="DI17" s="58"/>
      <c r="DJ17" s="58"/>
      <c r="DK17" s="58"/>
      <c r="DL17" s="58"/>
      <c r="DM17" s="58"/>
      <c r="DN17" s="27"/>
      <c r="DO17" s="27">
        <v>150</v>
      </c>
      <c r="DP17" s="27">
        <v>149</v>
      </c>
      <c r="DQ17" s="27">
        <v>159</v>
      </c>
      <c r="DR17" s="185">
        <v>153</v>
      </c>
      <c r="DS17" s="65">
        <v>84</v>
      </c>
      <c r="DT17" s="76">
        <f t="shared" si="110"/>
        <v>87.5</v>
      </c>
      <c r="DU17" s="58">
        <v>91</v>
      </c>
      <c r="DV17" s="58">
        <v>102</v>
      </c>
      <c r="DW17" s="58">
        <v>225</v>
      </c>
      <c r="DX17" s="58">
        <v>227</v>
      </c>
      <c r="DY17" s="58">
        <v>228</v>
      </c>
      <c r="DZ17" s="58">
        <v>212</v>
      </c>
      <c r="EA17" s="58">
        <v>245</v>
      </c>
      <c r="EB17" s="58">
        <v>235</v>
      </c>
      <c r="EC17" s="58">
        <v>301</v>
      </c>
      <c r="ED17" s="58">
        <v>293</v>
      </c>
      <c r="EE17" s="58">
        <v>308</v>
      </c>
      <c r="EF17" s="58">
        <v>312</v>
      </c>
      <c r="EG17" s="58">
        <v>324</v>
      </c>
      <c r="EH17" s="58">
        <v>304</v>
      </c>
      <c r="EI17" s="58">
        <v>320</v>
      </c>
      <c r="EJ17" s="58">
        <v>326</v>
      </c>
      <c r="EK17" s="58">
        <v>350</v>
      </c>
      <c r="EL17" s="27">
        <v>389</v>
      </c>
      <c r="EM17" s="27">
        <v>355</v>
      </c>
      <c r="EN17" s="27">
        <v>359</v>
      </c>
      <c r="EO17" s="27">
        <v>338</v>
      </c>
      <c r="EP17" s="27">
        <v>387</v>
      </c>
      <c r="EQ17" s="65"/>
      <c r="ER17" s="76"/>
      <c r="ES17" s="58"/>
      <c r="ET17" s="58"/>
      <c r="EU17" s="58"/>
      <c r="EV17" s="58"/>
      <c r="EW17" s="58"/>
      <c r="EX17" s="58"/>
      <c r="EY17" s="58"/>
      <c r="EZ17" s="58"/>
      <c r="FA17" s="58"/>
      <c r="FB17" s="58"/>
      <c r="FC17" s="58">
        <v>0</v>
      </c>
      <c r="FD17" s="58">
        <v>0</v>
      </c>
      <c r="FE17" s="58"/>
      <c r="FF17" s="58"/>
      <c r="FG17" s="58"/>
      <c r="FH17" s="58"/>
      <c r="FI17" s="58"/>
      <c r="FJ17" s="27"/>
      <c r="FK17" s="27"/>
      <c r="FL17" s="27"/>
      <c r="FM17" s="27"/>
      <c r="FN17" s="27"/>
      <c r="FO17" s="65">
        <v>74</v>
      </c>
      <c r="FP17" s="76">
        <f t="shared" ref="FP17:FP18" si="113">(FO17+FQ17)/2</f>
        <v>72</v>
      </c>
      <c r="FQ17" s="58">
        <v>70</v>
      </c>
      <c r="FR17" s="58">
        <v>68</v>
      </c>
      <c r="FS17" s="58">
        <v>67</v>
      </c>
      <c r="FT17" s="58">
        <v>73</v>
      </c>
      <c r="FU17" s="58">
        <v>73</v>
      </c>
      <c r="FV17" s="58">
        <v>76</v>
      </c>
      <c r="FW17" s="58">
        <v>73</v>
      </c>
      <c r="FX17" s="58">
        <v>75</v>
      </c>
      <c r="FY17" s="58">
        <v>75</v>
      </c>
      <c r="FZ17" s="58">
        <v>74</v>
      </c>
      <c r="GA17" s="58">
        <v>73</v>
      </c>
      <c r="GB17" s="58">
        <v>79</v>
      </c>
      <c r="GC17" s="58">
        <v>75</v>
      </c>
      <c r="GD17" s="58">
        <v>79</v>
      </c>
      <c r="GE17" s="58">
        <v>72</v>
      </c>
      <c r="GF17" s="58">
        <v>81</v>
      </c>
      <c r="GG17" s="58">
        <v>79</v>
      </c>
      <c r="GH17" s="27">
        <v>98</v>
      </c>
      <c r="GI17" s="27">
        <v>95</v>
      </c>
      <c r="GJ17" s="27">
        <v>100</v>
      </c>
      <c r="GK17" s="27">
        <v>99</v>
      </c>
      <c r="GL17" s="27">
        <v>100</v>
      </c>
      <c r="GM17" s="65">
        <v>218</v>
      </c>
      <c r="GN17" s="58">
        <v>250</v>
      </c>
      <c r="GO17" s="58">
        <v>278</v>
      </c>
      <c r="GP17" s="58">
        <v>316</v>
      </c>
      <c r="GQ17" s="58">
        <v>262</v>
      </c>
      <c r="GR17" s="58">
        <v>291</v>
      </c>
      <c r="GS17" s="58">
        <v>239</v>
      </c>
      <c r="GT17" s="58">
        <v>427</v>
      </c>
      <c r="GU17" s="58">
        <v>435</v>
      </c>
      <c r="GV17" s="58">
        <v>239</v>
      </c>
      <c r="GW17" s="27">
        <v>230</v>
      </c>
      <c r="GX17" s="27">
        <v>326</v>
      </c>
      <c r="GY17" s="27">
        <v>396</v>
      </c>
      <c r="GZ17" s="27">
        <v>482</v>
      </c>
      <c r="HA17" s="210">
        <v>581</v>
      </c>
      <c r="HB17" s="58"/>
      <c r="HD17" s="84" t="s">
        <v>147</v>
      </c>
      <c r="HE17" s="85">
        <v>22</v>
      </c>
      <c r="HH17" s="100">
        <v>1888</v>
      </c>
      <c r="HI17" s="100">
        <v>1925</v>
      </c>
      <c r="HJ17" s="100">
        <v>1904</v>
      </c>
      <c r="HK17" s="100"/>
      <c r="HL17" s="100"/>
      <c r="HM17" s="100"/>
      <c r="HN17" s="100"/>
      <c r="HO17" s="100"/>
      <c r="HP17" s="100"/>
      <c r="HQ17" s="100"/>
      <c r="HR17" s="100">
        <v>2838</v>
      </c>
      <c r="HS17" s="100">
        <v>2678</v>
      </c>
      <c r="HT17" s="100">
        <v>2295</v>
      </c>
      <c r="HU17" s="100">
        <v>2537</v>
      </c>
      <c r="HV17" s="100">
        <v>2573</v>
      </c>
      <c r="HW17" s="100">
        <v>2635</v>
      </c>
      <c r="HX17" s="100">
        <v>2745</v>
      </c>
      <c r="HY17" s="155">
        <f>J17+AH17+BF17+CD17+DB17+DZ17+EX17+FV17</f>
        <v>1670</v>
      </c>
      <c r="HZ17" s="100">
        <f>K17+AI17+BG17+CE17+DC17+EA17+EY17+FW17</f>
        <v>1675</v>
      </c>
      <c r="IA17" s="100">
        <f>L17+AJ17+BH17+CF17+DD17+EB17+EZ17+FX17</f>
        <v>1626</v>
      </c>
      <c r="IB17" s="100">
        <f>M17+AK17+BI17+CG17+DE17+EC17+FA17+FY17</f>
        <v>1801</v>
      </c>
      <c r="IC17" s="100">
        <f>N17+AL17+BJ17+CH17+DF17+ED17+FB17+FZ17</f>
        <v>1793</v>
      </c>
      <c r="ID17" s="100">
        <f>O17+AM17+BK17+CI17+DG17+EE17+FC17+GA17</f>
        <v>1949</v>
      </c>
      <c r="IE17" s="100">
        <f>P17+AN17+BL17+CJ17+DH17+EF17+FD17+GB17</f>
        <v>2053</v>
      </c>
      <c r="IF17" s="100">
        <f>Q17+AO17+BM17+CK17+DI17+EG17+FE17+GC17</f>
        <v>2124</v>
      </c>
      <c r="IG17" s="100">
        <f>R17+AP17+BN17+CL17+DJ17+EH17+FF17+GD17</f>
        <v>2296</v>
      </c>
      <c r="IH17" s="100">
        <f>S17+AQ17+BO17+CM17+DK17+EI17+FG17+GE17</f>
        <v>2356</v>
      </c>
      <c r="II17" s="100">
        <f>T17+AR17+BP17+CN17+DL17+EJ17+FH17+GF17</f>
        <v>2403</v>
      </c>
      <c r="IJ17" s="100">
        <f>U17+AS17+BQ17+CO17+DM17+EK17+FI17+GG17</f>
        <v>2439</v>
      </c>
      <c r="IK17" s="100">
        <f>V17+AT17+BR17+CP17+DN17+EL17+FJ17+GH17</f>
        <v>2065</v>
      </c>
      <c r="IL17" s="100">
        <f>W17+AU17+BS17+CQ17+DO17+EM17+FK17+GI17</f>
        <v>2211</v>
      </c>
      <c r="IM17" s="100">
        <f>X17+AV17+BT17+CR17+DP17+EN17+FL17+GJ17</f>
        <v>2177</v>
      </c>
      <c r="IN17" s="100">
        <f>Y17+AW17+BU17+CS17+DQ17+EO17+FM17+GK17</f>
        <v>2153</v>
      </c>
      <c r="IO17" s="100">
        <f>Z17+AX17+BV17+CT17+DR17+EP17+FN17+GL17</f>
        <v>2164</v>
      </c>
      <c r="IP17" s="155">
        <f t="shared" si="95"/>
        <v>218</v>
      </c>
      <c r="IQ17" s="100">
        <f t="shared" si="96"/>
        <v>250</v>
      </c>
      <c r="IR17" s="100">
        <f t="shared" si="97"/>
        <v>278</v>
      </c>
      <c r="IS17" s="100">
        <f t="shared" si="98"/>
        <v>-1801</v>
      </c>
      <c r="IT17" s="100">
        <f t="shared" si="99"/>
        <v>-1793</v>
      </c>
      <c r="IU17" s="100">
        <f t="shared" si="100"/>
        <v>-1949</v>
      </c>
      <c r="IV17" s="100">
        <f t="shared" si="101"/>
        <v>-2053</v>
      </c>
      <c r="IW17" s="100">
        <f t="shared" si="102"/>
        <v>-2124</v>
      </c>
      <c r="IX17" s="100">
        <f t="shared" si="103"/>
        <v>-2296</v>
      </c>
      <c r="IY17" s="100">
        <f t="shared" si="104"/>
        <v>-2356</v>
      </c>
      <c r="IZ17" s="100">
        <f t="shared" si="105"/>
        <v>435</v>
      </c>
      <c r="JA17" s="100">
        <f t="shared" si="106"/>
        <v>239</v>
      </c>
      <c r="JB17" s="100">
        <f t="shared" si="107"/>
        <v>230</v>
      </c>
      <c r="JC17" s="100">
        <f t="shared" si="108"/>
        <v>326</v>
      </c>
      <c r="JD17" s="100">
        <f>HV17-IM17</f>
        <v>396</v>
      </c>
      <c r="JE17" s="100">
        <f>HW17-IN17</f>
        <v>482</v>
      </c>
      <c r="JF17" s="100">
        <f>HX17-IO17</f>
        <v>581</v>
      </c>
      <c r="JG17"/>
    </row>
    <row r="18" spans="1:267" s="17" customFormat="1">
      <c r="A18" s="21" t="s">
        <v>43</v>
      </c>
      <c r="B18" s="27"/>
      <c r="C18" s="72">
        <v>571</v>
      </c>
      <c r="D18" s="52">
        <f t="shared" si="109"/>
        <v>581</v>
      </c>
      <c r="E18" s="27">
        <v>591</v>
      </c>
      <c r="F18" s="27">
        <v>403</v>
      </c>
      <c r="G18" s="27">
        <v>553</v>
      </c>
      <c r="H18" s="27">
        <v>516</v>
      </c>
      <c r="I18" s="27">
        <v>454</v>
      </c>
      <c r="J18" s="27">
        <v>473</v>
      </c>
      <c r="K18" s="27">
        <v>519</v>
      </c>
      <c r="L18" s="27">
        <v>596</v>
      </c>
      <c r="M18" s="27">
        <v>505</v>
      </c>
      <c r="N18" s="27">
        <v>515</v>
      </c>
      <c r="O18" s="27">
        <v>489</v>
      </c>
      <c r="P18" s="27">
        <v>470</v>
      </c>
      <c r="Q18" s="27">
        <v>464</v>
      </c>
      <c r="R18" s="27">
        <v>525</v>
      </c>
      <c r="S18" s="27">
        <v>470</v>
      </c>
      <c r="T18" s="27">
        <v>402</v>
      </c>
      <c r="U18" s="27">
        <v>376</v>
      </c>
      <c r="V18" s="27">
        <v>364</v>
      </c>
      <c r="W18" s="27">
        <v>377</v>
      </c>
      <c r="X18" s="27">
        <v>335</v>
      </c>
      <c r="Y18" s="27">
        <v>395</v>
      </c>
      <c r="Z18" s="27">
        <v>371</v>
      </c>
      <c r="AA18" s="65">
        <v>119</v>
      </c>
      <c r="AB18" s="76">
        <f t="shared" si="111"/>
        <v>130</v>
      </c>
      <c r="AC18" s="58">
        <v>141</v>
      </c>
      <c r="AD18" s="58">
        <v>145</v>
      </c>
      <c r="AE18" s="58">
        <v>143</v>
      </c>
      <c r="AF18" s="58">
        <v>140</v>
      </c>
      <c r="AG18" s="58">
        <v>140</v>
      </c>
      <c r="AH18" s="58">
        <v>140</v>
      </c>
      <c r="AI18" s="58">
        <v>140</v>
      </c>
      <c r="AJ18" s="58">
        <v>135</v>
      </c>
      <c r="AK18" s="58">
        <v>141</v>
      </c>
      <c r="AL18" s="58">
        <v>132</v>
      </c>
      <c r="AM18" s="58">
        <v>161</v>
      </c>
      <c r="AN18" s="58">
        <v>149</v>
      </c>
      <c r="AO18" s="58">
        <v>164</v>
      </c>
      <c r="AP18" s="58">
        <v>156</v>
      </c>
      <c r="AQ18" s="58">
        <v>154</v>
      </c>
      <c r="AR18" s="58">
        <v>155</v>
      </c>
      <c r="AS18" s="58">
        <v>165</v>
      </c>
      <c r="AT18" s="27">
        <v>154</v>
      </c>
      <c r="AU18" s="27">
        <v>157</v>
      </c>
      <c r="AV18" s="27">
        <v>151</v>
      </c>
      <c r="AW18" s="27">
        <v>167</v>
      </c>
      <c r="AX18" s="27">
        <v>160</v>
      </c>
      <c r="AY18" s="65">
        <v>44</v>
      </c>
      <c r="AZ18" s="76">
        <f>(AY18+BA18)/2</f>
        <v>46.5</v>
      </c>
      <c r="BA18" s="58">
        <v>49</v>
      </c>
      <c r="BB18" s="58">
        <v>47</v>
      </c>
      <c r="BC18" s="58">
        <v>55</v>
      </c>
      <c r="BD18" s="58">
        <v>49</v>
      </c>
      <c r="BE18" s="58">
        <v>53</v>
      </c>
      <c r="BF18" s="58">
        <v>46</v>
      </c>
      <c r="BG18" s="58">
        <v>53</v>
      </c>
      <c r="BH18" s="58">
        <v>50</v>
      </c>
      <c r="BI18" s="58">
        <v>61</v>
      </c>
      <c r="BJ18" s="58">
        <v>58</v>
      </c>
      <c r="BK18" s="58">
        <v>55</v>
      </c>
      <c r="BL18" s="58">
        <v>60</v>
      </c>
      <c r="BM18" s="58">
        <v>62</v>
      </c>
      <c r="BN18" s="58">
        <v>58</v>
      </c>
      <c r="BO18" s="58">
        <v>58</v>
      </c>
      <c r="BP18" s="58">
        <v>56</v>
      </c>
      <c r="BQ18" s="58">
        <v>60</v>
      </c>
      <c r="BR18" s="27">
        <v>60</v>
      </c>
      <c r="BS18" s="27">
        <v>57</v>
      </c>
      <c r="BT18" s="27">
        <v>62</v>
      </c>
      <c r="BU18" s="27">
        <v>56</v>
      </c>
      <c r="BV18" s="27">
        <v>59</v>
      </c>
      <c r="BW18" s="65"/>
      <c r="BX18" s="76"/>
      <c r="BY18" s="58"/>
      <c r="BZ18" s="58"/>
      <c r="CA18" s="58"/>
      <c r="CB18" s="58"/>
      <c r="CC18" s="58"/>
      <c r="CD18" s="58"/>
      <c r="CE18" s="58"/>
      <c r="CF18" s="58"/>
      <c r="CG18" s="58"/>
      <c r="CH18" s="58"/>
      <c r="CI18" s="58">
        <v>0</v>
      </c>
      <c r="CJ18" s="58">
        <v>0</v>
      </c>
      <c r="CK18" s="58"/>
      <c r="CL18" s="58"/>
      <c r="CM18" s="58"/>
      <c r="CN18" s="58"/>
      <c r="CP18" s="27"/>
      <c r="CQ18" s="27"/>
      <c r="CR18" s="27"/>
      <c r="CS18" s="27"/>
      <c r="CT18" s="27"/>
      <c r="CU18" s="65">
        <v>70</v>
      </c>
      <c r="CV18" s="76">
        <f t="shared" ref="CV18" si="114">(CU18+CW18)/2</f>
        <v>74</v>
      </c>
      <c r="CW18" s="58">
        <v>78</v>
      </c>
      <c r="CX18" s="58">
        <f>(2*((CZ18-CW18)/5))+CW18</f>
        <v>80.400000000000006</v>
      </c>
      <c r="CY18" s="58">
        <v>85</v>
      </c>
      <c r="CZ18" s="58">
        <v>84</v>
      </c>
      <c r="DA18" s="58">
        <v>82</v>
      </c>
      <c r="DB18" s="58">
        <v>84</v>
      </c>
      <c r="DC18" s="58">
        <v>83</v>
      </c>
      <c r="DD18" s="58">
        <v>92</v>
      </c>
      <c r="DE18" s="58">
        <v>82</v>
      </c>
      <c r="DF18" s="58">
        <v>79</v>
      </c>
      <c r="DG18" s="58">
        <v>82</v>
      </c>
      <c r="DH18" s="58">
        <v>82</v>
      </c>
      <c r="DI18" s="58">
        <v>86</v>
      </c>
      <c r="DJ18" s="58">
        <v>85</v>
      </c>
      <c r="DK18" s="58">
        <v>87</v>
      </c>
      <c r="DL18" s="58">
        <v>86</v>
      </c>
      <c r="DM18" s="58">
        <v>92</v>
      </c>
      <c r="DN18" s="27">
        <v>105</v>
      </c>
      <c r="DO18" s="27">
        <v>101</v>
      </c>
      <c r="DP18" s="27">
        <v>104</v>
      </c>
      <c r="DQ18" s="27">
        <v>104</v>
      </c>
      <c r="DR18" s="185">
        <v>109</v>
      </c>
      <c r="DS18" s="65">
        <v>12</v>
      </c>
      <c r="DT18" s="76">
        <f t="shared" si="110"/>
        <v>11.5</v>
      </c>
      <c r="DU18" s="58">
        <v>11</v>
      </c>
      <c r="DV18" s="58">
        <v>7</v>
      </c>
      <c r="DW18" s="58">
        <v>22</v>
      </c>
      <c r="DX18" s="58">
        <v>43</v>
      </c>
      <c r="DY18" s="58">
        <v>197</v>
      </c>
      <c r="DZ18" s="58">
        <v>201</v>
      </c>
      <c r="EA18" s="58">
        <v>167</v>
      </c>
      <c r="EB18" s="58">
        <v>192</v>
      </c>
      <c r="EC18" s="58">
        <v>206</v>
      </c>
      <c r="ED18" s="58">
        <v>201</v>
      </c>
      <c r="EE18" s="58">
        <v>210</v>
      </c>
      <c r="EF18" s="58">
        <v>209</v>
      </c>
      <c r="EG18" s="58">
        <v>200</v>
      </c>
      <c r="EH18" s="58">
        <v>193</v>
      </c>
      <c r="EI18" s="58">
        <v>176</v>
      </c>
      <c r="EJ18" s="58">
        <v>193</v>
      </c>
      <c r="EK18" s="58">
        <v>180</v>
      </c>
      <c r="EL18" s="27">
        <v>188</v>
      </c>
      <c r="EM18" s="27">
        <v>173</v>
      </c>
      <c r="EN18" s="27">
        <v>161</v>
      </c>
      <c r="EO18" s="27">
        <v>159</v>
      </c>
      <c r="EP18" s="27">
        <v>175</v>
      </c>
      <c r="EQ18" s="65">
        <v>25</v>
      </c>
      <c r="ER18" s="76">
        <f>(EQ18+ES18)/2</f>
        <v>23</v>
      </c>
      <c r="ES18" s="58">
        <v>21</v>
      </c>
      <c r="ET18" s="58">
        <v>23</v>
      </c>
      <c r="EU18" s="58">
        <v>23</v>
      </c>
      <c r="EV18" s="58">
        <v>25</v>
      </c>
      <c r="EW18" s="58">
        <v>23</v>
      </c>
      <c r="EX18" s="58">
        <v>24</v>
      </c>
      <c r="EY18" s="58">
        <v>25</v>
      </c>
      <c r="EZ18" s="58">
        <v>25</v>
      </c>
      <c r="FA18" s="58">
        <v>24</v>
      </c>
      <c r="FB18" s="58">
        <v>27</v>
      </c>
      <c r="FC18" s="58">
        <v>26</v>
      </c>
      <c r="FD18" s="58">
        <v>26</v>
      </c>
      <c r="FE18" s="58">
        <v>26</v>
      </c>
      <c r="FF18" s="58">
        <v>27</v>
      </c>
      <c r="FG18" s="58">
        <v>28</v>
      </c>
      <c r="FH18" s="58">
        <v>26</v>
      </c>
      <c r="FI18" s="58">
        <v>28</v>
      </c>
      <c r="FJ18" s="27">
        <v>28</v>
      </c>
      <c r="FK18" s="27">
        <v>29</v>
      </c>
      <c r="FL18" s="27">
        <v>27</v>
      </c>
      <c r="FM18" s="27">
        <v>27</v>
      </c>
      <c r="FN18" s="27">
        <v>28</v>
      </c>
      <c r="FO18" s="65">
        <v>64</v>
      </c>
      <c r="FP18" s="76">
        <f t="shared" si="113"/>
        <v>64</v>
      </c>
      <c r="FQ18" s="58">
        <v>64</v>
      </c>
      <c r="FR18" s="58">
        <v>67</v>
      </c>
      <c r="FS18" s="58">
        <v>65</v>
      </c>
      <c r="FT18" s="58">
        <v>72</v>
      </c>
      <c r="FU18" s="58">
        <v>69</v>
      </c>
      <c r="FV18" s="58">
        <v>73</v>
      </c>
      <c r="FW18" s="58">
        <v>69</v>
      </c>
      <c r="FX18" s="58">
        <v>68</v>
      </c>
      <c r="FY18" s="58">
        <v>67</v>
      </c>
      <c r="FZ18" s="58">
        <v>78</v>
      </c>
      <c r="GA18" s="58">
        <v>78</v>
      </c>
      <c r="GB18" s="58">
        <v>74</v>
      </c>
      <c r="GC18" s="58">
        <v>83</v>
      </c>
      <c r="GD18" s="58">
        <v>84</v>
      </c>
      <c r="GE18" s="58">
        <v>89</v>
      </c>
      <c r="GF18" s="58">
        <v>90</v>
      </c>
      <c r="GG18" s="58">
        <v>87</v>
      </c>
      <c r="GH18" s="27">
        <v>91</v>
      </c>
      <c r="GI18" s="27">
        <v>74</v>
      </c>
      <c r="GJ18" s="27">
        <v>79</v>
      </c>
      <c r="GK18" s="27">
        <v>85</v>
      </c>
      <c r="GL18" s="27">
        <v>88</v>
      </c>
      <c r="GM18" s="65">
        <v>57</v>
      </c>
      <c r="GN18" s="58">
        <v>38</v>
      </c>
      <c r="GO18" s="58">
        <v>42</v>
      </c>
      <c r="GP18" s="58">
        <v>38</v>
      </c>
      <c r="GQ18" s="58">
        <v>34</v>
      </c>
      <c r="GR18" s="58">
        <v>94</v>
      </c>
      <c r="GS18" s="58">
        <v>111</v>
      </c>
      <c r="GT18" s="58">
        <v>77</v>
      </c>
      <c r="GU18" s="58">
        <v>96</v>
      </c>
      <c r="GV18" s="58">
        <v>39</v>
      </c>
      <c r="GW18" s="27">
        <v>93</v>
      </c>
      <c r="GX18" s="27">
        <v>172</v>
      </c>
      <c r="GY18" s="27">
        <v>81</v>
      </c>
      <c r="GZ18" s="27">
        <v>88</v>
      </c>
      <c r="HA18" s="210">
        <v>122</v>
      </c>
      <c r="HB18" s="58"/>
      <c r="HD18" s="84" t="s">
        <v>148</v>
      </c>
      <c r="HE18" s="85">
        <v>123</v>
      </c>
      <c r="HH18" s="100">
        <v>1098</v>
      </c>
      <c r="HI18" s="100">
        <v>1094</v>
      </c>
      <c r="HJ18" s="100">
        <v>1200</v>
      </c>
      <c r="HK18" s="100"/>
      <c r="HL18" s="100"/>
      <c r="HM18" s="100"/>
      <c r="HN18" s="100"/>
      <c r="HO18" s="100"/>
      <c r="HP18" s="100"/>
      <c r="HQ18" s="100"/>
      <c r="HR18" s="100">
        <v>1104</v>
      </c>
      <c r="HS18" s="100">
        <v>1083</v>
      </c>
      <c r="HT18" s="100">
        <v>1083</v>
      </c>
      <c r="HU18" s="100">
        <v>1140</v>
      </c>
      <c r="HV18" s="100">
        <v>1000</v>
      </c>
      <c r="HW18" s="100">
        <v>1081</v>
      </c>
      <c r="HX18" s="100">
        <v>1112</v>
      </c>
      <c r="HY18" s="155">
        <f>J18+AH18+BF18+CD18+DB18+DZ18+EX18+FV18</f>
        <v>1041</v>
      </c>
      <c r="HZ18" s="100">
        <f>K18+AI18+BG18+CE18+DC18+EA18+EY18+FW18</f>
        <v>1056</v>
      </c>
      <c r="IA18" s="100">
        <f>L18+AJ18+BH18+CF18+DD18+EB18+EZ18+FX18</f>
        <v>1158</v>
      </c>
      <c r="IB18" s="100">
        <f>M18+AK18+BI18+CG18+DE18+EC18+FA18+FY18</f>
        <v>1086</v>
      </c>
      <c r="IC18" s="100">
        <f>N18+AL18+BJ18+CH18+DF18+ED18+FB18+FZ18</f>
        <v>1090</v>
      </c>
      <c r="ID18" s="100">
        <f>O18+AM18+BK18+CI18+DG18+EE18+FC18+GA18</f>
        <v>1101</v>
      </c>
      <c r="IE18" s="100">
        <f>P18+AN18+BL18+CJ18+DH18+EF18+FD18+GB18</f>
        <v>1070</v>
      </c>
      <c r="IF18" s="100">
        <f>Q18+AO18+BM18+CK18+DI18+EG18+FE18+GC18</f>
        <v>1085</v>
      </c>
      <c r="IG18" s="100">
        <f>R18+AP18+BN18+CL18+DJ18+EH18+FF18+GD18</f>
        <v>1128</v>
      </c>
      <c r="IH18" s="100">
        <f>S18+AQ18+BO18+CM18+DK18+EI18+FG18+GE18</f>
        <v>1062</v>
      </c>
      <c r="II18" s="100">
        <f>T18+AR18+BP18+CN18+DL18+EJ18+FH18+GF18</f>
        <v>1008</v>
      </c>
      <c r="IJ18" s="100">
        <f>U18+AS18+BQ18+CO18+DM18+EK18+FI18+GG18</f>
        <v>988</v>
      </c>
      <c r="IK18" s="100">
        <f>V18+AT18+BR18+CP18+DN18+EL18+FJ18+GH18</f>
        <v>990</v>
      </c>
      <c r="IL18" s="100">
        <f>W18+AU18+BS18+CQ18+DO18+EM18+FK18+GI18</f>
        <v>968</v>
      </c>
      <c r="IM18" s="100">
        <f>X18+AV18+BT18+CR18+DP18+EN18+FL18+GJ18</f>
        <v>919</v>
      </c>
      <c r="IN18" s="100">
        <f>Y18+AW18+BU18+CS18+DQ18+EO18+FM18+GK18</f>
        <v>993</v>
      </c>
      <c r="IO18" s="100">
        <f>Z18+AX18+BV18+CT18+DR18+EP18+FN18+GL18</f>
        <v>990</v>
      </c>
      <c r="IP18" s="155">
        <f t="shared" si="95"/>
        <v>57</v>
      </c>
      <c r="IQ18" s="100">
        <f t="shared" si="96"/>
        <v>38</v>
      </c>
      <c r="IR18" s="100">
        <f t="shared" si="97"/>
        <v>42</v>
      </c>
      <c r="IS18" s="100">
        <f t="shared" si="98"/>
        <v>-1086</v>
      </c>
      <c r="IT18" s="100">
        <f t="shared" si="99"/>
        <v>-1090</v>
      </c>
      <c r="IU18" s="100">
        <f t="shared" si="100"/>
        <v>-1101</v>
      </c>
      <c r="IV18" s="100">
        <f t="shared" si="101"/>
        <v>-1070</v>
      </c>
      <c r="IW18" s="100">
        <f t="shared" si="102"/>
        <v>-1085</v>
      </c>
      <c r="IX18" s="100">
        <f t="shared" si="103"/>
        <v>-1128</v>
      </c>
      <c r="IY18" s="100">
        <f t="shared" si="104"/>
        <v>-1062</v>
      </c>
      <c r="IZ18" s="100">
        <f t="shared" si="105"/>
        <v>96</v>
      </c>
      <c r="JA18" s="100">
        <f t="shared" si="106"/>
        <v>95</v>
      </c>
      <c r="JB18" s="100">
        <f t="shared" si="107"/>
        <v>93</v>
      </c>
      <c r="JC18" s="100">
        <f t="shared" si="108"/>
        <v>172</v>
      </c>
      <c r="JD18" s="100">
        <f>HV18-IM18</f>
        <v>81</v>
      </c>
      <c r="JE18" s="100">
        <f>HW18-IN18</f>
        <v>88</v>
      </c>
      <c r="JF18" s="100">
        <f>HX18-IO18</f>
        <v>122</v>
      </c>
      <c r="JG18"/>
    </row>
    <row r="19" spans="1:267" s="17" customFormat="1">
      <c r="A19" s="21" t="s">
        <v>45</v>
      </c>
      <c r="B19" s="27"/>
      <c r="C19" s="72">
        <v>254</v>
      </c>
      <c r="D19" s="52">
        <f t="shared" si="109"/>
        <v>250.5</v>
      </c>
      <c r="E19" s="27">
        <v>247</v>
      </c>
      <c r="F19" s="27">
        <v>234</v>
      </c>
      <c r="G19" s="27">
        <v>242</v>
      </c>
      <c r="H19" s="27">
        <v>242</v>
      </c>
      <c r="I19" s="27">
        <v>216</v>
      </c>
      <c r="J19" s="27">
        <v>241</v>
      </c>
      <c r="K19" s="27">
        <v>247</v>
      </c>
      <c r="L19" s="27">
        <v>243</v>
      </c>
      <c r="M19" s="27">
        <v>240</v>
      </c>
      <c r="N19" s="27">
        <v>375</v>
      </c>
      <c r="O19" s="27">
        <v>410</v>
      </c>
      <c r="P19" s="27">
        <v>392</v>
      </c>
      <c r="Q19" s="27">
        <v>425</v>
      </c>
      <c r="R19" s="27">
        <v>448</v>
      </c>
      <c r="S19" s="27">
        <v>442</v>
      </c>
      <c r="T19" s="27">
        <v>403</v>
      </c>
      <c r="U19" s="27">
        <v>338</v>
      </c>
      <c r="V19" s="27">
        <v>336</v>
      </c>
      <c r="W19" s="27">
        <v>315</v>
      </c>
      <c r="X19" s="27">
        <v>301</v>
      </c>
      <c r="Y19" s="27">
        <v>405</v>
      </c>
      <c r="Z19" s="27">
        <v>416</v>
      </c>
      <c r="AA19" s="65">
        <v>187</v>
      </c>
      <c r="AB19" s="76">
        <f t="shared" si="111"/>
        <v>196.5</v>
      </c>
      <c r="AC19" s="58">
        <v>206</v>
      </c>
      <c r="AD19" s="58">
        <v>209</v>
      </c>
      <c r="AE19" s="58">
        <v>210</v>
      </c>
      <c r="AF19" s="58">
        <v>200</v>
      </c>
      <c r="AG19" s="58">
        <v>202</v>
      </c>
      <c r="AH19" s="58">
        <v>207</v>
      </c>
      <c r="AI19" s="58">
        <v>200</v>
      </c>
      <c r="AJ19" s="58">
        <v>223</v>
      </c>
      <c r="AK19" s="58">
        <v>208</v>
      </c>
      <c r="AL19" s="58">
        <v>211</v>
      </c>
      <c r="AM19" s="58">
        <v>201</v>
      </c>
      <c r="AN19" s="58">
        <v>214</v>
      </c>
      <c r="AO19" s="58">
        <v>243</v>
      </c>
      <c r="AP19" s="58">
        <v>217</v>
      </c>
      <c r="AQ19" s="58">
        <v>240</v>
      </c>
      <c r="AR19" s="58">
        <v>245</v>
      </c>
      <c r="AS19" s="58">
        <v>244</v>
      </c>
      <c r="AT19" s="27">
        <v>300</v>
      </c>
      <c r="AU19" s="27">
        <v>296</v>
      </c>
      <c r="AV19" s="27">
        <v>323</v>
      </c>
      <c r="AW19" s="27">
        <v>348</v>
      </c>
      <c r="AX19" s="27">
        <v>354</v>
      </c>
      <c r="AY19" s="65">
        <v>38</v>
      </c>
      <c r="AZ19" s="76">
        <f>(AY19+BA19)/2</f>
        <v>40.5</v>
      </c>
      <c r="BA19" s="58">
        <v>43</v>
      </c>
      <c r="BB19" s="58">
        <v>46</v>
      </c>
      <c r="BC19" s="58">
        <v>47</v>
      </c>
      <c r="BD19" s="58">
        <v>49</v>
      </c>
      <c r="BE19" s="58">
        <v>51</v>
      </c>
      <c r="BF19" s="58">
        <v>50</v>
      </c>
      <c r="BG19" s="58">
        <v>49</v>
      </c>
      <c r="BH19" s="58">
        <v>52</v>
      </c>
      <c r="BI19" s="58">
        <v>57</v>
      </c>
      <c r="BJ19" s="58">
        <v>54</v>
      </c>
      <c r="BK19" s="58">
        <v>57</v>
      </c>
      <c r="BL19" s="58">
        <v>55</v>
      </c>
      <c r="BM19" s="58">
        <v>51</v>
      </c>
      <c r="BN19" s="58">
        <v>57</v>
      </c>
      <c r="BO19" s="58">
        <v>56</v>
      </c>
      <c r="BP19" s="58">
        <v>70</v>
      </c>
      <c r="BQ19" s="58">
        <v>69</v>
      </c>
      <c r="BR19" s="27">
        <v>71</v>
      </c>
      <c r="BS19" s="27">
        <v>73</v>
      </c>
      <c r="BT19" s="27">
        <v>71</v>
      </c>
      <c r="BU19" s="27">
        <v>70</v>
      </c>
      <c r="BV19" s="27">
        <v>73</v>
      </c>
      <c r="BW19" s="65">
        <v>48</v>
      </c>
      <c r="BX19" s="76">
        <f>(BW19+BY19)/2</f>
        <v>39</v>
      </c>
      <c r="BY19" s="58">
        <v>30</v>
      </c>
      <c r="BZ19" s="58">
        <f>(2*((CA19-BY19)/3))+BY19</f>
        <v>57.333333333333329</v>
      </c>
      <c r="CA19" s="58">
        <v>71</v>
      </c>
      <c r="CB19" s="58">
        <f>((CC19-CA19)/2)+CA19</f>
        <v>75.5</v>
      </c>
      <c r="CC19" s="58">
        <v>80</v>
      </c>
      <c r="CD19" s="58">
        <v>129</v>
      </c>
      <c r="CE19" s="58">
        <v>143</v>
      </c>
      <c r="CF19" s="58">
        <v>111</v>
      </c>
      <c r="CG19" s="58">
        <v>86</v>
      </c>
      <c r="CH19" s="58">
        <v>79</v>
      </c>
      <c r="CI19" s="58">
        <v>74</v>
      </c>
      <c r="CJ19" s="58">
        <v>75</v>
      </c>
      <c r="CK19" s="58">
        <v>67</v>
      </c>
      <c r="CL19" s="58">
        <v>37</v>
      </c>
      <c r="CM19" s="58">
        <v>48</v>
      </c>
      <c r="CN19" s="58">
        <v>54</v>
      </c>
      <c r="CO19" s="58">
        <v>56</v>
      </c>
      <c r="CP19" s="27">
        <v>89</v>
      </c>
      <c r="CQ19" s="27">
        <v>80</v>
      </c>
      <c r="CR19" s="27">
        <v>86</v>
      </c>
      <c r="CS19" s="27">
        <v>97</v>
      </c>
      <c r="CT19" s="27">
        <v>92</v>
      </c>
      <c r="CU19" s="65"/>
      <c r="CV19" s="76"/>
      <c r="CW19" s="58"/>
      <c r="CX19" s="58"/>
      <c r="CY19" s="58"/>
      <c r="CZ19" s="58"/>
      <c r="DA19" s="58"/>
      <c r="DB19" s="58"/>
      <c r="DC19" s="58"/>
      <c r="DD19" s="58"/>
      <c r="DE19" s="58"/>
      <c r="DF19" s="58"/>
      <c r="DG19" s="58"/>
      <c r="DH19" s="58">
        <v>0</v>
      </c>
      <c r="DI19" s="58"/>
      <c r="DJ19" s="58"/>
      <c r="DK19" s="58"/>
      <c r="DL19" s="58"/>
      <c r="DM19" s="58"/>
      <c r="DN19" s="27"/>
      <c r="DO19" s="27"/>
      <c r="DP19" s="27"/>
      <c r="DQ19" s="27"/>
      <c r="DS19" s="65">
        <v>34</v>
      </c>
      <c r="DT19" s="76">
        <f t="shared" si="110"/>
        <v>38.5</v>
      </c>
      <c r="DU19" s="58">
        <v>43</v>
      </c>
      <c r="DV19" s="58">
        <v>70</v>
      </c>
      <c r="DW19" s="58">
        <v>65</v>
      </c>
      <c r="DX19" s="58">
        <v>102</v>
      </c>
      <c r="DY19" s="58">
        <v>105</v>
      </c>
      <c r="DZ19" s="58">
        <v>121</v>
      </c>
      <c r="EA19" s="58">
        <v>132</v>
      </c>
      <c r="EB19" s="58">
        <v>146</v>
      </c>
      <c r="EC19" s="58">
        <v>160</v>
      </c>
      <c r="ED19" s="58">
        <v>185</v>
      </c>
      <c r="EE19" s="58">
        <v>198</v>
      </c>
      <c r="EF19" s="58">
        <v>182</v>
      </c>
      <c r="EG19" s="58">
        <v>180</v>
      </c>
      <c r="EH19" s="58">
        <v>180</v>
      </c>
      <c r="EI19" s="58">
        <v>239</v>
      </c>
      <c r="EJ19" s="58">
        <v>323</v>
      </c>
      <c r="EK19" s="58">
        <v>316</v>
      </c>
      <c r="EL19" s="27">
        <v>296</v>
      </c>
      <c r="EM19" s="27">
        <v>308</v>
      </c>
      <c r="EN19" s="27">
        <v>283</v>
      </c>
      <c r="EO19" s="27">
        <v>280</v>
      </c>
      <c r="EP19" s="27">
        <v>267</v>
      </c>
      <c r="EQ19" s="65"/>
      <c r="ER19" s="76"/>
      <c r="ES19" s="58"/>
      <c r="ET19" s="58"/>
      <c r="EU19" s="58"/>
      <c r="EV19" s="58"/>
      <c r="EW19" s="58"/>
      <c r="EX19" s="58"/>
      <c r="EY19" s="58"/>
      <c r="EZ19" s="58"/>
      <c r="FA19" s="58"/>
      <c r="FB19" s="58"/>
      <c r="FC19" s="58">
        <v>0</v>
      </c>
      <c r="FD19" s="58">
        <v>0</v>
      </c>
      <c r="FE19" s="58"/>
      <c r="FF19" s="58"/>
      <c r="FG19" s="58"/>
      <c r="FH19" s="58"/>
      <c r="FI19" s="58"/>
      <c r="FJ19" s="27"/>
      <c r="FK19" s="27"/>
      <c r="FL19" s="27"/>
      <c r="FM19" s="27"/>
      <c r="FO19" s="65"/>
      <c r="FP19" s="76"/>
      <c r="FQ19" s="58"/>
      <c r="FR19" s="58"/>
      <c r="FS19" s="58"/>
      <c r="FT19" s="58"/>
      <c r="FU19" s="58"/>
      <c r="FV19" s="58"/>
      <c r="FW19" s="58"/>
      <c r="FX19" s="58"/>
      <c r="FY19" s="58"/>
      <c r="FZ19" s="58"/>
      <c r="GA19" s="58">
        <v>0</v>
      </c>
      <c r="GB19" s="58">
        <v>0</v>
      </c>
      <c r="GC19" s="58"/>
      <c r="GD19" s="58"/>
      <c r="GE19" s="58"/>
      <c r="GF19" s="58"/>
      <c r="GG19" s="58"/>
      <c r="GH19" s="27"/>
      <c r="GI19" s="27"/>
      <c r="GJ19" s="27"/>
      <c r="GK19" s="27"/>
      <c r="GL19" s="27"/>
      <c r="GM19" s="65">
        <v>72</v>
      </c>
      <c r="GN19" s="58">
        <v>86</v>
      </c>
      <c r="GO19" s="58">
        <v>75</v>
      </c>
      <c r="GP19" s="58">
        <v>89</v>
      </c>
      <c r="GQ19" s="58">
        <v>0</v>
      </c>
      <c r="GR19" s="58">
        <v>0</v>
      </c>
      <c r="GS19" s="58">
        <v>0</v>
      </c>
      <c r="GT19" s="58">
        <v>0</v>
      </c>
      <c r="GU19" s="58">
        <v>0</v>
      </c>
      <c r="GV19" s="58">
        <v>56</v>
      </c>
      <c r="GW19" s="27">
        <v>0</v>
      </c>
      <c r="GX19" s="27">
        <v>0</v>
      </c>
      <c r="GY19" s="27">
        <v>1</v>
      </c>
      <c r="GZ19" s="27">
        <v>17</v>
      </c>
      <c r="HA19" s="210">
        <v>19</v>
      </c>
      <c r="HB19" s="58"/>
      <c r="HD19" s="84" t="s">
        <v>149</v>
      </c>
      <c r="HE19" s="85">
        <v>2816</v>
      </c>
      <c r="HH19" s="100">
        <v>820</v>
      </c>
      <c r="HI19" s="100">
        <v>857</v>
      </c>
      <c r="HJ19" s="100">
        <v>850</v>
      </c>
      <c r="HK19" s="100"/>
      <c r="HL19" s="100"/>
      <c r="HM19" s="100"/>
      <c r="HN19" s="100"/>
      <c r="HO19" s="100"/>
      <c r="HP19" s="100"/>
      <c r="HQ19" s="100"/>
      <c r="HR19" s="100">
        <v>1095</v>
      </c>
      <c r="HS19" s="100">
        <v>1023</v>
      </c>
      <c r="HT19" s="100">
        <v>1092</v>
      </c>
      <c r="HU19" s="100">
        <v>1072</v>
      </c>
      <c r="HV19" s="100">
        <v>1065</v>
      </c>
      <c r="HW19" s="100">
        <v>1217</v>
      </c>
      <c r="HX19" s="100">
        <v>1221</v>
      </c>
      <c r="HY19" s="155">
        <f>J19+AH19+BF19+CD19+DB19+DZ19+EX19+FV19</f>
        <v>748</v>
      </c>
      <c r="HZ19" s="100">
        <f>K19+AI19+BG19+CE19+DC19+EA19+EY19+FW19</f>
        <v>771</v>
      </c>
      <c r="IA19" s="100">
        <f>L19+AJ19+BH19+CF19+DD19+EB19+EZ19+FX19</f>
        <v>775</v>
      </c>
      <c r="IB19" s="100">
        <f>M19+AK19+BI19+CG19+DE19+EC19+FA19+FY19</f>
        <v>751</v>
      </c>
      <c r="IC19" s="100">
        <f>N19+AL19+BJ19+CH19+DF19+ED19+FB19+FZ19</f>
        <v>904</v>
      </c>
      <c r="ID19" s="100">
        <f>O19+AM19+BK19+CI19+DG19+EE19+FC19+GA19</f>
        <v>940</v>
      </c>
      <c r="IE19" s="100">
        <f>P19+AN19+BL19+CJ19+DH19+EF19+FD19+GB19</f>
        <v>918</v>
      </c>
      <c r="IF19" s="100">
        <f>Q19+AO19+BM19+CK19+DI19+EG19+FE19+GC19</f>
        <v>966</v>
      </c>
      <c r="IG19" s="100">
        <f>R19+AP19+BN19+CL19+DJ19+EH19+FF19+GD19</f>
        <v>939</v>
      </c>
      <c r="IH19" s="100">
        <f>S19+AQ19+BO19+CM19+DK19+EI19+FG19+GE19</f>
        <v>1025</v>
      </c>
      <c r="II19" s="100">
        <f>T19+AR19+BP19+CN19+DL19+EJ19+FH19+GF19</f>
        <v>1095</v>
      </c>
      <c r="IJ19" s="100">
        <f>U19+AS19+BQ19+CO19+DM19+EK19+FI19+GG19</f>
        <v>1023</v>
      </c>
      <c r="IK19" s="100">
        <f>V19+AT19+BR19+CP19+DN19+EL19+FJ19+GH19</f>
        <v>1092</v>
      </c>
      <c r="IL19" s="100">
        <f>W19+AU19+BS19+CQ19+DO19+EM19+FK19+GI19</f>
        <v>1072</v>
      </c>
      <c r="IM19" s="100">
        <f>X19+AV19+BT19+CR19+DP19+EN19+FL19+GJ19</f>
        <v>1064</v>
      </c>
      <c r="IN19" s="100">
        <f>Y19+AW19+BU19+CS19+DQ19+EO19+FM19+GK19</f>
        <v>1200</v>
      </c>
      <c r="IO19" s="100">
        <f>Z19+AX19+BV19+CT19+DR19+EP19+FN19+GL19</f>
        <v>1202</v>
      </c>
      <c r="IP19" s="155">
        <f t="shared" si="95"/>
        <v>72</v>
      </c>
      <c r="IQ19" s="100">
        <f t="shared" si="96"/>
        <v>86</v>
      </c>
      <c r="IR19" s="100">
        <f t="shared" si="97"/>
        <v>75</v>
      </c>
      <c r="IS19" s="100">
        <f t="shared" si="98"/>
        <v>-751</v>
      </c>
      <c r="IT19" s="100">
        <f t="shared" si="99"/>
        <v>-904</v>
      </c>
      <c r="IU19" s="100">
        <f t="shared" si="100"/>
        <v>-940</v>
      </c>
      <c r="IV19" s="100">
        <f t="shared" si="101"/>
        <v>-918</v>
      </c>
      <c r="IW19" s="100">
        <f t="shared" si="102"/>
        <v>-966</v>
      </c>
      <c r="IX19" s="100">
        <f t="shared" si="103"/>
        <v>-939</v>
      </c>
      <c r="IY19" s="100">
        <f t="shared" si="104"/>
        <v>-1025</v>
      </c>
      <c r="IZ19" s="100">
        <f t="shared" si="105"/>
        <v>0</v>
      </c>
      <c r="JA19" s="100">
        <f t="shared" si="106"/>
        <v>0</v>
      </c>
      <c r="JB19" s="100">
        <f t="shared" si="107"/>
        <v>0</v>
      </c>
      <c r="JC19" s="100">
        <f t="shared" si="108"/>
        <v>0</v>
      </c>
      <c r="JD19" s="100">
        <f>HV19-IM19</f>
        <v>1</v>
      </c>
      <c r="JE19" s="100">
        <f>HW19-IN19</f>
        <v>17</v>
      </c>
      <c r="JF19" s="100">
        <f>HX19-IO19</f>
        <v>19</v>
      </c>
      <c r="JG19"/>
    </row>
    <row r="20" spans="1:267" s="17" customFormat="1">
      <c r="A20" s="21" t="s">
        <v>46</v>
      </c>
      <c r="B20" s="27"/>
      <c r="C20" s="72">
        <v>442</v>
      </c>
      <c r="D20" s="52">
        <f t="shared" si="109"/>
        <v>464.5</v>
      </c>
      <c r="E20" s="27">
        <v>487</v>
      </c>
      <c r="F20" s="27">
        <v>456</v>
      </c>
      <c r="G20" s="27">
        <v>481</v>
      </c>
      <c r="H20" s="27">
        <v>505</v>
      </c>
      <c r="I20" s="27">
        <v>484</v>
      </c>
      <c r="J20" s="27">
        <v>481</v>
      </c>
      <c r="K20" s="27">
        <v>496</v>
      </c>
      <c r="L20" s="27">
        <v>474</v>
      </c>
      <c r="M20" s="27">
        <v>489</v>
      </c>
      <c r="N20" s="27">
        <v>492</v>
      </c>
      <c r="O20" s="27">
        <v>446</v>
      </c>
      <c r="P20" s="27">
        <v>497</v>
      </c>
      <c r="Q20" s="27">
        <v>473</v>
      </c>
      <c r="R20" s="27">
        <v>485</v>
      </c>
      <c r="S20" s="27">
        <v>574</v>
      </c>
      <c r="T20" s="27">
        <v>639</v>
      </c>
      <c r="U20" s="27">
        <v>535</v>
      </c>
      <c r="V20" s="27">
        <v>525</v>
      </c>
      <c r="W20" s="27">
        <v>488</v>
      </c>
      <c r="X20" s="27">
        <v>526</v>
      </c>
      <c r="Y20" s="27">
        <v>561</v>
      </c>
      <c r="Z20" s="27">
        <v>568</v>
      </c>
      <c r="AA20" s="65">
        <v>356</v>
      </c>
      <c r="AB20" s="76">
        <f t="shared" si="111"/>
        <v>369</v>
      </c>
      <c r="AC20" s="58">
        <v>382</v>
      </c>
      <c r="AD20" s="58">
        <v>382</v>
      </c>
      <c r="AE20" s="58">
        <v>427</v>
      </c>
      <c r="AF20" s="58">
        <v>412</v>
      </c>
      <c r="AG20" s="58">
        <v>377</v>
      </c>
      <c r="AH20" s="58">
        <v>382</v>
      </c>
      <c r="AI20" s="58">
        <v>353</v>
      </c>
      <c r="AJ20" s="58">
        <v>377</v>
      </c>
      <c r="AK20" s="58">
        <v>382</v>
      </c>
      <c r="AL20" s="58">
        <v>390</v>
      </c>
      <c r="AM20" s="58">
        <v>373</v>
      </c>
      <c r="AN20" s="58">
        <v>409</v>
      </c>
      <c r="AO20" s="58">
        <v>389</v>
      </c>
      <c r="AP20" s="58">
        <v>400</v>
      </c>
      <c r="AQ20" s="58">
        <v>421</v>
      </c>
      <c r="AR20" s="58">
        <v>416</v>
      </c>
      <c r="AS20" s="58">
        <v>433</v>
      </c>
      <c r="AT20" s="27">
        <v>427</v>
      </c>
      <c r="AU20" s="27">
        <v>421</v>
      </c>
      <c r="AV20" s="27">
        <v>405</v>
      </c>
      <c r="AW20" s="27">
        <v>422</v>
      </c>
      <c r="AX20" s="27">
        <v>397</v>
      </c>
      <c r="AY20" s="65">
        <v>92</v>
      </c>
      <c r="AZ20" s="76">
        <f>(AY20+BA20)/2</f>
        <v>106</v>
      </c>
      <c r="BA20" s="58">
        <v>120</v>
      </c>
      <c r="BB20" s="58">
        <v>125</v>
      </c>
      <c r="BC20" s="58">
        <v>137</v>
      </c>
      <c r="BD20" s="58">
        <v>122</v>
      </c>
      <c r="BE20" s="58">
        <v>108</v>
      </c>
      <c r="BF20" s="58">
        <v>119</v>
      </c>
      <c r="BG20" s="58">
        <v>107</v>
      </c>
      <c r="BH20" s="58">
        <v>118</v>
      </c>
      <c r="BI20" s="58">
        <v>114</v>
      </c>
      <c r="BJ20" s="58">
        <v>125</v>
      </c>
      <c r="BK20" s="58">
        <v>136</v>
      </c>
      <c r="BL20" s="58">
        <v>127</v>
      </c>
      <c r="BM20" s="58">
        <v>144</v>
      </c>
      <c r="BN20" s="58">
        <v>125</v>
      </c>
      <c r="BO20" s="58">
        <v>124</v>
      </c>
      <c r="BP20" s="58">
        <v>121</v>
      </c>
      <c r="BQ20" s="58">
        <v>139</v>
      </c>
      <c r="BR20" s="27">
        <v>142</v>
      </c>
      <c r="BS20" s="27">
        <v>157</v>
      </c>
      <c r="BT20" s="27">
        <v>143</v>
      </c>
      <c r="BU20" s="27">
        <v>145</v>
      </c>
      <c r="BV20" s="27">
        <v>154</v>
      </c>
      <c r="BW20" s="65"/>
      <c r="BX20" s="76"/>
      <c r="BY20" s="58"/>
      <c r="BZ20" s="58"/>
      <c r="CA20" s="58"/>
      <c r="CB20" s="58"/>
      <c r="CC20" s="58"/>
      <c r="CD20" s="58"/>
      <c r="CE20" s="58"/>
      <c r="CF20" s="58"/>
      <c r="CG20" s="58"/>
      <c r="CH20" s="58"/>
      <c r="CI20" s="58">
        <v>0</v>
      </c>
      <c r="CJ20" s="58">
        <v>0</v>
      </c>
      <c r="CK20" s="58"/>
      <c r="CL20" s="58"/>
      <c r="CM20" s="58"/>
      <c r="CN20" s="58"/>
      <c r="CO20" s="58"/>
      <c r="CP20" s="27"/>
      <c r="CQ20" s="27"/>
      <c r="CR20" s="27"/>
      <c r="CS20" s="27"/>
      <c r="CT20" s="27"/>
      <c r="CU20" s="65"/>
      <c r="CV20" s="76"/>
      <c r="CW20" s="58"/>
      <c r="CX20" s="58"/>
      <c r="CY20" s="58"/>
      <c r="CZ20" s="58"/>
      <c r="DA20" s="58"/>
      <c r="DB20" s="58"/>
      <c r="DC20" s="58"/>
      <c r="DD20" s="58"/>
      <c r="DE20" s="58"/>
      <c r="DF20" s="58"/>
      <c r="DG20" s="58"/>
      <c r="DH20" s="58">
        <v>0</v>
      </c>
      <c r="DI20" s="58">
        <v>111</v>
      </c>
      <c r="DJ20" s="58">
        <v>144</v>
      </c>
      <c r="DK20" s="58">
        <v>132</v>
      </c>
      <c r="DL20" s="58">
        <v>148</v>
      </c>
      <c r="DM20" s="58">
        <v>160</v>
      </c>
      <c r="DN20" s="27">
        <v>171</v>
      </c>
      <c r="DO20" s="27">
        <v>213</v>
      </c>
      <c r="DP20" s="27">
        <v>204</v>
      </c>
      <c r="DQ20" s="27">
        <v>242</v>
      </c>
      <c r="DR20" s="185">
        <v>200</v>
      </c>
      <c r="DS20" s="65">
        <v>72</v>
      </c>
      <c r="DT20" s="76">
        <f t="shared" si="110"/>
        <v>68.5</v>
      </c>
      <c r="DU20" s="58">
        <v>65</v>
      </c>
      <c r="DV20" s="58">
        <v>69</v>
      </c>
      <c r="DW20" s="58">
        <v>75</v>
      </c>
      <c r="DX20" s="58">
        <v>99</v>
      </c>
      <c r="DY20" s="58">
        <v>95</v>
      </c>
      <c r="DZ20" s="58">
        <v>91</v>
      </c>
      <c r="EA20" s="58">
        <v>99</v>
      </c>
      <c r="EB20" s="58">
        <v>120</v>
      </c>
      <c r="EC20" s="58">
        <v>114</v>
      </c>
      <c r="ED20" s="58">
        <v>121</v>
      </c>
      <c r="EE20" s="58">
        <v>162</v>
      </c>
      <c r="EF20" s="58">
        <v>238</v>
      </c>
      <c r="EG20" s="58">
        <v>269</v>
      </c>
      <c r="EH20" s="58">
        <v>422</v>
      </c>
      <c r="EI20" s="58">
        <v>404</v>
      </c>
      <c r="EJ20" s="58">
        <v>402</v>
      </c>
      <c r="EK20" s="58">
        <v>549</v>
      </c>
      <c r="EL20" s="27">
        <v>496</v>
      </c>
      <c r="EM20" s="27">
        <v>520</v>
      </c>
      <c r="EN20" s="27">
        <v>507</v>
      </c>
      <c r="EO20" s="27">
        <v>505</v>
      </c>
      <c r="EP20" s="27">
        <v>523</v>
      </c>
      <c r="EQ20" s="65">
        <v>84</v>
      </c>
      <c r="ER20" s="76">
        <f t="shared" ref="ER20:ER21" si="115">(EQ20+ES20)/2</f>
        <v>92.5</v>
      </c>
      <c r="ES20" s="58">
        <v>101</v>
      </c>
      <c r="ET20" s="58">
        <f>(2*((EV20-ES20)/5))+ES20</f>
        <v>107</v>
      </c>
      <c r="EU20" s="58">
        <v>114</v>
      </c>
      <c r="EV20" s="58">
        <v>116</v>
      </c>
      <c r="EW20" s="58">
        <v>116</v>
      </c>
      <c r="EX20" s="58">
        <v>111</v>
      </c>
      <c r="EY20" s="58">
        <v>104</v>
      </c>
      <c r="EZ20" s="58">
        <v>125</v>
      </c>
      <c r="FA20" s="58">
        <v>114</v>
      </c>
      <c r="FB20" s="58">
        <v>120</v>
      </c>
      <c r="FC20" s="58">
        <v>118</v>
      </c>
      <c r="FD20" s="58">
        <v>118</v>
      </c>
      <c r="FE20" s="58">
        <v>118</v>
      </c>
      <c r="FF20" s="58">
        <v>121</v>
      </c>
      <c r="FG20" s="58">
        <v>122</v>
      </c>
      <c r="FH20" s="58">
        <v>113</v>
      </c>
      <c r="FI20" s="58">
        <v>130</v>
      </c>
      <c r="FJ20" s="27">
        <v>128</v>
      </c>
      <c r="FK20" s="27">
        <v>124</v>
      </c>
      <c r="FL20" s="27">
        <v>131</v>
      </c>
      <c r="FM20" s="27">
        <v>132</v>
      </c>
      <c r="FN20" s="27">
        <v>129</v>
      </c>
      <c r="FO20" s="65">
        <v>52</v>
      </c>
      <c r="FP20" s="76">
        <f>(FO20+FQ20)/2</f>
        <v>54</v>
      </c>
      <c r="FQ20" s="58">
        <v>56</v>
      </c>
      <c r="FR20" s="58">
        <v>66</v>
      </c>
      <c r="FS20" s="58">
        <v>64</v>
      </c>
      <c r="FT20" s="58">
        <v>62</v>
      </c>
      <c r="FU20" s="58">
        <v>65</v>
      </c>
      <c r="FV20" s="58">
        <v>65</v>
      </c>
      <c r="FW20" s="58">
        <v>62</v>
      </c>
      <c r="FX20" s="58">
        <v>65</v>
      </c>
      <c r="FY20" s="58">
        <v>64</v>
      </c>
      <c r="FZ20" s="58">
        <v>68</v>
      </c>
      <c r="GA20" s="58">
        <v>61</v>
      </c>
      <c r="GB20" s="58">
        <v>68</v>
      </c>
      <c r="GC20" s="58">
        <v>64</v>
      </c>
      <c r="GD20" s="58">
        <v>97</v>
      </c>
      <c r="GE20" s="58">
        <v>79</v>
      </c>
      <c r="GF20" s="58">
        <v>80</v>
      </c>
      <c r="GG20" s="58">
        <v>91</v>
      </c>
      <c r="GH20" s="27">
        <v>80</v>
      </c>
      <c r="GI20" s="27">
        <v>81</v>
      </c>
      <c r="GJ20" s="27">
        <v>171</v>
      </c>
      <c r="GK20" s="27">
        <v>185</v>
      </c>
      <c r="GL20" s="27">
        <v>187</v>
      </c>
      <c r="GM20" s="65">
        <v>182</v>
      </c>
      <c r="GN20" s="58">
        <v>181</v>
      </c>
      <c r="GO20" s="58">
        <v>153</v>
      </c>
      <c r="GP20" s="58">
        <v>183</v>
      </c>
      <c r="GQ20" s="58">
        <v>173</v>
      </c>
      <c r="GR20" s="58">
        <v>165</v>
      </c>
      <c r="GS20" s="58">
        <v>198</v>
      </c>
      <c r="GT20" s="58">
        <v>203</v>
      </c>
      <c r="GU20" s="58">
        <v>226</v>
      </c>
      <c r="GV20" s="58">
        <v>220</v>
      </c>
      <c r="GW20" s="27">
        <v>215</v>
      </c>
      <c r="GX20" s="27">
        <v>295</v>
      </c>
      <c r="GY20" s="27">
        <v>351</v>
      </c>
      <c r="GZ20" s="27">
        <v>322</v>
      </c>
      <c r="HA20" s="210">
        <v>519</v>
      </c>
      <c r="HB20" s="58"/>
      <c r="HD20" s="84" t="s">
        <v>150</v>
      </c>
      <c r="HE20" s="85">
        <v>63</v>
      </c>
      <c r="HH20" s="100">
        <v>1431</v>
      </c>
      <c r="HI20" s="100">
        <v>1402</v>
      </c>
      <c r="HJ20" s="100">
        <v>1432</v>
      </c>
      <c r="HK20" s="100"/>
      <c r="HL20" s="100"/>
      <c r="HM20" s="100"/>
      <c r="HN20" s="100"/>
      <c r="HO20" s="100"/>
      <c r="HP20" s="100"/>
      <c r="HQ20" s="100"/>
      <c r="HR20" s="100">
        <v>2145</v>
      </c>
      <c r="HS20" s="100">
        <v>2257</v>
      </c>
      <c r="HT20" s="100">
        <v>2184</v>
      </c>
      <c r="HU20" s="100">
        <v>2299</v>
      </c>
      <c r="HV20" s="100">
        <v>2438</v>
      </c>
      <c r="HW20" s="100">
        <v>2514</v>
      </c>
      <c r="HX20" s="100">
        <v>2677</v>
      </c>
      <c r="HY20" s="155">
        <f>J20+AH20+BF20+CD20+DB20+DZ20+EX20+FV20</f>
        <v>1249</v>
      </c>
      <c r="HZ20" s="100">
        <f>K20+AI20+BG20+CE20+DC20+EA20+EY20+FW20</f>
        <v>1221</v>
      </c>
      <c r="IA20" s="100">
        <f>L20+AJ20+BH20+CF20+DD20+EB20+EZ20+FX20</f>
        <v>1279</v>
      </c>
      <c r="IB20" s="100">
        <f>M20+AK20+BI20+CG20+DE20+EC20+FA20+FY20</f>
        <v>1277</v>
      </c>
      <c r="IC20" s="100">
        <f>N20+AL20+BJ20+CH20+DF20+ED20+FB20+FZ20</f>
        <v>1316</v>
      </c>
      <c r="ID20" s="100">
        <f>O20+AM20+BK20+CI20+DG20+EE20+FC20+GA20</f>
        <v>1296</v>
      </c>
      <c r="IE20" s="100">
        <f>P20+AN20+BL20+CJ20+DH20+EF20+FD20+GB20</f>
        <v>1457</v>
      </c>
      <c r="IF20" s="100">
        <f>Q20+AO20+BM20+CK20+DI20+EG20+FE20+GC20</f>
        <v>1568</v>
      </c>
      <c r="IG20" s="100">
        <f>R20+AP20+BN20+CL20+DJ20+EH20+FF20+GD20</f>
        <v>1794</v>
      </c>
      <c r="IH20" s="100">
        <f>S20+AQ20+BO20+CM20+DK20+EI20+FG20+GE20</f>
        <v>1856</v>
      </c>
      <c r="II20" s="100">
        <f>T20+AR20+BP20+CN20+DL20+EJ20+FH20+GF20</f>
        <v>1919</v>
      </c>
      <c r="IJ20" s="100">
        <f>U20+AS20+BQ20+CO20+DM20+EK20+FI20+GG20</f>
        <v>2037</v>
      </c>
      <c r="IK20" s="100">
        <f>V20+AT20+BR20+CP20+DN20+EL20+FJ20+GH20</f>
        <v>1969</v>
      </c>
      <c r="IL20" s="100">
        <f>W20+AU20+BS20+CQ20+DO20+EM20+FK20+GI20</f>
        <v>2004</v>
      </c>
      <c r="IM20" s="100">
        <f>X20+AV20+BT20+CR20+DP20+EN20+FL20+GJ20</f>
        <v>2087</v>
      </c>
      <c r="IN20" s="100">
        <f>Y20+AW20+BU20+CS20+DQ20+EO20+FM20+GK20</f>
        <v>2192</v>
      </c>
      <c r="IO20" s="100">
        <f>Z20+AX20+BV20+CT20+DR20+EP20+FN20+GL20</f>
        <v>2158</v>
      </c>
      <c r="IP20" s="155">
        <f t="shared" si="95"/>
        <v>182</v>
      </c>
      <c r="IQ20" s="100">
        <f t="shared" si="96"/>
        <v>181</v>
      </c>
      <c r="IR20" s="100">
        <f t="shared" si="97"/>
        <v>153</v>
      </c>
      <c r="IS20" s="100">
        <f t="shared" si="98"/>
        <v>-1277</v>
      </c>
      <c r="IT20" s="100">
        <f t="shared" si="99"/>
        <v>-1316</v>
      </c>
      <c r="IU20" s="100">
        <f t="shared" si="100"/>
        <v>-1296</v>
      </c>
      <c r="IV20" s="100">
        <f t="shared" si="101"/>
        <v>-1457</v>
      </c>
      <c r="IW20" s="100">
        <f t="shared" si="102"/>
        <v>-1568</v>
      </c>
      <c r="IX20" s="100">
        <f t="shared" si="103"/>
        <v>-1794</v>
      </c>
      <c r="IY20" s="100">
        <f t="shared" si="104"/>
        <v>-1856</v>
      </c>
      <c r="IZ20" s="100">
        <f t="shared" si="105"/>
        <v>226</v>
      </c>
      <c r="JA20" s="100">
        <f t="shared" si="106"/>
        <v>220</v>
      </c>
      <c r="JB20" s="100">
        <f t="shared" si="107"/>
        <v>215</v>
      </c>
      <c r="JC20" s="100">
        <f t="shared" si="108"/>
        <v>295</v>
      </c>
      <c r="JD20" s="100">
        <f>HV20-IM20</f>
        <v>351</v>
      </c>
      <c r="JE20" s="100">
        <f>HW20-IN20</f>
        <v>322</v>
      </c>
      <c r="JF20" s="100">
        <f>HX20-IO20</f>
        <v>519</v>
      </c>
      <c r="JG20"/>
    </row>
    <row r="21" spans="1:267" s="17" customFormat="1">
      <c r="A21" s="21" t="s">
        <v>47</v>
      </c>
      <c r="B21" s="27"/>
      <c r="C21" s="72">
        <v>2362</v>
      </c>
      <c r="D21" s="52">
        <f t="shared" si="109"/>
        <v>2254.5</v>
      </c>
      <c r="E21" s="27">
        <v>2147</v>
      </c>
      <c r="F21" s="27">
        <v>1923</v>
      </c>
      <c r="G21" s="27">
        <v>2142</v>
      </c>
      <c r="H21" s="27">
        <v>2113</v>
      </c>
      <c r="I21" s="27">
        <v>2218</v>
      </c>
      <c r="J21" s="27">
        <v>2265</v>
      </c>
      <c r="K21" s="27">
        <v>2513</v>
      </c>
      <c r="L21" s="27">
        <v>2477</v>
      </c>
      <c r="M21" s="27">
        <v>2373</v>
      </c>
      <c r="N21" s="27">
        <v>2392</v>
      </c>
      <c r="O21" s="27">
        <v>2402</v>
      </c>
      <c r="P21" s="27">
        <v>2293</v>
      </c>
      <c r="Q21" s="27">
        <v>2366</v>
      </c>
      <c r="R21" s="27">
        <v>2372</v>
      </c>
      <c r="S21" s="27">
        <v>2324</v>
      </c>
      <c r="T21" s="27">
        <v>2255</v>
      </c>
      <c r="U21" s="27">
        <v>2100</v>
      </c>
      <c r="V21" s="27">
        <v>2112</v>
      </c>
      <c r="W21" s="27">
        <v>1977</v>
      </c>
      <c r="X21" s="27">
        <v>2033</v>
      </c>
      <c r="Y21" s="27">
        <v>2002</v>
      </c>
      <c r="Z21" s="27">
        <v>2001</v>
      </c>
      <c r="AA21" s="65">
        <v>1021</v>
      </c>
      <c r="AB21" s="76">
        <f t="shared" si="111"/>
        <v>1040.5</v>
      </c>
      <c r="AC21" s="58">
        <v>1060</v>
      </c>
      <c r="AD21" s="58">
        <v>1101</v>
      </c>
      <c r="AE21" s="58">
        <v>1111</v>
      </c>
      <c r="AF21" s="58">
        <v>1101</v>
      </c>
      <c r="AG21" s="58">
        <v>1095</v>
      </c>
      <c r="AH21" s="58">
        <v>1131</v>
      </c>
      <c r="AI21" s="58">
        <v>1142</v>
      </c>
      <c r="AJ21" s="58">
        <v>1144</v>
      </c>
      <c r="AK21" s="58">
        <v>1188</v>
      </c>
      <c r="AL21" s="58">
        <v>1196</v>
      </c>
      <c r="AM21" s="58">
        <v>1179</v>
      </c>
      <c r="AN21" s="58">
        <v>1233</v>
      </c>
      <c r="AO21" s="58">
        <v>1299</v>
      </c>
      <c r="AP21" s="58">
        <v>1297</v>
      </c>
      <c r="AQ21" s="58">
        <v>1428</v>
      </c>
      <c r="AR21" s="58">
        <v>1401</v>
      </c>
      <c r="AS21" s="58">
        <v>1470</v>
      </c>
      <c r="AT21" s="27">
        <v>1483</v>
      </c>
      <c r="AU21" s="27">
        <v>1428</v>
      </c>
      <c r="AV21" s="27">
        <v>1514</v>
      </c>
      <c r="AW21" s="27">
        <v>1511</v>
      </c>
      <c r="AX21" s="27">
        <v>1607</v>
      </c>
      <c r="AY21" s="65">
        <v>230</v>
      </c>
      <c r="AZ21" s="76">
        <f>(AY21+BA21)/2</f>
        <v>237.5</v>
      </c>
      <c r="BA21" s="58">
        <v>245</v>
      </c>
      <c r="BB21" s="58">
        <v>234</v>
      </c>
      <c r="BC21" s="58">
        <v>228</v>
      </c>
      <c r="BD21" s="58">
        <v>242</v>
      </c>
      <c r="BE21" s="58">
        <v>243</v>
      </c>
      <c r="BF21" s="58">
        <v>228</v>
      </c>
      <c r="BG21" s="58">
        <v>235</v>
      </c>
      <c r="BH21" s="58">
        <v>222</v>
      </c>
      <c r="BI21" s="58">
        <v>222</v>
      </c>
      <c r="BJ21" s="58">
        <v>229</v>
      </c>
      <c r="BK21" s="58">
        <v>251</v>
      </c>
      <c r="BL21" s="58">
        <v>268</v>
      </c>
      <c r="BM21" s="58">
        <v>279</v>
      </c>
      <c r="BN21" s="58">
        <v>272</v>
      </c>
      <c r="BO21" s="58">
        <v>286</v>
      </c>
      <c r="BP21" s="58">
        <v>288</v>
      </c>
      <c r="BQ21" s="58">
        <v>289</v>
      </c>
      <c r="BR21" s="27">
        <v>309</v>
      </c>
      <c r="BS21" s="27">
        <v>302</v>
      </c>
      <c r="BT21" s="27">
        <v>311</v>
      </c>
      <c r="BU21" s="27">
        <v>304</v>
      </c>
      <c r="BV21" s="27">
        <v>312</v>
      </c>
      <c r="BW21" s="65">
        <v>307</v>
      </c>
      <c r="BX21" s="76">
        <f>(BW21+BY21)/2</f>
        <v>356</v>
      </c>
      <c r="BY21" s="58">
        <v>405</v>
      </c>
      <c r="BZ21" s="58">
        <f>(2*((CA21-BY21)/5))+BY21</f>
        <v>361.8</v>
      </c>
      <c r="CA21" s="58">
        <v>297</v>
      </c>
      <c r="CB21" s="58">
        <v>488</v>
      </c>
      <c r="CC21" s="58">
        <v>300</v>
      </c>
      <c r="CD21" s="58">
        <v>378</v>
      </c>
      <c r="CE21" s="58">
        <v>345</v>
      </c>
      <c r="CF21" s="58">
        <v>364</v>
      </c>
      <c r="CG21" s="58">
        <v>364</v>
      </c>
      <c r="CH21" s="58">
        <v>353</v>
      </c>
      <c r="CI21" s="58">
        <v>376</v>
      </c>
      <c r="CJ21" s="58">
        <v>345</v>
      </c>
      <c r="CK21" s="58">
        <v>330</v>
      </c>
      <c r="CL21" s="58">
        <v>279</v>
      </c>
      <c r="CM21" s="58">
        <v>137</v>
      </c>
      <c r="CN21" s="58">
        <v>245</v>
      </c>
      <c r="CO21" s="58">
        <v>268</v>
      </c>
      <c r="CP21" s="27">
        <v>220</v>
      </c>
      <c r="CQ21" s="27">
        <v>254</v>
      </c>
      <c r="CR21" s="27">
        <v>253</v>
      </c>
      <c r="CS21" s="27">
        <v>288</v>
      </c>
      <c r="CT21" s="27">
        <v>271</v>
      </c>
      <c r="CU21" s="65">
        <v>90</v>
      </c>
      <c r="CV21" s="76">
        <f t="shared" ref="CV21" si="116">(CU21+CW21)/2</f>
        <v>100</v>
      </c>
      <c r="CW21" s="58">
        <v>110</v>
      </c>
      <c r="CX21" s="58">
        <v>91</v>
      </c>
      <c r="CY21" s="58">
        <v>115</v>
      </c>
      <c r="CZ21" s="58">
        <v>106</v>
      </c>
      <c r="DA21" s="58">
        <v>109</v>
      </c>
      <c r="DB21" s="58">
        <v>117</v>
      </c>
      <c r="DC21" s="58">
        <v>115</v>
      </c>
      <c r="DD21" s="58">
        <v>114</v>
      </c>
      <c r="DE21" s="58">
        <v>126</v>
      </c>
      <c r="DF21" s="58">
        <v>128</v>
      </c>
      <c r="DG21" s="58">
        <v>128</v>
      </c>
      <c r="DH21" s="58">
        <v>151</v>
      </c>
      <c r="DI21" s="58">
        <v>159</v>
      </c>
      <c r="DJ21" s="58">
        <v>166</v>
      </c>
      <c r="DK21" s="58">
        <v>172</v>
      </c>
      <c r="DL21" s="58">
        <v>205</v>
      </c>
      <c r="DM21" s="58">
        <v>222</v>
      </c>
      <c r="DN21" s="27">
        <v>221</v>
      </c>
      <c r="DO21" s="27">
        <v>218</v>
      </c>
      <c r="DP21" s="27">
        <v>218</v>
      </c>
      <c r="DQ21" s="27">
        <v>226</v>
      </c>
      <c r="DR21" s="185">
        <v>206</v>
      </c>
      <c r="DS21" s="65">
        <v>81</v>
      </c>
      <c r="DT21" s="76">
        <f t="shared" si="110"/>
        <v>81.5</v>
      </c>
      <c r="DU21" s="58">
        <v>82</v>
      </c>
      <c r="DV21" s="58">
        <v>130</v>
      </c>
      <c r="DW21" s="58">
        <v>129</v>
      </c>
      <c r="DX21" s="58">
        <v>320</v>
      </c>
      <c r="DY21" s="58">
        <v>391</v>
      </c>
      <c r="DZ21" s="58">
        <v>418</v>
      </c>
      <c r="EA21" s="58">
        <v>441</v>
      </c>
      <c r="EB21" s="58">
        <v>389</v>
      </c>
      <c r="EC21" s="58">
        <v>405</v>
      </c>
      <c r="ED21" s="58">
        <v>459</v>
      </c>
      <c r="EE21" s="58">
        <v>440</v>
      </c>
      <c r="EF21" s="58">
        <v>576</v>
      </c>
      <c r="EG21" s="58">
        <v>628</v>
      </c>
      <c r="EH21" s="58">
        <v>652</v>
      </c>
      <c r="EI21" s="58">
        <v>649</v>
      </c>
      <c r="EJ21" s="58">
        <v>689</v>
      </c>
      <c r="EK21" s="58">
        <v>656</v>
      </c>
      <c r="EL21" s="27">
        <v>636</v>
      </c>
      <c r="EM21" s="27">
        <v>742</v>
      </c>
      <c r="EN21" s="27">
        <v>747</v>
      </c>
      <c r="EO21" s="27">
        <v>862</v>
      </c>
      <c r="EP21" s="27">
        <v>866</v>
      </c>
      <c r="EQ21" s="65">
        <v>89</v>
      </c>
      <c r="ER21" s="76">
        <f t="shared" si="115"/>
        <v>86</v>
      </c>
      <c r="ES21" s="58">
        <v>83</v>
      </c>
      <c r="ET21" s="58">
        <v>98</v>
      </c>
      <c r="EU21" s="58">
        <v>98</v>
      </c>
      <c r="EV21" s="58">
        <v>101</v>
      </c>
      <c r="EW21" s="58">
        <v>94</v>
      </c>
      <c r="EX21" s="58">
        <v>95</v>
      </c>
      <c r="EY21" s="58">
        <v>90</v>
      </c>
      <c r="EZ21" s="58">
        <v>96</v>
      </c>
      <c r="FA21" s="58">
        <v>101</v>
      </c>
      <c r="FB21" s="58">
        <v>103</v>
      </c>
      <c r="FC21" s="58">
        <v>91</v>
      </c>
      <c r="FD21" s="58">
        <v>100</v>
      </c>
      <c r="FE21" s="58">
        <v>106</v>
      </c>
      <c r="FF21" s="58">
        <v>94</v>
      </c>
      <c r="FG21" s="58">
        <v>163</v>
      </c>
      <c r="FH21" s="58">
        <v>152</v>
      </c>
      <c r="FI21" s="58">
        <v>150</v>
      </c>
      <c r="FJ21" s="27">
        <v>169</v>
      </c>
      <c r="FK21" s="27">
        <v>152</v>
      </c>
      <c r="FL21" s="27">
        <v>166</v>
      </c>
      <c r="FM21" s="27">
        <v>166</v>
      </c>
      <c r="FN21" s="27">
        <v>154</v>
      </c>
      <c r="FO21" s="65">
        <v>120</v>
      </c>
      <c r="FP21" s="76">
        <f>(FO21+FQ21)/2</f>
        <v>117.5</v>
      </c>
      <c r="FQ21" s="58">
        <v>115</v>
      </c>
      <c r="FR21" s="58">
        <v>118</v>
      </c>
      <c r="FS21" s="58">
        <v>123</v>
      </c>
      <c r="FT21" s="58">
        <v>118</v>
      </c>
      <c r="FU21" s="58">
        <v>119</v>
      </c>
      <c r="FV21" s="58">
        <v>118</v>
      </c>
      <c r="FW21" s="58">
        <v>123</v>
      </c>
      <c r="FX21" s="58">
        <v>125</v>
      </c>
      <c r="FY21" s="58">
        <v>129</v>
      </c>
      <c r="FZ21" s="58">
        <v>129</v>
      </c>
      <c r="GA21" s="58">
        <v>120</v>
      </c>
      <c r="GB21" s="58">
        <v>125</v>
      </c>
      <c r="GC21" s="58">
        <v>120</v>
      </c>
      <c r="GD21" s="58">
        <v>127</v>
      </c>
      <c r="GE21" s="58">
        <v>131</v>
      </c>
      <c r="GF21" s="58">
        <v>130</v>
      </c>
      <c r="GG21" s="58">
        <v>128</v>
      </c>
      <c r="GH21" s="27">
        <v>132</v>
      </c>
      <c r="GI21" s="27">
        <v>131</v>
      </c>
      <c r="GJ21" s="27">
        <v>123</v>
      </c>
      <c r="GK21" s="27">
        <v>134</v>
      </c>
      <c r="GL21" s="27">
        <v>133</v>
      </c>
      <c r="GM21" s="65">
        <v>332</v>
      </c>
      <c r="GN21" s="58">
        <v>394</v>
      </c>
      <c r="GO21" s="58">
        <v>431</v>
      </c>
      <c r="GP21" s="58">
        <v>413</v>
      </c>
      <c r="GQ21" s="58">
        <v>568</v>
      </c>
      <c r="GR21" s="58">
        <v>556</v>
      </c>
      <c r="GS21" s="58">
        <v>626</v>
      </c>
      <c r="GT21" s="58">
        <v>669</v>
      </c>
      <c r="GU21" s="58">
        <v>700</v>
      </c>
      <c r="GV21" s="58">
        <v>808</v>
      </c>
      <c r="GW21" s="27">
        <v>785</v>
      </c>
      <c r="GX21" s="27">
        <v>859</v>
      </c>
      <c r="GY21" s="27">
        <v>792</v>
      </c>
      <c r="GZ21" s="27">
        <v>855</v>
      </c>
      <c r="HA21" s="210">
        <v>982</v>
      </c>
      <c r="HB21" s="58"/>
      <c r="HD21" s="84" t="s">
        <v>151</v>
      </c>
      <c r="HE21" s="85">
        <v>71</v>
      </c>
      <c r="HH21" s="100">
        <v>5082</v>
      </c>
      <c r="HI21" s="100">
        <v>5398</v>
      </c>
      <c r="HJ21" s="100">
        <v>5362</v>
      </c>
      <c r="HK21" s="100"/>
      <c r="HL21" s="100"/>
      <c r="HM21" s="100"/>
      <c r="HN21" s="100"/>
      <c r="HO21" s="100"/>
      <c r="HP21" s="100"/>
      <c r="HQ21" s="100"/>
      <c r="HR21" s="100">
        <v>6065</v>
      </c>
      <c r="HS21" s="100">
        <v>6091</v>
      </c>
      <c r="HT21" s="100">
        <v>6067</v>
      </c>
      <c r="HU21" s="100">
        <v>6063</v>
      </c>
      <c r="HV21" s="100">
        <v>6157</v>
      </c>
      <c r="HW21" s="100">
        <v>6348</v>
      </c>
      <c r="HX21" s="100">
        <v>6532</v>
      </c>
      <c r="HY21" s="155">
        <f>J21+AH21+BF21+CD21+DB21+DZ21+EX21+FV21</f>
        <v>4750</v>
      </c>
      <c r="HZ21" s="100">
        <f>K21+AI21+BG21+CE21+DC21+EA21+EY21+FW21</f>
        <v>5004</v>
      </c>
      <c r="IA21" s="100">
        <f>L21+AJ21+BH21+CF21+DD21+EB21+EZ21+FX21</f>
        <v>4931</v>
      </c>
      <c r="IB21" s="100">
        <f>M21+AK21+BI21+CG21+DE21+EC21+FA21+FY21</f>
        <v>4908</v>
      </c>
      <c r="IC21" s="100">
        <f>N21+AL21+BJ21+CH21+DF21+ED21+FB21+FZ21</f>
        <v>4989</v>
      </c>
      <c r="ID21" s="100">
        <f>O21+AM21+BK21+CI21+DG21+EE21+FC21+GA21</f>
        <v>4987</v>
      </c>
      <c r="IE21" s="100">
        <f>P21+AN21+BL21+CJ21+DH21+EF21+FD21+GB21</f>
        <v>5091</v>
      </c>
      <c r="IF21" s="100">
        <f>Q21+AO21+BM21+CK21+DI21+EG21+FE21+GC21</f>
        <v>5287</v>
      </c>
      <c r="IG21" s="100">
        <f>R21+AP21+BN21+CL21+DJ21+EH21+FF21+GD21</f>
        <v>5259</v>
      </c>
      <c r="IH21" s="100">
        <f>S21+AQ21+BO21+CM21+DK21+EI21+FG21+GE21</f>
        <v>5290</v>
      </c>
      <c r="II21" s="100">
        <f>T21+AR21+BP21+CN21+DL21+EJ21+FH21+GF21</f>
        <v>5365</v>
      </c>
      <c r="IJ21" s="100">
        <f>U21+AS21+BQ21+CO21+DM21+EK21+FI21+GG21</f>
        <v>5283</v>
      </c>
      <c r="IK21" s="100">
        <f>V21+AT21+BR21+CP21+DN21+EL21+FJ21+GH21</f>
        <v>5282</v>
      </c>
      <c r="IL21" s="100">
        <f>W21+AU21+BS21+CQ21+DO21+EM21+FK21+GI21</f>
        <v>5204</v>
      </c>
      <c r="IM21" s="100">
        <f>X21+AV21+BT21+CR21+DP21+EN21+FL21+GJ21</f>
        <v>5365</v>
      </c>
      <c r="IN21" s="100">
        <f>Y21+AW21+BU21+CS21+DQ21+EO21+FM21+GK21</f>
        <v>5493</v>
      </c>
      <c r="IO21" s="100">
        <f>Z21+AX21+BV21+CT21+DR21+EP21+FN21+GL21</f>
        <v>5550</v>
      </c>
      <c r="IP21" s="155">
        <f t="shared" si="95"/>
        <v>332</v>
      </c>
      <c r="IQ21" s="100">
        <f t="shared" si="96"/>
        <v>394</v>
      </c>
      <c r="IR21" s="100">
        <f t="shared" si="97"/>
        <v>431</v>
      </c>
      <c r="IS21" s="100">
        <f t="shared" si="98"/>
        <v>-4908</v>
      </c>
      <c r="IT21" s="100">
        <f t="shared" si="99"/>
        <v>-4989</v>
      </c>
      <c r="IU21" s="100">
        <f t="shared" si="100"/>
        <v>-4987</v>
      </c>
      <c r="IV21" s="100">
        <f t="shared" si="101"/>
        <v>-5091</v>
      </c>
      <c r="IW21" s="100">
        <f t="shared" si="102"/>
        <v>-5287</v>
      </c>
      <c r="IX21" s="100">
        <f t="shared" si="103"/>
        <v>-5259</v>
      </c>
      <c r="IY21" s="100">
        <f t="shared" si="104"/>
        <v>-5290</v>
      </c>
      <c r="IZ21" s="100">
        <f t="shared" si="105"/>
        <v>700</v>
      </c>
      <c r="JA21" s="100">
        <f t="shared" si="106"/>
        <v>808</v>
      </c>
      <c r="JB21" s="100">
        <f t="shared" si="107"/>
        <v>785</v>
      </c>
      <c r="JC21" s="100">
        <f t="shared" si="108"/>
        <v>859</v>
      </c>
      <c r="JD21" s="100">
        <f>HV21-IM21</f>
        <v>792</v>
      </c>
      <c r="JE21" s="100">
        <f>HW21-IN21</f>
        <v>855</v>
      </c>
      <c r="JF21" s="100">
        <f>HX21-IO21</f>
        <v>982</v>
      </c>
      <c r="JG21"/>
    </row>
    <row r="22" spans="1:267" s="17" customFormat="1">
      <c r="A22" s="21" t="s">
        <v>48</v>
      </c>
      <c r="B22" s="27"/>
      <c r="C22" s="72">
        <v>1149</v>
      </c>
      <c r="D22" s="52">
        <f t="shared" si="109"/>
        <v>1108.5</v>
      </c>
      <c r="E22" s="27">
        <v>1068</v>
      </c>
      <c r="F22" s="27">
        <v>1121</v>
      </c>
      <c r="G22" s="27">
        <v>1144</v>
      </c>
      <c r="H22" s="27">
        <v>1167</v>
      </c>
      <c r="I22" s="27">
        <v>1196</v>
      </c>
      <c r="J22" s="27">
        <v>1273</v>
      </c>
      <c r="K22" s="27">
        <v>1329</v>
      </c>
      <c r="L22" s="27">
        <v>1331</v>
      </c>
      <c r="M22" s="27">
        <v>1356</v>
      </c>
      <c r="N22" s="27">
        <v>1427</v>
      </c>
      <c r="O22" s="27">
        <v>1435</v>
      </c>
      <c r="P22" s="27">
        <v>1375</v>
      </c>
      <c r="Q22" s="27">
        <v>1343</v>
      </c>
      <c r="R22" s="27">
        <v>1373</v>
      </c>
      <c r="S22" s="27">
        <v>1448</v>
      </c>
      <c r="T22" s="27">
        <v>1320</v>
      </c>
      <c r="U22" s="27">
        <v>1271</v>
      </c>
      <c r="V22" s="27">
        <v>1111</v>
      </c>
      <c r="W22" s="27">
        <v>1082</v>
      </c>
      <c r="X22" s="27">
        <v>1054</v>
      </c>
      <c r="Y22" s="27">
        <v>1075</v>
      </c>
      <c r="Z22" s="27">
        <v>1115</v>
      </c>
      <c r="AA22" s="65">
        <v>381</v>
      </c>
      <c r="AB22" s="76">
        <f t="shared" si="111"/>
        <v>385.5</v>
      </c>
      <c r="AC22" s="58">
        <v>390</v>
      </c>
      <c r="AD22" s="58">
        <v>416</v>
      </c>
      <c r="AE22" s="58">
        <v>407</v>
      </c>
      <c r="AF22" s="58">
        <v>401</v>
      </c>
      <c r="AG22" s="58">
        <v>387</v>
      </c>
      <c r="AH22" s="58">
        <v>504</v>
      </c>
      <c r="AI22" s="58">
        <v>493</v>
      </c>
      <c r="AJ22" s="58">
        <v>427</v>
      </c>
      <c r="AK22" s="58">
        <v>421</v>
      </c>
      <c r="AL22" s="58">
        <v>418</v>
      </c>
      <c r="AM22" s="58">
        <v>421</v>
      </c>
      <c r="AN22" s="58">
        <v>328</v>
      </c>
      <c r="AO22" s="58">
        <v>416</v>
      </c>
      <c r="AP22" s="58">
        <v>450</v>
      </c>
      <c r="AQ22" s="58">
        <v>459</v>
      </c>
      <c r="AR22" s="58">
        <v>500</v>
      </c>
      <c r="AS22" s="58">
        <v>527</v>
      </c>
      <c r="AT22" s="27">
        <v>509</v>
      </c>
      <c r="AU22" s="27">
        <v>532</v>
      </c>
      <c r="AV22" s="27">
        <v>549</v>
      </c>
      <c r="AW22" s="27">
        <v>539</v>
      </c>
      <c r="AX22" s="27">
        <v>562</v>
      </c>
      <c r="AY22" s="65">
        <v>78</v>
      </c>
      <c r="AZ22" s="76">
        <f>(AY22+BA22)/2</f>
        <v>81</v>
      </c>
      <c r="BA22" s="58">
        <v>84</v>
      </c>
      <c r="BB22" s="58">
        <v>78</v>
      </c>
      <c r="BC22" s="58">
        <v>78</v>
      </c>
      <c r="BD22" s="58">
        <v>81</v>
      </c>
      <c r="BE22" s="58">
        <v>80</v>
      </c>
      <c r="BF22" s="58">
        <v>72</v>
      </c>
      <c r="BG22" s="58">
        <v>85</v>
      </c>
      <c r="BH22" s="58">
        <v>86</v>
      </c>
      <c r="BI22" s="58">
        <v>79</v>
      </c>
      <c r="BJ22" s="58">
        <v>92</v>
      </c>
      <c r="BK22" s="58">
        <v>91</v>
      </c>
      <c r="BL22" s="58">
        <v>90</v>
      </c>
      <c r="BM22" s="58">
        <v>89</v>
      </c>
      <c r="BN22" s="58">
        <v>104</v>
      </c>
      <c r="BO22" s="58">
        <v>111</v>
      </c>
      <c r="BP22" s="58">
        <v>98</v>
      </c>
      <c r="BQ22" s="58">
        <v>104</v>
      </c>
      <c r="BR22" s="27">
        <v>96</v>
      </c>
      <c r="BS22" s="27">
        <v>105</v>
      </c>
      <c r="BT22" s="27">
        <v>103</v>
      </c>
      <c r="BU22" s="27">
        <v>101</v>
      </c>
      <c r="BV22" s="27">
        <v>102</v>
      </c>
      <c r="BW22" s="65"/>
      <c r="BX22" s="76"/>
      <c r="BY22" s="58"/>
      <c r="BZ22" s="58"/>
      <c r="CA22" s="58"/>
      <c r="CB22" s="58"/>
      <c r="CC22" s="58"/>
      <c r="CD22" s="58"/>
      <c r="CE22" s="58"/>
      <c r="CF22" s="58"/>
      <c r="CG22" s="58"/>
      <c r="CH22" s="58"/>
      <c r="CI22" s="58">
        <v>0</v>
      </c>
      <c r="CJ22" s="58">
        <v>0</v>
      </c>
      <c r="CK22" s="58"/>
      <c r="CL22" s="58"/>
      <c r="CM22" s="58"/>
      <c r="CN22" s="58"/>
      <c r="CO22" s="58"/>
      <c r="CP22" s="27"/>
      <c r="CQ22" s="27"/>
      <c r="CR22" s="27"/>
      <c r="CS22" s="27"/>
      <c r="CT22" s="27"/>
      <c r="CU22" s="65"/>
      <c r="CV22" s="76"/>
      <c r="CW22" s="58"/>
      <c r="CX22" s="58"/>
      <c r="CY22" s="58"/>
      <c r="CZ22" s="58"/>
      <c r="DA22" s="58"/>
      <c r="DB22" s="58"/>
      <c r="DC22" s="58"/>
      <c r="DD22" s="58"/>
      <c r="DE22" s="58">
        <v>120</v>
      </c>
      <c r="DF22" s="58">
        <v>137</v>
      </c>
      <c r="DG22" s="58">
        <v>148</v>
      </c>
      <c r="DH22" s="58">
        <v>143</v>
      </c>
      <c r="DI22" s="58">
        <v>167</v>
      </c>
      <c r="DJ22" s="58">
        <v>170</v>
      </c>
      <c r="DK22" s="58">
        <v>192</v>
      </c>
      <c r="DL22" s="58">
        <v>190</v>
      </c>
      <c r="DM22" s="58">
        <v>336</v>
      </c>
      <c r="DN22" s="27">
        <v>332</v>
      </c>
      <c r="DO22" s="27">
        <v>348</v>
      </c>
      <c r="DP22" s="27">
        <v>455</v>
      </c>
      <c r="DQ22" s="27">
        <v>633</v>
      </c>
      <c r="DR22" s="185">
        <v>643</v>
      </c>
      <c r="DS22" s="65">
        <v>11</v>
      </c>
      <c r="DT22" s="76">
        <f t="shared" si="110"/>
        <v>13</v>
      </c>
      <c r="DU22" s="58">
        <v>15</v>
      </c>
      <c r="DV22" s="58">
        <v>30</v>
      </c>
      <c r="DW22" s="58">
        <v>43</v>
      </c>
      <c r="DX22" s="58">
        <v>155</v>
      </c>
      <c r="DY22" s="58">
        <v>218</v>
      </c>
      <c r="DZ22" s="58">
        <v>234</v>
      </c>
      <c r="EA22" s="58">
        <v>262</v>
      </c>
      <c r="EB22" s="58">
        <v>276</v>
      </c>
      <c r="EC22" s="58">
        <v>281</v>
      </c>
      <c r="ED22" s="58">
        <v>286</v>
      </c>
      <c r="EE22" s="58">
        <v>313</v>
      </c>
      <c r="EF22" s="58">
        <v>322</v>
      </c>
      <c r="EG22" s="58">
        <v>315</v>
      </c>
      <c r="EH22" s="58">
        <v>333</v>
      </c>
      <c r="EI22" s="58">
        <v>362</v>
      </c>
      <c r="EJ22" s="58">
        <v>398</v>
      </c>
      <c r="EK22" s="58">
        <v>391</v>
      </c>
      <c r="EL22" s="27">
        <v>430</v>
      </c>
      <c r="EM22" s="27">
        <v>403</v>
      </c>
      <c r="EN22" s="27">
        <v>363</v>
      </c>
      <c r="EO22" s="27">
        <v>359</v>
      </c>
      <c r="EP22" s="27">
        <v>365</v>
      </c>
      <c r="EQ22" s="65"/>
      <c r="ER22" s="76"/>
      <c r="ES22" s="58"/>
      <c r="ET22" s="58"/>
      <c r="EU22" s="58"/>
      <c r="EV22" s="58"/>
      <c r="EW22" s="58"/>
      <c r="EX22" s="58"/>
      <c r="EY22" s="58"/>
      <c r="EZ22" s="58"/>
      <c r="FA22" s="58"/>
      <c r="FB22" s="58"/>
      <c r="FC22" s="58"/>
      <c r="FD22" s="58">
        <v>0</v>
      </c>
      <c r="FE22" s="58"/>
      <c r="FF22" s="58"/>
      <c r="FG22" s="58"/>
      <c r="FH22" s="58"/>
      <c r="FI22" s="58"/>
      <c r="FJ22" s="27"/>
      <c r="FK22" s="27"/>
      <c r="FL22" s="27"/>
      <c r="FM22" s="27"/>
      <c r="FN22" s="27"/>
      <c r="FO22" s="65">
        <v>76</v>
      </c>
      <c r="FP22" s="76">
        <f>(FO22+FQ22)/2</f>
        <v>76.5</v>
      </c>
      <c r="FQ22" s="58">
        <v>77</v>
      </c>
      <c r="FR22" s="58">
        <v>80</v>
      </c>
      <c r="FS22" s="58">
        <v>81</v>
      </c>
      <c r="FT22" s="58">
        <v>88</v>
      </c>
      <c r="FU22" s="58">
        <v>87</v>
      </c>
      <c r="FV22" s="58">
        <v>93</v>
      </c>
      <c r="FW22" s="58">
        <v>86</v>
      </c>
      <c r="FX22" s="58">
        <v>86</v>
      </c>
      <c r="FY22" s="58">
        <v>89</v>
      </c>
      <c r="FZ22" s="58">
        <v>88</v>
      </c>
      <c r="GA22" s="58">
        <v>86</v>
      </c>
      <c r="GB22" s="58">
        <v>87</v>
      </c>
      <c r="GC22" s="58">
        <v>85</v>
      </c>
      <c r="GD22" s="58">
        <v>91</v>
      </c>
      <c r="GE22" s="58">
        <v>93</v>
      </c>
      <c r="GF22" s="58">
        <v>96</v>
      </c>
      <c r="GG22" s="58">
        <v>105</v>
      </c>
      <c r="GH22" s="27">
        <v>116</v>
      </c>
      <c r="GI22" s="27">
        <v>119</v>
      </c>
      <c r="GJ22" s="27">
        <v>122</v>
      </c>
      <c r="GK22" s="27">
        <v>123</v>
      </c>
      <c r="GL22" s="27">
        <v>123</v>
      </c>
      <c r="GM22" s="65">
        <v>231</v>
      </c>
      <c r="GN22" s="58">
        <v>241</v>
      </c>
      <c r="GO22" s="58">
        <v>284</v>
      </c>
      <c r="GP22" s="58">
        <v>648</v>
      </c>
      <c r="GQ22" s="58">
        <v>188</v>
      </c>
      <c r="GR22" s="58">
        <v>179</v>
      </c>
      <c r="GS22" s="58">
        <v>712</v>
      </c>
      <c r="GT22" s="58">
        <v>298</v>
      </c>
      <c r="GU22" s="58">
        <v>327</v>
      </c>
      <c r="GV22" s="58">
        <v>306</v>
      </c>
      <c r="GW22" s="27">
        <v>336</v>
      </c>
      <c r="GX22" s="27">
        <v>383</v>
      </c>
      <c r="GY22" s="27">
        <v>357</v>
      </c>
      <c r="GZ22" s="27">
        <v>574</v>
      </c>
      <c r="HA22" s="210">
        <v>694</v>
      </c>
      <c r="HB22" s="58"/>
      <c r="HD22" s="84" t="s">
        <v>152</v>
      </c>
      <c r="HE22" s="85">
        <v>37</v>
      </c>
      <c r="HH22" s="100">
        <v>2407</v>
      </c>
      <c r="HI22" s="100">
        <v>2496</v>
      </c>
      <c r="HJ22" s="100">
        <v>2490</v>
      </c>
      <c r="HK22" s="100"/>
      <c r="HL22" s="100"/>
      <c r="HM22" s="100"/>
      <c r="HN22" s="100"/>
      <c r="HO22" s="100"/>
      <c r="HP22" s="100"/>
      <c r="HQ22" s="100"/>
      <c r="HR22" s="100">
        <v>2929</v>
      </c>
      <c r="HS22" s="100">
        <v>3040</v>
      </c>
      <c r="HT22" s="100">
        <v>2930</v>
      </c>
      <c r="HU22" s="100">
        <v>2972</v>
      </c>
      <c r="HV22" s="100">
        <v>3003</v>
      </c>
      <c r="HW22" s="100">
        <v>3404</v>
      </c>
      <c r="HX22" s="100">
        <v>3604</v>
      </c>
      <c r="HY22" s="155">
        <f>J22+AH22+BF22+CD22+DB22+DZ22+EX22+FV22</f>
        <v>2176</v>
      </c>
      <c r="HZ22" s="100">
        <f>K22+AI22+BG22+CE22+DC22+EA22+EY22+FW22</f>
        <v>2255</v>
      </c>
      <c r="IA22" s="100">
        <f>L22+AJ22+BH22+CF22+DD22+EB22+EZ22+FX22</f>
        <v>2206</v>
      </c>
      <c r="IB22" s="100">
        <f>M22+AK22+BI22+CG22+DE22+EC22+FA22+FY22</f>
        <v>2346</v>
      </c>
      <c r="IC22" s="100">
        <f>N22+AL22+BJ22+CH22+DF22+ED22+FB22+FZ22</f>
        <v>2448</v>
      </c>
      <c r="ID22" s="100">
        <f>O22+AM22+BK22+CI22+DG22+EE22+FC22+GA22</f>
        <v>2494</v>
      </c>
      <c r="IE22" s="100">
        <f>P22+AN22+BL22+CJ22+DH22+EF22+FD22+GB22</f>
        <v>2345</v>
      </c>
      <c r="IF22" s="100">
        <f>Q22+AO22+BM22+CK22+DI22+EG22+FE22+GC22</f>
        <v>2415</v>
      </c>
      <c r="IG22" s="100">
        <f>R22+AP22+BN22+CL22+DJ22+EH22+FF22+GD22</f>
        <v>2521</v>
      </c>
      <c r="IH22" s="100">
        <f>S22+AQ22+BO22+CM22+DK22+EI22+FG22+GE22</f>
        <v>2665</v>
      </c>
      <c r="II22" s="100">
        <f>T22+AR22+BP22+CN22+DL22+EJ22+FH22+GF22</f>
        <v>2602</v>
      </c>
      <c r="IJ22" s="100">
        <f>U22+AS22+BQ22+CO22+DM22+EK22+FI22+GG22</f>
        <v>2734</v>
      </c>
      <c r="IK22" s="100">
        <f>V22+AT22+BR22+CP22+DN22+EL22+FJ22+GH22</f>
        <v>2594</v>
      </c>
      <c r="IL22" s="100">
        <f>W22+AU22+BS22+CQ22+DO22+EM22+FK22+GI22</f>
        <v>2589</v>
      </c>
      <c r="IM22" s="100">
        <f>X22+AV22+BT22+CR22+DP22+EN22+FL22+GJ22</f>
        <v>2646</v>
      </c>
      <c r="IN22" s="100">
        <f>Y22+AW22+BU22+CS22+DQ22+EO22+FM22+GK22</f>
        <v>2830</v>
      </c>
      <c r="IO22" s="100">
        <f>Z22+AX22+BV22+CT22+DR22+EP22+FN22+GL22</f>
        <v>2910</v>
      </c>
      <c r="IP22" s="155">
        <f t="shared" si="95"/>
        <v>231</v>
      </c>
      <c r="IQ22" s="100">
        <f t="shared" si="96"/>
        <v>241</v>
      </c>
      <c r="IR22" s="100">
        <f t="shared" si="97"/>
        <v>284</v>
      </c>
      <c r="IS22" s="100">
        <f t="shared" si="98"/>
        <v>-2346</v>
      </c>
      <c r="IT22" s="100">
        <f t="shared" si="99"/>
        <v>-2448</v>
      </c>
      <c r="IU22" s="100">
        <f t="shared" si="100"/>
        <v>-2494</v>
      </c>
      <c r="IV22" s="100">
        <f t="shared" si="101"/>
        <v>-2345</v>
      </c>
      <c r="IW22" s="100">
        <f t="shared" si="102"/>
        <v>-2415</v>
      </c>
      <c r="IX22" s="100">
        <f t="shared" si="103"/>
        <v>-2521</v>
      </c>
      <c r="IY22" s="100">
        <f t="shared" si="104"/>
        <v>-2665</v>
      </c>
      <c r="IZ22" s="100">
        <f t="shared" si="105"/>
        <v>327</v>
      </c>
      <c r="JA22" s="100">
        <f t="shared" si="106"/>
        <v>306</v>
      </c>
      <c r="JB22" s="100">
        <f t="shared" si="107"/>
        <v>336</v>
      </c>
      <c r="JC22" s="100">
        <f t="shared" si="108"/>
        <v>383</v>
      </c>
      <c r="JD22" s="100">
        <f>HV22-IM22</f>
        <v>357</v>
      </c>
      <c r="JE22" s="100">
        <f>HW22-IN22</f>
        <v>574</v>
      </c>
      <c r="JF22" s="100">
        <f>HX22-IO22</f>
        <v>694</v>
      </c>
      <c r="JG22"/>
    </row>
    <row r="23" spans="1:267" s="17" customFormat="1">
      <c r="A23" s="28" t="s">
        <v>49</v>
      </c>
      <c r="B23" s="29"/>
      <c r="C23" s="73">
        <v>116</v>
      </c>
      <c r="D23" s="53">
        <f t="shared" si="109"/>
        <v>125.5</v>
      </c>
      <c r="E23" s="29">
        <v>135</v>
      </c>
      <c r="F23" s="29">
        <v>138</v>
      </c>
      <c r="G23" s="29">
        <v>136</v>
      </c>
      <c r="H23" s="29">
        <v>133</v>
      </c>
      <c r="I23" s="29">
        <v>144</v>
      </c>
      <c r="J23" s="29">
        <v>150</v>
      </c>
      <c r="K23" s="29">
        <v>142</v>
      </c>
      <c r="L23" s="29">
        <v>138</v>
      </c>
      <c r="M23" s="29">
        <v>163</v>
      </c>
      <c r="N23" s="29">
        <v>148</v>
      </c>
      <c r="O23" s="29">
        <v>152</v>
      </c>
      <c r="P23" s="29">
        <v>130</v>
      </c>
      <c r="Q23" s="29">
        <v>124</v>
      </c>
      <c r="R23" s="29">
        <v>142</v>
      </c>
      <c r="S23" s="29">
        <v>129</v>
      </c>
      <c r="T23" s="29">
        <v>127</v>
      </c>
      <c r="U23" s="29">
        <v>126</v>
      </c>
      <c r="V23" s="27">
        <v>118</v>
      </c>
      <c r="W23" s="27">
        <v>122</v>
      </c>
      <c r="X23" s="27">
        <v>97</v>
      </c>
      <c r="Y23" s="27">
        <v>101</v>
      </c>
      <c r="Z23" s="27">
        <v>107</v>
      </c>
      <c r="AA23" s="66">
        <v>115</v>
      </c>
      <c r="AB23" s="77">
        <f t="shared" si="111"/>
        <v>123</v>
      </c>
      <c r="AC23" s="59">
        <v>131</v>
      </c>
      <c r="AD23" s="59">
        <v>128</v>
      </c>
      <c r="AE23" s="59">
        <v>138</v>
      </c>
      <c r="AF23" s="59">
        <v>125</v>
      </c>
      <c r="AG23" s="59">
        <v>137</v>
      </c>
      <c r="AH23" s="59">
        <v>119</v>
      </c>
      <c r="AI23" s="59">
        <v>120</v>
      </c>
      <c r="AJ23" s="59">
        <v>145</v>
      </c>
      <c r="AK23" s="59">
        <v>152</v>
      </c>
      <c r="AL23" s="59">
        <v>129</v>
      </c>
      <c r="AM23" s="59">
        <v>149</v>
      </c>
      <c r="AN23" s="59">
        <v>158</v>
      </c>
      <c r="AO23" s="59">
        <v>167</v>
      </c>
      <c r="AP23" s="59">
        <v>162</v>
      </c>
      <c r="AQ23" s="59">
        <v>175</v>
      </c>
      <c r="AR23" s="59">
        <v>145</v>
      </c>
      <c r="AS23" s="59">
        <v>169</v>
      </c>
      <c r="AT23" s="29">
        <v>155</v>
      </c>
      <c r="AU23" s="29">
        <v>183</v>
      </c>
      <c r="AV23" s="27">
        <v>169</v>
      </c>
      <c r="AW23" s="27">
        <v>153</v>
      </c>
      <c r="AX23" s="27">
        <v>180</v>
      </c>
      <c r="AY23" s="66">
        <v>29</v>
      </c>
      <c r="AZ23" s="77">
        <f>(AY23+BA23)/2</f>
        <v>27.5</v>
      </c>
      <c r="BA23" s="59">
        <v>26</v>
      </c>
      <c r="BB23" s="59">
        <v>26</v>
      </c>
      <c r="BC23" s="59">
        <v>34</v>
      </c>
      <c r="BD23" s="59">
        <v>37</v>
      </c>
      <c r="BE23" s="59">
        <v>35</v>
      </c>
      <c r="BF23" s="59">
        <v>40</v>
      </c>
      <c r="BG23" s="59">
        <v>44</v>
      </c>
      <c r="BH23" s="59">
        <v>40</v>
      </c>
      <c r="BI23" s="59">
        <v>47</v>
      </c>
      <c r="BJ23" s="59">
        <v>46</v>
      </c>
      <c r="BK23" s="59">
        <v>43</v>
      </c>
      <c r="BL23" s="59">
        <v>53</v>
      </c>
      <c r="BM23" s="59">
        <v>48</v>
      </c>
      <c r="BN23" s="59">
        <v>43</v>
      </c>
      <c r="BO23" s="59">
        <v>42</v>
      </c>
      <c r="BP23" s="59">
        <v>48</v>
      </c>
      <c r="BQ23" s="59">
        <v>48</v>
      </c>
      <c r="BR23" s="29">
        <v>54</v>
      </c>
      <c r="BS23" s="29">
        <v>60</v>
      </c>
      <c r="BT23" s="27">
        <v>55</v>
      </c>
      <c r="BU23" s="27">
        <v>45</v>
      </c>
      <c r="BV23" s="27">
        <v>47</v>
      </c>
      <c r="BW23" s="66"/>
      <c r="BX23" s="77"/>
      <c r="BY23" s="59"/>
      <c r="BZ23" s="59"/>
      <c r="CA23" s="59"/>
      <c r="CB23" s="59"/>
      <c r="CC23" s="59"/>
      <c r="CD23" s="59"/>
      <c r="CE23" s="59"/>
      <c r="CF23" s="59"/>
      <c r="CG23" s="59"/>
      <c r="CH23" s="59"/>
      <c r="CI23" s="59">
        <v>0</v>
      </c>
      <c r="CJ23" s="59">
        <v>0</v>
      </c>
      <c r="CK23" s="59"/>
      <c r="CL23" s="59"/>
      <c r="CM23" s="59"/>
      <c r="CN23" s="59"/>
      <c r="CO23" s="59"/>
      <c r="CP23" s="29"/>
      <c r="CQ23" s="29"/>
      <c r="CR23" s="27"/>
      <c r="CS23" s="27"/>
      <c r="CT23" s="27"/>
      <c r="CU23" s="66">
        <v>60</v>
      </c>
      <c r="CV23" s="77">
        <f t="shared" ref="CV23" si="117">(CU23+CW23)/2</f>
        <v>60.5</v>
      </c>
      <c r="CW23" s="59">
        <v>61</v>
      </c>
      <c r="CX23" s="59">
        <f>(2*((CZ23-CW23)/5))+CW23</f>
        <v>61</v>
      </c>
      <c r="CY23" s="59">
        <v>60</v>
      </c>
      <c r="CZ23" s="59">
        <v>61</v>
      </c>
      <c r="DA23" s="59">
        <v>78</v>
      </c>
      <c r="DB23" s="59">
        <v>72</v>
      </c>
      <c r="DC23" s="59">
        <v>69</v>
      </c>
      <c r="DD23" s="59">
        <v>82</v>
      </c>
      <c r="DE23" s="59">
        <v>99</v>
      </c>
      <c r="DF23" s="59">
        <v>95</v>
      </c>
      <c r="DG23" s="59">
        <v>101</v>
      </c>
      <c r="DH23" s="59">
        <v>161</v>
      </c>
      <c r="DI23" s="59">
        <v>197</v>
      </c>
      <c r="DJ23" s="59">
        <v>160</v>
      </c>
      <c r="DK23" s="59">
        <v>195</v>
      </c>
      <c r="DL23" s="59">
        <v>184</v>
      </c>
      <c r="DM23" s="59">
        <v>181</v>
      </c>
      <c r="DN23" s="29">
        <v>187</v>
      </c>
      <c r="DO23" s="29">
        <v>182</v>
      </c>
      <c r="DP23" s="27">
        <v>192</v>
      </c>
      <c r="DQ23" s="27">
        <v>207</v>
      </c>
      <c r="DR23" s="185">
        <v>194</v>
      </c>
      <c r="DS23" s="66"/>
      <c r="DT23" s="77"/>
      <c r="DU23" s="59">
        <v>5</v>
      </c>
      <c r="DV23" s="59">
        <v>4</v>
      </c>
      <c r="DW23" s="59">
        <v>14</v>
      </c>
      <c r="DX23" s="59">
        <v>20</v>
      </c>
      <c r="DY23" s="59">
        <v>77</v>
      </c>
      <c r="DZ23" s="59">
        <v>72</v>
      </c>
      <c r="EA23" s="59">
        <v>74</v>
      </c>
      <c r="EB23" s="59">
        <v>74</v>
      </c>
      <c r="EC23" s="59">
        <v>81</v>
      </c>
      <c r="ED23" s="59">
        <v>74</v>
      </c>
      <c r="EE23" s="59">
        <v>73</v>
      </c>
      <c r="EF23" s="59">
        <v>144</v>
      </c>
      <c r="EG23" s="59">
        <v>168</v>
      </c>
      <c r="EH23" s="59">
        <v>152</v>
      </c>
      <c r="EI23" s="59">
        <v>153</v>
      </c>
      <c r="EJ23" s="59">
        <v>150</v>
      </c>
      <c r="EK23" s="59">
        <v>154</v>
      </c>
      <c r="EL23" s="29">
        <v>233</v>
      </c>
      <c r="EM23" s="29">
        <v>236</v>
      </c>
      <c r="EN23" s="27">
        <v>215</v>
      </c>
      <c r="EO23" s="27">
        <v>202</v>
      </c>
      <c r="EP23" s="27">
        <v>199</v>
      </c>
      <c r="EQ23" s="66"/>
      <c r="ER23" s="77"/>
      <c r="ES23" s="59"/>
      <c r="ET23" s="59"/>
      <c r="EU23" s="59"/>
      <c r="EV23" s="59"/>
      <c r="EW23" s="59"/>
      <c r="EX23" s="59"/>
      <c r="EY23" s="59"/>
      <c r="EZ23" s="59"/>
      <c r="FA23" s="59"/>
      <c r="FB23" s="59"/>
      <c r="FC23" s="59"/>
      <c r="FD23" s="59">
        <v>0</v>
      </c>
      <c r="FE23" s="59"/>
      <c r="FF23" s="59"/>
      <c r="FG23" s="59"/>
      <c r="FH23" s="59"/>
      <c r="FI23" s="59"/>
      <c r="FJ23" s="29"/>
      <c r="FK23" s="29"/>
      <c r="FL23" s="27"/>
      <c r="FM23" s="27"/>
      <c r="FN23" s="27"/>
      <c r="FO23" s="66"/>
      <c r="FP23" s="77"/>
      <c r="FQ23" s="59"/>
      <c r="FR23" s="59"/>
      <c r="FS23" s="59"/>
      <c r="FT23" s="59"/>
      <c r="FU23" s="59"/>
      <c r="FV23" s="59"/>
      <c r="FW23" s="59"/>
      <c r="FX23" s="59"/>
      <c r="FY23" s="59"/>
      <c r="FZ23" s="59"/>
      <c r="GA23" s="59">
        <v>0</v>
      </c>
      <c r="GB23" s="59">
        <v>0</v>
      </c>
      <c r="GC23" s="59"/>
      <c r="GD23" s="59"/>
      <c r="GE23" s="59"/>
      <c r="GF23" s="59"/>
      <c r="GG23" s="59"/>
      <c r="GH23" s="29"/>
      <c r="GI23" s="29"/>
      <c r="GJ23" s="27"/>
      <c r="GK23" s="27"/>
      <c r="GL23" s="27"/>
      <c r="GM23" s="66">
        <v>0</v>
      </c>
      <c r="GN23" s="59">
        <v>0</v>
      </c>
      <c r="GO23" s="59">
        <v>0</v>
      </c>
      <c r="GP23" s="59">
        <v>40</v>
      </c>
      <c r="GQ23" s="59">
        <v>139</v>
      </c>
      <c r="GR23" s="58">
        <v>125</v>
      </c>
      <c r="GS23" s="58">
        <v>148</v>
      </c>
      <c r="GT23" s="58">
        <v>164</v>
      </c>
      <c r="GU23" s="58">
        <v>190</v>
      </c>
      <c r="GV23" s="58">
        <v>176</v>
      </c>
      <c r="GW23" s="29">
        <v>184</v>
      </c>
      <c r="GX23" s="29">
        <v>191</v>
      </c>
      <c r="GY23" s="27">
        <v>194</v>
      </c>
      <c r="GZ23" s="27">
        <v>211</v>
      </c>
      <c r="HA23" s="210">
        <v>255</v>
      </c>
      <c r="HB23" s="58"/>
      <c r="HD23" s="84" t="s">
        <v>153</v>
      </c>
      <c r="HE23" s="85">
        <v>92</v>
      </c>
      <c r="HH23" s="100">
        <v>453</v>
      </c>
      <c r="HI23" s="100">
        <v>449</v>
      </c>
      <c r="HJ23" s="100">
        <v>479</v>
      </c>
      <c r="HK23" s="100"/>
      <c r="HL23" s="100"/>
      <c r="HM23" s="100"/>
      <c r="HN23" s="100"/>
      <c r="HO23" s="100"/>
      <c r="HP23" s="100"/>
      <c r="HQ23" s="100"/>
      <c r="HR23" s="100">
        <v>844</v>
      </c>
      <c r="HS23" s="100">
        <v>854</v>
      </c>
      <c r="HT23" s="100">
        <v>931</v>
      </c>
      <c r="HU23" s="100">
        <v>974</v>
      </c>
      <c r="HV23" s="100">
        <v>922</v>
      </c>
      <c r="HW23" s="100">
        <v>919</v>
      </c>
      <c r="HX23" s="100">
        <v>982</v>
      </c>
      <c r="HY23" s="155">
        <f>J23+AH23+BF23+CD23+DB23+DZ23+EX23+FV23</f>
        <v>453</v>
      </c>
      <c r="HZ23" s="100">
        <f>K23+AI23+BG23+CE23+DC23+EA23+EY23+FW23</f>
        <v>449</v>
      </c>
      <c r="IA23" s="100">
        <f>L23+AJ23+BH23+CF23+DD23+EB23+EZ23+FX23</f>
        <v>479</v>
      </c>
      <c r="IB23" s="100">
        <f>M23+AK23+BI23+CG23+DE23+EC23+FA23+FY23</f>
        <v>542</v>
      </c>
      <c r="IC23" s="100">
        <f>N23+AL23+BJ23+CH23+DF23+ED23+FB23+FZ23</f>
        <v>492</v>
      </c>
      <c r="ID23" s="100">
        <f>O23+AM23+BK23+CI23+DG23+EE23+FC23+GA23</f>
        <v>518</v>
      </c>
      <c r="IE23" s="100">
        <f>P23+AN23+BL23+CJ23+DH23+EF23+FD23+GB23</f>
        <v>646</v>
      </c>
      <c r="IF23" s="100">
        <f>Q23+AO23+BM23+CK23+DI23+EG23+FE23+GC23</f>
        <v>704</v>
      </c>
      <c r="IG23" s="100">
        <f>R23+AP23+BN23+CL23+DJ23+EH23+FF23+GD23</f>
        <v>659</v>
      </c>
      <c r="IH23" s="100">
        <f>S23+AQ23+BO23+CM23+DK23+EI23+FG23+GE23</f>
        <v>694</v>
      </c>
      <c r="II23" s="100">
        <f>T23+AR23+BP23+CN23+DL23+EJ23+FH23+GF23</f>
        <v>654</v>
      </c>
      <c r="IJ23" s="100">
        <f>U23+AS23+BQ23+CO23+DM23+EK23+FI23+GG23</f>
        <v>678</v>
      </c>
      <c r="IK23" s="100">
        <f>V23+AT23+BR23+CP23+DN23+EL23+FJ23+GH23</f>
        <v>747</v>
      </c>
      <c r="IL23" s="100">
        <f>W23+AU23+BS23+CQ23+DO23+EM23+FK23+GI23</f>
        <v>783</v>
      </c>
      <c r="IM23" s="100">
        <f>X23+AV23+BT23+CR23+DP23+EN23+FL23+GJ23</f>
        <v>728</v>
      </c>
      <c r="IN23" s="100">
        <f>Y23+AW23+BU23+CS23+DQ23+EO23+FM23+GK23</f>
        <v>708</v>
      </c>
      <c r="IO23" s="100">
        <f>Z23+AX23+BV23+CT23+DR23+EP23+FN23+GL23</f>
        <v>727</v>
      </c>
      <c r="IP23" s="155">
        <f t="shared" si="95"/>
        <v>0</v>
      </c>
      <c r="IQ23" s="100">
        <f t="shared" si="96"/>
        <v>0</v>
      </c>
      <c r="IR23" s="100">
        <f t="shared" si="97"/>
        <v>0</v>
      </c>
      <c r="IS23" s="100">
        <f t="shared" si="98"/>
        <v>-542</v>
      </c>
      <c r="IT23" s="100">
        <f t="shared" si="99"/>
        <v>-492</v>
      </c>
      <c r="IU23" s="100">
        <f t="shared" si="100"/>
        <v>-518</v>
      </c>
      <c r="IV23" s="100">
        <f t="shared" si="101"/>
        <v>-646</v>
      </c>
      <c r="IW23" s="100">
        <f t="shared" si="102"/>
        <v>-704</v>
      </c>
      <c r="IX23" s="100">
        <f t="shared" si="103"/>
        <v>-659</v>
      </c>
      <c r="IY23" s="100">
        <f t="shared" si="104"/>
        <v>-694</v>
      </c>
      <c r="IZ23" s="100">
        <f t="shared" si="105"/>
        <v>190</v>
      </c>
      <c r="JA23" s="100">
        <f t="shared" si="106"/>
        <v>176</v>
      </c>
      <c r="JB23" s="100">
        <f t="shared" si="107"/>
        <v>184</v>
      </c>
      <c r="JC23" s="100">
        <f t="shared" si="108"/>
        <v>191</v>
      </c>
      <c r="JD23" s="100">
        <f>HV23-IM23</f>
        <v>194</v>
      </c>
      <c r="JE23" s="100">
        <f>HW23-IN23</f>
        <v>211</v>
      </c>
      <c r="JF23" s="100">
        <f>HX23-IO23</f>
        <v>255</v>
      </c>
      <c r="JG23"/>
    </row>
    <row r="24" spans="1:267">
      <c r="A24" s="21" t="s">
        <v>50</v>
      </c>
      <c r="B24" s="24">
        <f>SUM(B26:B38)</f>
        <v>0</v>
      </c>
      <c r="C24" s="70">
        <f t="shared" ref="C24:DF24" si="118">SUM(C26:C38)</f>
        <v>8114</v>
      </c>
      <c r="D24" s="24">
        <f t="shared" si="118"/>
        <v>7843</v>
      </c>
      <c r="E24" s="24">
        <f t="shared" si="118"/>
        <v>7572</v>
      </c>
      <c r="F24" s="24">
        <f t="shared" si="118"/>
        <v>6179</v>
      </c>
      <c r="G24" s="24">
        <f t="shared" si="118"/>
        <v>7306</v>
      </c>
      <c r="H24" s="24">
        <f t="shared" si="118"/>
        <v>6523</v>
      </c>
      <c r="I24" s="24">
        <f t="shared" si="118"/>
        <v>7534</v>
      </c>
      <c r="J24" s="24">
        <f t="shared" si="118"/>
        <v>7828</v>
      </c>
      <c r="K24" s="24">
        <f t="shared" si="118"/>
        <v>8470</v>
      </c>
      <c r="L24" s="24">
        <f t="shared" si="118"/>
        <v>8027</v>
      </c>
      <c r="M24" s="24">
        <f t="shared" si="118"/>
        <v>8150</v>
      </c>
      <c r="N24" s="24">
        <f t="shared" si="118"/>
        <v>8032</v>
      </c>
      <c r="O24" s="24">
        <f t="shared" si="118"/>
        <v>7917</v>
      </c>
      <c r="P24" s="24">
        <f t="shared" ref="P24:R24" si="119">SUM(P26:P38)</f>
        <v>7904</v>
      </c>
      <c r="Q24" s="24">
        <f t="shared" si="119"/>
        <v>8185</v>
      </c>
      <c r="R24" s="24">
        <f t="shared" si="119"/>
        <v>8500</v>
      </c>
      <c r="S24" s="24">
        <f t="shared" ref="S24:U24" si="120">SUM(S26:S38)</f>
        <v>8607</v>
      </c>
      <c r="T24" s="24">
        <f t="shared" si="120"/>
        <v>8192</v>
      </c>
      <c r="U24" s="24">
        <f t="shared" si="120"/>
        <v>7625</v>
      </c>
      <c r="V24" s="24">
        <f t="shared" ref="V24:W24" si="121">SUM(V26:V38)</f>
        <v>7069</v>
      </c>
      <c r="W24" s="24">
        <f t="shared" si="121"/>
        <v>6764</v>
      </c>
      <c r="X24" s="24">
        <f t="shared" ref="X24:Y24" si="122">SUM(X26:X38)</f>
        <v>6434</v>
      </c>
      <c r="Y24" s="24">
        <f t="shared" si="122"/>
        <v>6355</v>
      </c>
      <c r="Z24" s="24">
        <f t="shared" ref="Z24" si="123">SUM(Z26:Z38)</f>
        <v>6303</v>
      </c>
      <c r="AA24" s="63">
        <f t="shared" si="118"/>
        <v>1702</v>
      </c>
      <c r="AB24" s="56">
        <f t="shared" si="118"/>
        <v>1722.5</v>
      </c>
      <c r="AC24" s="56">
        <f t="shared" si="118"/>
        <v>1743</v>
      </c>
      <c r="AD24" s="56">
        <f t="shared" si="118"/>
        <v>1663</v>
      </c>
      <c r="AE24" s="56">
        <f t="shared" si="118"/>
        <v>1704</v>
      </c>
      <c r="AF24" s="56">
        <f t="shared" si="118"/>
        <v>1758</v>
      </c>
      <c r="AG24" s="56">
        <f t="shared" si="118"/>
        <v>1760</v>
      </c>
      <c r="AH24" s="56">
        <f t="shared" si="118"/>
        <v>1763</v>
      </c>
      <c r="AI24" s="56">
        <f t="shared" si="118"/>
        <v>1766</v>
      </c>
      <c r="AJ24" s="56">
        <f t="shared" si="118"/>
        <v>1828</v>
      </c>
      <c r="AK24" s="56">
        <f t="shared" si="118"/>
        <v>1824</v>
      </c>
      <c r="AL24" s="56">
        <f t="shared" si="118"/>
        <v>1833</v>
      </c>
      <c r="AM24" s="56">
        <f t="shared" si="118"/>
        <v>1793</v>
      </c>
      <c r="AN24" s="56">
        <f t="shared" ref="AN24:AO24" si="124">SUM(AN26:AN38)</f>
        <v>1878</v>
      </c>
      <c r="AO24" s="56">
        <f t="shared" si="124"/>
        <v>1917</v>
      </c>
      <c r="AP24" s="56">
        <f t="shared" ref="AP24:AQ24" si="125">SUM(AP26:AP38)</f>
        <v>1994</v>
      </c>
      <c r="AQ24" s="56">
        <f t="shared" si="125"/>
        <v>1991</v>
      </c>
      <c r="AR24" s="56">
        <f t="shared" ref="AR24:AW24" si="126">SUM(AR26:AR38)</f>
        <v>2003</v>
      </c>
      <c r="AS24" s="56">
        <f t="shared" si="126"/>
        <v>2069</v>
      </c>
      <c r="AT24" s="24">
        <f t="shared" si="126"/>
        <v>2063</v>
      </c>
      <c r="AU24" s="24">
        <f t="shared" si="126"/>
        <v>2136</v>
      </c>
      <c r="AV24" s="24">
        <f t="shared" si="126"/>
        <v>2140</v>
      </c>
      <c r="AW24" s="24">
        <f t="shared" si="126"/>
        <v>2189</v>
      </c>
      <c r="AX24" s="24">
        <f t="shared" ref="AX24" si="127">SUM(AX26:AX38)</f>
        <v>2288</v>
      </c>
      <c r="AY24" s="63">
        <f t="shared" si="118"/>
        <v>643</v>
      </c>
      <c r="AZ24" s="56">
        <f t="shared" si="118"/>
        <v>635.5</v>
      </c>
      <c r="BA24" s="56">
        <f t="shared" si="118"/>
        <v>628</v>
      </c>
      <c r="BB24" s="56">
        <f t="shared" si="118"/>
        <v>535</v>
      </c>
      <c r="BC24" s="56">
        <f t="shared" si="118"/>
        <v>677</v>
      </c>
      <c r="BD24" s="56">
        <f t="shared" si="118"/>
        <v>710</v>
      </c>
      <c r="BE24" s="56">
        <f t="shared" si="118"/>
        <v>881</v>
      </c>
      <c r="BF24" s="56">
        <f t="shared" si="118"/>
        <v>727</v>
      </c>
      <c r="BG24" s="56">
        <f t="shared" si="118"/>
        <v>766</v>
      </c>
      <c r="BH24" s="56">
        <f t="shared" si="118"/>
        <v>795</v>
      </c>
      <c r="BI24" s="56">
        <f t="shared" si="118"/>
        <v>865</v>
      </c>
      <c r="BJ24" s="56">
        <f t="shared" si="118"/>
        <v>960</v>
      </c>
      <c r="BK24" s="56">
        <f t="shared" si="118"/>
        <v>953</v>
      </c>
      <c r="BL24" s="56">
        <f t="shared" ref="BL24:BM24" si="128">SUM(BL26:BL38)</f>
        <v>890</v>
      </c>
      <c r="BM24" s="56">
        <f t="shared" si="128"/>
        <v>945</v>
      </c>
      <c r="BN24" s="56">
        <f t="shared" ref="BN24:BO24" si="129">SUM(BN26:BN38)</f>
        <v>941</v>
      </c>
      <c r="BO24" s="56">
        <f t="shared" si="129"/>
        <v>1027</v>
      </c>
      <c r="BP24" s="56">
        <f t="shared" ref="BP24:BU24" si="130">SUM(BP26:BP38)</f>
        <v>1163</v>
      </c>
      <c r="BQ24" s="56">
        <f t="shared" si="130"/>
        <v>1223</v>
      </c>
      <c r="BR24" s="24">
        <f t="shared" si="130"/>
        <v>1302</v>
      </c>
      <c r="BS24" s="24">
        <f t="shared" si="130"/>
        <v>1513</v>
      </c>
      <c r="BT24" s="24">
        <f t="shared" si="130"/>
        <v>1484</v>
      </c>
      <c r="BU24" s="24">
        <f t="shared" si="130"/>
        <v>1346</v>
      </c>
      <c r="BV24" s="24">
        <f t="shared" ref="BV24" si="131">SUM(BV26:BV38)</f>
        <v>1352</v>
      </c>
      <c r="BW24" s="63">
        <f t="shared" si="118"/>
        <v>799</v>
      </c>
      <c r="BX24" s="56">
        <f t="shared" si="118"/>
        <v>775</v>
      </c>
      <c r="BY24" s="56">
        <f t="shared" si="118"/>
        <v>751</v>
      </c>
      <c r="BZ24" s="56">
        <f t="shared" si="118"/>
        <v>814.6</v>
      </c>
      <c r="CA24" s="56">
        <f t="shared" si="118"/>
        <v>910</v>
      </c>
      <c r="CB24" s="56">
        <f t="shared" si="118"/>
        <v>825</v>
      </c>
      <c r="CC24" s="56">
        <f t="shared" si="118"/>
        <v>624</v>
      </c>
      <c r="CD24" s="56">
        <f t="shared" si="118"/>
        <v>588</v>
      </c>
      <c r="CE24" s="56">
        <f t="shared" si="118"/>
        <v>580</v>
      </c>
      <c r="CF24" s="56">
        <f t="shared" si="118"/>
        <v>567</v>
      </c>
      <c r="CG24" s="56">
        <f t="shared" si="118"/>
        <v>532</v>
      </c>
      <c r="CH24" s="56">
        <f t="shared" si="118"/>
        <v>435</v>
      </c>
      <c r="CI24" s="56">
        <f t="shared" si="118"/>
        <v>463</v>
      </c>
      <c r="CJ24" s="56">
        <f t="shared" ref="CJ24:CK24" si="132">SUM(CJ26:CJ38)</f>
        <v>453</v>
      </c>
      <c r="CK24" s="56">
        <f t="shared" si="132"/>
        <v>339</v>
      </c>
      <c r="CL24" s="56">
        <f t="shared" ref="CL24:CM24" si="133">SUM(CL26:CL38)</f>
        <v>343</v>
      </c>
      <c r="CM24" s="56">
        <f t="shared" si="133"/>
        <v>283</v>
      </c>
      <c r="CN24" s="56">
        <f t="shared" ref="CN24:CS24" si="134">SUM(CN26:CN38)</f>
        <v>357</v>
      </c>
      <c r="CO24" s="56">
        <f t="shared" si="134"/>
        <v>370</v>
      </c>
      <c r="CP24" s="24">
        <f t="shared" si="134"/>
        <v>316</v>
      </c>
      <c r="CQ24" s="24">
        <f t="shared" si="134"/>
        <v>402</v>
      </c>
      <c r="CR24" s="24">
        <f t="shared" si="134"/>
        <v>402</v>
      </c>
      <c r="CS24" s="24">
        <f t="shared" si="134"/>
        <v>425</v>
      </c>
      <c r="CT24" s="24">
        <f t="shared" ref="CT24" si="135">SUM(CT26:CT38)</f>
        <v>440</v>
      </c>
      <c r="CU24" s="63">
        <f t="shared" si="118"/>
        <v>101</v>
      </c>
      <c r="CV24" s="56">
        <f t="shared" si="118"/>
        <v>117.5</v>
      </c>
      <c r="CW24" s="56">
        <f t="shared" si="118"/>
        <v>134</v>
      </c>
      <c r="CX24" s="56">
        <f t="shared" si="118"/>
        <v>175</v>
      </c>
      <c r="CY24" s="56">
        <f t="shared" si="118"/>
        <v>177</v>
      </c>
      <c r="CZ24" s="56">
        <f t="shared" si="118"/>
        <v>262</v>
      </c>
      <c r="DA24" s="56">
        <f t="shared" si="118"/>
        <v>282</v>
      </c>
      <c r="DB24" s="56">
        <f t="shared" si="118"/>
        <v>301</v>
      </c>
      <c r="DC24" s="56">
        <f t="shared" si="118"/>
        <v>309</v>
      </c>
      <c r="DD24" s="56">
        <f t="shared" si="118"/>
        <v>287</v>
      </c>
      <c r="DE24" s="56">
        <f t="shared" si="118"/>
        <v>283</v>
      </c>
      <c r="DF24" s="56">
        <f t="shared" si="118"/>
        <v>327</v>
      </c>
      <c r="DG24" s="56">
        <f t="shared" ref="DG24:GA24" si="136">SUM(DG26:DG38)</f>
        <v>343</v>
      </c>
      <c r="DH24" s="56">
        <f t="shared" ref="DH24:DI24" si="137">SUM(DH26:DH38)</f>
        <v>340</v>
      </c>
      <c r="DI24" s="56">
        <f t="shared" si="137"/>
        <v>613</v>
      </c>
      <c r="DJ24" s="56">
        <f t="shared" ref="DJ24:DK24" si="138">SUM(DJ26:DJ38)</f>
        <v>749</v>
      </c>
      <c r="DK24" s="56">
        <f t="shared" si="138"/>
        <v>943</v>
      </c>
      <c r="DL24" s="56">
        <f t="shared" ref="DL24:DQ24" si="139">SUM(DL26:DL38)</f>
        <v>940</v>
      </c>
      <c r="DM24" s="56">
        <f t="shared" si="139"/>
        <v>1052</v>
      </c>
      <c r="DN24" s="24">
        <f t="shared" si="139"/>
        <v>1040</v>
      </c>
      <c r="DO24" s="24">
        <f t="shared" si="139"/>
        <v>1093</v>
      </c>
      <c r="DP24" s="24">
        <f t="shared" si="139"/>
        <v>1146</v>
      </c>
      <c r="DQ24" s="24">
        <f t="shared" si="139"/>
        <v>1106</v>
      </c>
      <c r="DR24" s="24">
        <f t="shared" ref="DR24" si="140">SUM(DR26:DR38)</f>
        <v>1253</v>
      </c>
      <c r="DS24" s="63">
        <f t="shared" si="136"/>
        <v>564</v>
      </c>
      <c r="DT24" s="56">
        <f t="shared" si="136"/>
        <v>586</v>
      </c>
      <c r="DU24" s="56">
        <f t="shared" si="136"/>
        <v>608</v>
      </c>
      <c r="DV24" s="56">
        <f t="shared" si="136"/>
        <v>467</v>
      </c>
      <c r="DW24" s="56">
        <f t="shared" si="136"/>
        <v>666</v>
      </c>
      <c r="DX24" s="56">
        <f t="shared" si="136"/>
        <v>973</v>
      </c>
      <c r="DY24" s="56">
        <f t="shared" si="136"/>
        <v>1294</v>
      </c>
      <c r="DZ24" s="56">
        <f t="shared" si="136"/>
        <v>1311</v>
      </c>
      <c r="EA24" s="56">
        <f t="shared" si="136"/>
        <v>1427</v>
      </c>
      <c r="EB24" s="56">
        <f t="shared" si="136"/>
        <v>1516</v>
      </c>
      <c r="EC24" s="56">
        <f t="shared" si="136"/>
        <v>1780</v>
      </c>
      <c r="ED24" s="56">
        <f t="shared" si="136"/>
        <v>1771</v>
      </c>
      <c r="EE24" s="56">
        <f t="shared" si="136"/>
        <v>1951</v>
      </c>
      <c r="EF24" s="56">
        <f t="shared" ref="EF24:EG24" si="141">SUM(EF26:EF38)</f>
        <v>2017</v>
      </c>
      <c r="EG24" s="56">
        <f t="shared" si="141"/>
        <v>2231</v>
      </c>
      <c r="EH24" s="56">
        <f t="shared" ref="EH24:EI24" si="142">SUM(EH26:EH38)</f>
        <v>2290</v>
      </c>
      <c r="EI24" s="56">
        <f t="shared" si="142"/>
        <v>2373</v>
      </c>
      <c r="EJ24" s="56">
        <f t="shared" ref="EJ24:EO24" si="143">SUM(EJ26:EJ38)</f>
        <v>2425</v>
      </c>
      <c r="EK24" s="56">
        <f t="shared" si="143"/>
        <v>2398</v>
      </c>
      <c r="EL24" s="24">
        <f t="shared" si="143"/>
        <v>2436</v>
      </c>
      <c r="EM24" s="24">
        <f t="shared" si="143"/>
        <v>2394</v>
      </c>
      <c r="EN24" s="24">
        <f t="shared" si="143"/>
        <v>2570</v>
      </c>
      <c r="EO24" s="24">
        <f t="shared" si="143"/>
        <v>2573</v>
      </c>
      <c r="EP24" s="24">
        <f t="shared" ref="EP24" si="144">SUM(EP26:EP38)</f>
        <v>2672</v>
      </c>
      <c r="EQ24" s="63">
        <f t="shared" si="136"/>
        <v>244</v>
      </c>
      <c r="ER24" s="56">
        <f t="shared" si="136"/>
        <v>240.5</v>
      </c>
      <c r="ES24" s="56">
        <f t="shared" si="136"/>
        <v>237</v>
      </c>
      <c r="ET24" s="56">
        <f t="shared" si="136"/>
        <v>147</v>
      </c>
      <c r="EU24" s="56">
        <f t="shared" si="136"/>
        <v>235</v>
      </c>
      <c r="EV24" s="56">
        <f t="shared" si="136"/>
        <v>227</v>
      </c>
      <c r="EW24" s="56">
        <f t="shared" si="136"/>
        <v>221</v>
      </c>
      <c r="EX24" s="56">
        <f t="shared" si="136"/>
        <v>248</v>
      </c>
      <c r="EY24" s="56">
        <f t="shared" si="136"/>
        <v>234</v>
      </c>
      <c r="EZ24" s="56">
        <f t="shared" si="136"/>
        <v>217</v>
      </c>
      <c r="FA24" s="56">
        <f t="shared" si="136"/>
        <v>250</v>
      </c>
      <c r="FB24" s="56">
        <f t="shared" si="136"/>
        <v>241</v>
      </c>
      <c r="FC24" s="56">
        <f t="shared" si="136"/>
        <v>238</v>
      </c>
      <c r="FD24" s="56">
        <f t="shared" ref="FD24:FE24" si="145">SUM(FD26:FD38)</f>
        <v>238</v>
      </c>
      <c r="FE24" s="56">
        <f t="shared" si="145"/>
        <v>244</v>
      </c>
      <c r="FF24" s="56">
        <f t="shared" ref="FF24:FH24" si="146">SUM(FF26:FF38)</f>
        <v>247</v>
      </c>
      <c r="FG24" s="56">
        <f t="shared" si="146"/>
        <v>352</v>
      </c>
      <c r="FH24" s="56">
        <f t="shared" si="146"/>
        <v>379</v>
      </c>
      <c r="FI24" s="56">
        <f t="shared" ref="FI24:FM24" si="147">SUM(FI26:FI38)</f>
        <v>357</v>
      </c>
      <c r="FJ24" s="24">
        <f t="shared" si="147"/>
        <v>377</v>
      </c>
      <c r="FK24" s="24">
        <f t="shared" si="147"/>
        <v>380</v>
      </c>
      <c r="FL24" s="24">
        <f t="shared" si="147"/>
        <v>361</v>
      </c>
      <c r="FM24" s="24">
        <f t="shared" si="147"/>
        <v>390</v>
      </c>
      <c r="FN24" s="24">
        <f t="shared" ref="FN24" si="148">SUM(FN26:FN38)</f>
        <v>385</v>
      </c>
      <c r="FO24" s="63">
        <f t="shared" si="136"/>
        <v>353</v>
      </c>
      <c r="FP24" s="56">
        <f t="shared" si="136"/>
        <v>361.5</v>
      </c>
      <c r="FQ24" s="56">
        <f t="shared" si="136"/>
        <v>370</v>
      </c>
      <c r="FR24" s="56">
        <f t="shared" si="136"/>
        <v>373</v>
      </c>
      <c r="FS24" s="56">
        <f t="shared" si="136"/>
        <v>356</v>
      </c>
      <c r="FT24" s="56">
        <f t="shared" si="136"/>
        <v>365</v>
      </c>
      <c r="FU24" s="56">
        <f t="shared" si="136"/>
        <v>388</v>
      </c>
      <c r="FV24" s="56">
        <f t="shared" si="136"/>
        <v>361</v>
      </c>
      <c r="FW24" s="56">
        <f t="shared" si="136"/>
        <v>398</v>
      </c>
      <c r="FX24" s="56">
        <f t="shared" si="136"/>
        <v>389</v>
      </c>
      <c r="FY24" s="56">
        <f t="shared" si="136"/>
        <v>419</v>
      </c>
      <c r="FZ24" s="56">
        <f t="shared" si="136"/>
        <v>461</v>
      </c>
      <c r="GA24" s="56">
        <f t="shared" si="136"/>
        <v>475</v>
      </c>
      <c r="GB24" s="56">
        <f t="shared" ref="GB24:GC24" si="149">SUM(GB26:GB38)</f>
        <v>498</v>
      </c>
      <c r="GC24" s="56">
        <f t="shared" si="149"/>
        <v>508</v>
      </c>
      <c r="GD24" s="56">
        <f t="shared" ref="GD24:GE24" si="150">SUM(GD26:GD38)</f>
        <v>500</v>
      </c>
      <c r="GE24" s="56">
        <f t="shared" si="150"/>
        <v>519</v>
      </c>
      <c r="GF24" s="56">
        <f t="shared" ref="GF24:GK24" si="151">SUM(GF26:GF38)</f>
        <v>515</v>
      </c>
      <c r="GG24" s="56">
        <f t="shared" si="151"/>
        <v>525</v>
      </c>
      <c r="GH24" s="24">
        <f t="shared" si="151"/>
        <v>547</v>
      </c>
      <c r="GI24" s="24">
        <f t="shared" si="151"/>
        <v>553</v>
      </c>
      <c r="GJ24" s="24">
        <f t="shared" si="151"/>
        <v>656</v>
      </c>
      <c r="GK24" s="24">
        <f t="shared" si="151"/>
        <v>659</v>
      </c>
      <c r="GL24" s="24">
        <f t="shared" ref="GL24" si="152">SUM(GL26:GL38)</f>
        <v>680</v>
      </c>
      <c r="GM24" s="63">
        <f t="shared" ref="GM24:GR24" si="153">SUM(GM26:GM38)</f>
        <v>932</v>
      </c>
      <c r="GN24" s="56">
        <f t="shared" si="153"/>
        <v>1009</v>
      </c>
      <c r="GO24" s="56">
        <f t="shared" si="153"/>
        <v>1024</v>
      </c>
      <c r="GP24" s="56">
        <f t="shared" si="153"/>
        <v>1355</v>
      </c>
      <c r="GQ24" s="56">
        <f t="shared" si="153"/>
        <v>1927</v>
      </c>
      <c r="GR24" s="56">
        <f t="shared" si="153"/>
        <v>2230</v>
      </c>
      <c r="GS24" s="56">
        <f t="shared" ref="GS24:GT24" si="154">SUM(GS26:GS38)</f>
        <v>2564</v>
      </c>
      <c r="GT24" s="56">
        <f t="shared" si="154"/>
        <v>3316</v>
      </c>
      <c r="GU24" s="56">
        <f t="shared" ref="GU24" si="155">SUM(GU26:GU38)</f>
        <v>3234</v>
      </c>
      <c r="GV24" s="56">
        <f t="shared" ref="GV24:GW24" si="156">SUM(GV26:GV38)</f>
        <v>3670</v>
      </c>
      <c r="GW24" s="24">
        <f t="shared" si="156"/>
        <v>3773</v>
      </c>
      <c r="GX24" s="24">
        <f t="shared" ref="GX24:GZ24" si="157">SUM(GX26:GX38)</f>
        <v>4405</v>
      </c>
      <c r="GY24" s="24">
        <f t="shared" si="157"/>
        <v>4528</v>
      </c>
      <c r="GZ24" s="24">
        <f t="shared" si="157"/>
        <v>4836</v>
      </c>
      <c r="HA24" s="209">
        <f t="shared" ref="HA24" si="158">SUM(HA26:HA38)</f>
        <v>5439</v>
      </c>
      <c r="HB24" s="76"/>
      <c r="HD24" s="84" t="s">
        <v>154</v>
      </c>
      <c r="HE24" s="85">
        <v>4</v>
      </c>
      <c r="HH24" s="24">
        <f t="shared" ref="HH24:HY24" si="159">SUM(HH26:HH38)</f>
        <v>14059</v>
      </c>
      <c r="HI24" s="24">
        <f t="shared" ref="HI24:HJ24" si="160">SUM(HI26:HI38)</f>
        <v>14959</v>
      </c>
      <c r="HJ24" s="24">
        <f t="shared" si="160"/>
        <v>14650</v>
      </c>
      <c r="HK24" s="24">
        <f t="shared" ref="HK24:HV24" si="161">SUM(HK26:HK38)</f>
        <v>0</v>
      </c>
      <c r="HL24" s="24">
        <f t="shared" si="161"/>
        <v>0</v>
      </c>
      <c r="HM24" s="24">
        <f t="shared" si="161"/>
        <v>0</v>
      </c>
      <c r="HN24" s="24">
        <f t="shared" si="161"/>
        <v>0</v>
      </c>
      <c r="HO24" s="24">
        <f t="shared" si="161"/>
        <v>0</v>
      </c>
      <c r="HP24" s="24">
        <f t="shared" si="161"/>
        <v>0</v>
      </c>
      <c r="HQ24" s="24">
        <f t="shared" si="161"/>
        <v>0</v>
      </c>
      <c r="HR24" s="24">
        <f t="shared" si="161"/>
        <v>19208</v>
      </c>
      <c r="HS24" s="24">
        <f t="shared" si="161"/>
        <v>19289</v>
      </c>
      <c r="HT24" s="24">
        <f t="shared" si="161"/>
        <v>18923</v>
      </c>
      <c r="HU24" s="24">
        <f t="shared" si="161"/>
        <v>19640</v>
      </c>
      <c r="HV24" s="24">
        <f t="shared" si="161"/>
        <v>19721</v>
      </c>
      <c r="HW24" s="24">
        <f t="shared" ref="HW24:HX24" si="162">SUM(HW26:HW38)</f>
        <v>19879</v>
      </c>
      <c r="HX24" s="24">
        <f t="shared" si="162"/>
        <v>20812</v>
      </c>
      <c r="HY24" s="70">
        <f t="shared" si="159"/>
        <v>13127</v>
      </c>
      <c r="HZ24" s="24">
        <f>SUM(HZ26:HZ38)</f>
        <v>13950</v>
      </c>
      <c r="IA24" s="24">
        <f>SUM(IA26:IA38)</f>
        <v>13626</v>
      </c>
      <c r="IB24" s="24">
        <f t="shared" ref="IB24:IL24" si="163">SUM(IB26:IB38)</f>
        <v>14103</v>
      </c>
      <c r="IC24" s="24">
        <f t="shared" si="163"/>
        <v>14060</v>
      </c>
      <c r="ID24" s="24">
        <f t="shared" si="163"/>
        <v>14133</v>
      </c>
      <c r="IE24" s="24">
        <f t="shared" si="163"/>
        <v>14218</v>
      </c>
      <c r="IF24" s="24">
        <f t="shared" si="163"/>
        <v>14982</v>
      </c>
      <c r="IG24" s="24">
        <f t="shared" si="163"/>
        <v>15564</v>
      </c>
      <c r="IH24" s="24">
        <f t="shared" si="163"/>
        <v>16095</v>
      </c>
      <c r="II24" s="24">
        <f t="shared" si="163"/>
        <v>15974</v>
      </c>
      <c r="IJ24" s="24">
        <f t="shared" si="163"/>
        <v>15619</v>
      </c>
      <c r="IK24" s="24">
        <f t="shared" si="163"/>
        <v>15150</v>
      </c>
      <c r="IL24" s="24">
        <f t="shared" si="163"/>
        <v>15235</v>
      </c>
      <c r="IM24" s="24">
        <f t="shared" ref="IM24:IN24" si="164">SUM(IM26:IM38)</f>
        <v>15193</v>
      </c>
      <c r="IN24" s="24">
        <f t="shared" si="164"/>
        <v>15043</v>
      </c>
      <c r="IO24" s="24">
        <f t="shared" ref="IO24" si="165">SUM(IO26:IO38)</f>
        <v>15373</v>
      </c>
      <c r="IP24" s="70">
        <f t="shared" ref="IP24:IQ24" si="166">SUM(IP26:IP38)</f>
        <v>932</v>
      </c>
      <c r="IQ24" s="24">
        <f t="shared" si="166"/>
        <v>1009</v>
      </c>
      <c r="IR24" s="24">
        <f t="shared" ref="IR24:IY24" si="167">SUM(IR26:IR38)</f>
        <v>1024</v>
      </c>
      <c r="IS24" s="24">
        <f t="shared" si="167"/>
        <v>-14103</v>
      </c>
      <c r="IT24" s="24">
        <f t="shared" si="167"/>
        <v>-14060</v>
      </c>
      <c r="IU24" s="24">
        <f t="shared" si="167"/>
        <v>-14133</v>
      </c>
      <c r="IV24" s="24">
        <f t="shared" si="167"/>
        <v>-14218</v>
      </c>
      <c r="IW24" s="24">
        <f t="shared" si="167"/>
        <v>-14982</v>
      </c>
      <c r="IX24" s="24">
        <f t="shared" si="167"/>
        <v>-15564</v>
      </c>
      <c r="IY24" s="24">
        <f t="shared" si="167"/>
        <v>-16095</v>
      </c>
      <c r="IZ24" s="24">
        <f t="shared" ref="IZ24:JF24" si="168">SUM(IZ26:IZ38)</f>
        <v>3234</v>
      </c>
      <c r="JA24" s="24">
        <f t="shared" si="168"/>
        <v>3670</v>
      </c>
      <c r="JB24" s="24">
        <f t="shared" si="168"/>
        <v>3773</v>
      </c>
      <c r="JC24" s="24">
        <f t="shared" si="168"/>
        <v>4405</v>
      </c>
      <c r="JD24" s="24">
        <f t="shared" si="168"/>
        <v>4528</v>
      </c>
      <c r="JE24" s="24">
        <f t="shared" si="168"/>
        <v>4836</v>
      </c>
      <c r="JF24" s="24">
        <f t="shared" si="168"/>
        <v>5439</v>
      </c>
    </row>
    <row r="25" spans="1:267">
      <c r="A25" s="25" t="s">
        <v>136</v>
      </c>
      <c r="B25" s="26" t="e">
        <f>(B24/B5)*100</f>
        <v>#DIV/0!</v>
      </c>
      <c r="C25" s="71">
        <f t="shared" ref="C25:DF25" si="169">(C24/C5)*100</f>
        <v>20.132995881097713</v>
      </c>
      <c r="D25" s="26">
        <f t="shared" si="169"/>
        <v>19.693412512083967</v>
      </c>
      <c r="E25" s="26">
        <f t="shared" si="169"/>
        <v>19.243182800071157</v>
      </c>
      <c r="F25" s="26">
        <f t="shared" si="169"/>
        <v>17.205468771753964</v>
      </c>
      <c r="G25" s="26">
        <f t="shared" si="169"/>
        <v>18.575678218199386</v>
      </c>
      <c r="H25" s="26">
        <f t="shared" si="169"/>
        <v>17.354866173575267</v>
      </c>
      <c r="I25" s="26">
        <f t="shared" si="169"/>
        <v>19.31695810471258</v>
      </c>
      <c r="J25" s="26">
        <f t="shared" si="169"/>
        <v>19.468278246163795</v>
      </c>
      <c r="K25" s="26">
        <f t="shared" si="169"/>
        <v>19.505791861455908</v>
      </c>
      <c r="L25" s="26">
        <f t="shared" si="169"/>
        <v>18.478360957642725</v>
      </c>
      <c r="M25" s="26">
        <f t="shared" si="169"/>
        <v>18.741663983810884</v>
      </c>
      <c r="N25" s="26">
        <f t="shared" si="169"/>
        <v>18.381545221530573</v>
      </c>
      <c r="O25" s="26">
        <f t="shared" si="169"/>
        <v>17.974798501532526</v>
      </c>
      <c r="P25" s="26">
        <f t="shared" ref="P25:R25" si="170">(P24/P5)*100</f>
        <v>17.943653658425841</v>
      </c>
      <c r="Q25" s="26">
        <f t="shared" si="170"/>
        <v>18.433439182037251</v>
      </c>
      <c r="R25" s="26">
        <f t="shared" si="170"/>
        <v>18.321334655343364</v>
      </c>
      <c r="S25" s="26">
        <f t="shared" ref="S25:U25" si="171">(S24/S5)*100</f>
        <v>18.407938918236841</v>
      </c>
      <c r="T25" s="26">
        <f t="shared" si="171"/>
        <v>18.73270677551394</v>
      </c>
      <c r="U25" s="26">
        <f t="shared" si="171"/>
        <v>19.079194295008133</v>
      </c>
      <c r="V25" s="26">
        <f t="shared" ref="V25:W25" si="172">(V24/V5)*100</f>
        <v>19.243228528651148</v>
      </c>
      <c r="W25" s="26">
        <f t="shared" si="172"/>
        <v>19.423386170457153</v>
      </c>
      <c r="X25" s="26">
        <f t="shared" ref="X25:Y25" si="173">(X24/X5)*100</f>
        <v>18.885757895972759</v>
      </c>
      <c r="Y25" s="26">
        <f t="shared" si="173"/>
        <v>18.651131394359169</v>
      </c>
      <c r="Z25" s="26">
        <f t="shared" ref="Z25" si="174">(Z24/Z5)*100</f>
        <v>18.468164903747546</v>
      </c>
      <c r="AA25" s="64">
        <f t="shared" si="169"/>
        <v>11.069198751300728</v>
      </c>
      <c r="AB25" s="57">
        <f t="shared" si="169"/>
        <v>11.201066458577188</v>
      </c>
      <c r="AC25" s="57">
        <f t="shared" si="169"/>
        <v>11.332899869960988</v>
      </c>
      <c r="AD25" s="57">
        <f t="shared" si="169"/>
        <v>10.942229240689565</v>
      </c>
      <c r="AE25" s="57">
        <f t="shared" si="169"/>
        <v>11.047717842323651</v>
      </c>
      <c r="AF25" s="57">
        <f t="shared" si="169"/>
        <v>11.50071961271752</v>
      </c>
      <c r="AG25" s="57">
        <f t="shared" si="169"/>
        <v>11.706797924704004</v>
      </c>
      <c r="AH25" s="57">
        <f t="shared" si="169"/>
        <v>11.416914907395414</v>
      </c>
      <c r="AI25" s="57">
        <f t="shared" si="169"/>
        <v>11.422288338399845</v>
      </c>
      <c r="AJ25" s="57">
        <f t="shared" si="169"/>
        <v>11.827887415076027</v>
      </c>
      <c r="AK25" s="57">
        <f t="shared" si="169"/>
        <v>11.595677050222505</v>
      </c>
      <c r="AL25" s="57">
        <f t="shared" si="169"/>
        <v>11.715454429247092</v>
      </c>
      <c r="AM25" s="57">
        <f t="shared" si="169"/>
        <v>11.215362482016639</v>
      </c>
      <c r="AN25" s="57">
        <f t="shared" ref="AN25:AO25" si="175">(AN24/AN5)*100</f>
        <v>11.551946853663038</v>
      </c>
      <c r="AO25" s="57">
        <f t="shared" si="175"/>
        <v>11.368083970823697</v>
      </c>
      <c r="AP25" s="57">
        <f t="shared" ref="AP25:AQ25" si="176">(AP24/AP5)*100</f>
        <v>11.779996455367165</v>
      </c>
      <c r="AQ25" s="57">
        <f t="shared" si="176"/>
        <v>11.532669138090824</v>
      </c>
      <c r="AR25" s="57">
        <f t="shared" ref="AR25:AW25" si="177">(AR24/AR5)*100</f>
        <v>11.37680336249006</v>
      </c>
      <c r="AS25" s="57">
        <f t="shared" si="177"/>
        <v>11.306010928961749</v>
      </c>
      <c r="AT25" s="26">
        <f t="shared" si="177"/>
        <v>11.206475093704167</v>
      </c>
      <c r="AU25" s="26">
        <f t="shared" si="177"/>
        <v>11.423681677184726</v>
      </c>
      <c r="AV25" s="26">
        <f t="shared" si="177"/>
        <v>11.179605056942849</v>
      </c>
      <c r="AW25" s="26">
        <f t="shared" si="177"/>
        <v>11.270143644133244</v>
      </c>
      <c r="AX25" s="26">
        <f t="shared" ref="AX25" si="178">(AX24/AX5)*100</f>
        <v>11.570749468999697</v>
      </c>
      <c r="AY25" s="64">
        <f t="shared" si="169"/>
        <v>17.836338418862692</v>
      </c>
      <c r="AZ25" s="57">
        <f t="shared" si="169"/>
        <v>16.942148760330578</v>
      </c>
      <c r="BA25" s="57">
        <f t="shared" si="169"/>
        <v>16.114960225814727</v>
      </c>
      <c r="BB25" s="57">
        <f t="shared" si="169"/>
        <v>14.308638673442097</v>
      </c>
      <c r="BC25" s="57">
        <f t="shared" si="169"/>
        <v>16.790674603174601</v>
      </c>
      <c r="BD25" s="57">
        <f t="shared" si="169"/>
        <v>16.705882352941178</v>
      </c>
      <c r="BE25" s="57">
        <f t="shared" si="169"/>
        <v>20.280847145488028</v>
      </c>
      <c r="BF25" s="57">
        <f t="shared" si="169"/>
        <v>16.770472895040371</v>
      </c>
      <c r="BG25" s="57">
        <f t="shared" si="169"/>
        <v>17.198024247867085</v>
      </c>
      <c r="BH25" s="57">
        <f t="shared" si="169"/>
        <v>18.113465481886536</v>
      </c>
      <c r="BI25" s="57">
        <f t="shared" si="169"/>
        <v>18.820713664055699</v>
      </c>
      <c r="BJ25" s="57">
        <f t="shared" si="169"/>
        <v>20.020855057351408</v>
      </c>
      <c r="BK25" s="57">
        <f t="shared" si="169"/>
        <v>19.377795851972344</v>
      </c>
      <c r="BL25" s="57">
        <f t="shared" ref="BL25:BM25" si="179">(BL24/BL5)*100</f>
        <v>17.581983405768469</v>
      </c>
      <c r="BM25" s="57">
        <f t="shared" si="179"/>
        <v>18.635377637546835</v>
      </c>
      <c r="BN25" s="57">
        <f t="shared" ref="BN25:BO25" si="180">(BN24/BN5)*100</f>
        <v>18.418477197103151</v>
      </c>
      <c r="BO25" s="57">
        <f t="shared" si="180"/>
        <v>20.093915085110545</v>
      </c>
      <c r="BP25" s="57">
        <f t="shared" ref="BP25:BU25" si="181">(BP24/BP5)*100</f>
        <v>21.509154799334198</v>
      </c>
      <c r="BQ25" s="57">
        <f t="shared" si="181"/>
        <v>21.028198074277853</v>
      </c>
      <c r="BR25" s="26">
        <f t="shared" si="181"/>
        <v>21.882352941176471</v>
      </c>
      <c r="BS25" s="26">
        <f t="shared" si="181"/>
        <v>23.692452239273408</v>
      </c>
      <c r="BT25" s="26">
        <f t="shared" si="181"/>
        <v>23.050636843740293</v>
      </c>
      <c r="BU25" s="26">
        <f t="shared" si="181"/>
        <v>21.30758271331328</v>
      </c>
      <c r="BV25" s="26">
        <f t="shared" ref="BV25" si="182">(BV24/BV5)*100</f>
        <v>20.675944333996025</v>
      </c>
      <c r="BW25" s="64">
        <f t="shared" si="169"/>
        <v>28.545909253304753</v>
      </c>
      <c r="BX25" s="57">
        <f t="shared" si="169"/>
        <v>26.877059129530085</v>
      </c>
      <c r="BY25" s="57">
        <f t="shared" si="169"/>
        <v>25.30323450134771</v>
      </c>
      <c r="BZ25" s="57">
        <f t="shared" si="169"/>
        <v>22.797917793906375</v>
      </c>
      <c r="CA25" s="57">
        <f t="shared" si="169"/>
        <v>24.364123159303883</v>
      </c>
      <c r="CB25" s="57">
        <f t="shared" si="169"/>
        <v>21.985343104596936</v>
      </c>
      <c r="CC25" s="57">
        <f t="shared" si="169"/>
        <v>22.958057395143488</v>
      </c>
      <c r="CD25" s="57">
        <f t="shared" si="169"/>
        <v>21.53846153846154</v>
      </c>
      <c r="CE25" s="57">
        <f t="shared" si="169"/>
        <v>22.65625</v>
      </c>
      <c r="CF25" s="57">
        <f t="shared" si="169"/>
        <v>22.113884555382217</v>
      </c>
      <c r="CG25" s="57">
        <f t="shared" si="169"/>
        <v>21.06930693069307</v>
      </c>
      <c r="CH25" s="57">
        <f t="shared" si="169"/>
        <v>16.483516483516482</v>
      </c>
      <c r="CI25" s="57">
        <f t="shared" si="169"/>
        <v>18.431528662420384</v>
      </c>
      <c r="CJ25" s="57">
        <f t="shared" ref="CJ25:CK25" si="183">(CJ24/CJ5)*100</f>
        <v>17.416378316032297</v>
      </c>
      <c r="CK25" s="57">
        <f t="shared" si="183"/>
        <v>12.583518930957686</v>
      </c>
      <c r="CL25" s="57">
        <f t="shared" ref="CL25:CM25" si="184">(CL24/CL5)*100</f>
        <v>13.741987179487181</v>
      </c>
      <c r="CM25" s="57">
        <f t="shared" si="184"/>
        <v>13.175046554934825</v>
      </c>
      <c r="CN25" s="57">
        <f t="shared" ref="CN25:CS25" si="185">(CN24/CN5)*100</f>
        <v>14.752066115702481</v>
      </c>
      <c r="CO25" s="57">
        <f t="shared" si="185"/>
        <v>14.544025157232705</v>
      </c>
      <c r="CP25" s="26">
        <f t="shared" si="185"/>
        <v>13.068651778329199</v>
      </c>
      <c r="CQ25" s="26">
        <f t="shared" si="185"/>
        <v>15.946053153510512</v>
      </c>
      <c r="CR25" s="26">
        <f t="shared" si="185"/>
        <v>16.060727127447063</v>
      </c>
      <c r="CS25" s="26">
        <f t="shared" si="185"/>
        <v>16.29601226993865</v>
      </c>
      <c r="CT25" s="26">
        <f t="shared" ref="CT25" si="186">(CT24/CT5)*100</f>
        <v>17.067494181536073</v>
      </c>
      <c r="CU25" s="64">
        <f t="shared" si="169"/>
        <v>6.207744314689613</v>
      </c>
      <c r="CV25" s="57">
        <f t="shared" si="169"/>
        <v>6.7509336397586894</v>
      </c>
      <c r="CW25" s="57">
        <f t="shared" si="169"/>
        <v>7.2276159654800427</v>
      </c>
      <c r="CX25" s="57">
        <f t="shared" si="169"/>
        <v>9.7308718861209957</v>
      </c>
      <c r="CY25" s="57">
        <f t="shared" si="169"/>
        <v>8.3886255924170623</v>
      </c>
      <c r="CZ25" s="57">
        <f t="shared" si="169"/>
        <v>11.717352415026834</v>
      </c>
      <c r="DA25" s="57">
        <f t="shared" si="169"/>
        <v>11.150652431791222</v>
      </c>
      <c r="DB25" s="57">
        <f t="shared" si="169"/>
        <v>11.058045554739163</v>
      </c>
      <c r="DC25" s="57">
        <f t="shared" si="169"/>
        <v>11.187545257060101</v>
      </c>
      <c r="DD25" s="57">
        <f t="shared" si="169"/>
        <v>10.559234731420162</v>
      </c>
      <c r="DE25" s="57">
        <f t="shared" si="169"/>
        <v>9.4585561497326207</v>
      </c>
      <c r="DF25" s="57">
        <f t="shared" si="169"/>
        <v>10.117574257425744</v>
      </c>
      <c r="DG25" s="57">
        <f t="shared" ref="DG25:GA25" si="187">(DG24/DG5)*100</f>
        <v>9.358799454297408</v>
      </c>
      <c r="DH25" s="57">
        <f t="shared" ref="DH25:DI25" si="188">(DH24/DH5)*100</f>
        <v>9.3329673346143274</v>
      </c>
      <c r="DI25" s="57">
        <f t="shared" si="188"/>
        <v>14.803187635836753</v>
      </c>
      <c r="DJ25" s="57">
        <f t="shared" ref="DJ25:DK25" si="189">(DJ24/DJ5)*100</f>
        <v>17.273985239852401</v>
      </c>
      <c r="DK25" s="57">
        <f t="shared" si="189"/>
        <v>20.102323598379876</v>
      </c>
      <c r="DL25" s="57">
        <f t="shared" ref="DL25:DQ25" si="190">(DL24/DL5)*100</f>
        <v>18.837675350701403</v>
      </c>
      <c r="DM25" s="57">
        <f t="shared" si="190"/>
        <v>19.645191409897294</v>
      </c>
      <c r="DN25" s="26">
        <f t="shared" si="190"/>
        <v>19.026710574460299</v>
      </c>
      <c r="DO25" s="26">
        <f t="shared" si="190"/>
        <v>18.078068144227586</v>
      </c>
      <c r="DP25" s="26">
        <f t="shared" si="190"/>
        <v>17.928660826032541</v>
      </c>
      <c r="DQ25" s="26">
        <f t="shared" si="190"/>
        <v>16.507462686567166</v>
      </c>
      <c r="DR25" s="26">
        <f t="shared" ref="DR25" si="191">(DR24/DR5)*100</f>
        <v>18.046953766383407</v>
      </c>
      <c r="DS25" s="64">
        <f t="shared" si="187"/>
        <v>29.6218487394958</v>
      </c>
      <c r="DT25" s="57">
        <f t="shared" si="187"/>
        <v>28.152774441508527</v>
      </c>
      <c r="DU25" s="57">
        <f t="shared" si="187"/>
        <v>26.855123674911663</v>
      </c>
      <c r="DV25" s="57">
        <f t="shared" si="187"/>
        <v>17.245199409158047</v>
      </c>
      <c r="DW25" s="57">
        <f t="shared" si="187"/>
        <v>18.196721311475411</v>
      </c>
      <c r="DX25" s="57">
        <f t="shared" si="187"/>
        <v>17.163520903157522</v>
      </c>
      <c r="DY25" s="57">
        <f t="shared" si="187"/>
        <v>17.334226389819158</v>
      </c>
      <c r="DZ25" s="57">
        <f t="shared" si="187"/>
        <v>15.946965089405182</v>
      </c>
      <c r="EA25" s="57">
        <f t="shared" si="187"/>
        <v>16.060776589758021</v>
      </c>
      <c r="EB25" s="57">
        <f t="shared" si="187"/>
        <v>16.31510977184675</v>
      </c>
      <c r="EC25" s="57">
        <f t="shared" si="187"/>
        <v>17.051441708975958</v>
      </c>
      <c r="ED25" s="57">
        <f t="shared" si="187"/>
        <v>16.200146359312111</v>
      </c>
      <c r="EE25" s="57">
        <f t="shared" si="187"/>
        <v>17.306839350660873</v>
      </c>
      <c r="EF25" s="57">
        <f t="shared" ref="EF25:EG25" si="192">(EF24/EF5)*100</f>
        <v>17.331156556109299</v>
      </c>
      <c r="EG25" s="57">
        <f t="shared" si="192"/>
        <v>18.246503639486384</v>
      </c>
      <c r="EH25" s="57">
        <f t="shared" ref="EH25:EI25" si="193">(EH24/EH5)*100</f>
        <v>17.751937984496124</v>
      </c>
      <c r="EI25" s="57">
        <f t="shared" si="193"/>
        <v>17.804621848739497</v>
      </c>
      <c r="EJ25" s="57">
        <f t="shared" ref="EJ25:EO25" si="194">(EJ24/EJ5)*100</f>
        <v>17.525475175254751</v>
      </c>
      <c r="EK25" s="57">
        <f t="shared" si="194"/>
        <v>16.862386611349415</v>
      </c>
      <c r="EL25" s="26">
        <f t="shared" si="194"/>
        <v>16.663246460086189</v>
      </c>
      <c r="EM25" s="26">
        <f t="shared" si="194"/>
        <v>16.21731472700176</v>
      </c>
      <c r="EN25" s="26">
        <f t="shared" si="194"/>
        <v>17.329737019554955</v>
      </c>
      <c r="EO25" s="26">
        <f t="shared" si="194"/>
        <v>17.403950216450216</v>
      </c>
      <c r="EP25" s="26">
        <f t="shared" ref="EP25" si="195">(EP24/EP5)*100</f>
        <v>18.534961154273031</v>
      </c>
      <c r="EQ25" s="64">
        <f t="shared" si="187"/>
        <v>21.254355400696863</v>
      </c>
      <c r="ER25" s="57">
        <f t="shared" si="187"/>
        <v>20.617231033004714</v>
      </c>
      <c r="ES25" s="57">
        <f t="shared" si="187"/>
        <v>20</v>
      </c>
      <c r="ET25" s="57">
        <f t="shared" si="187"/>
        <v>12.648425400103253</v>
      </c>
      <c r="EU25" s="57">
        <f t="shared" si="187"/>
        <v>18.445839874411302</v>
      </c>
      <c r="EV25" s="57">
        <f t="shared" si="187"/>
        <v>17.556071152358854</v>
      </c>
      <c r="EW25" s="57">
        <f t="shared" si="187"/>
        <v>17.252146760343482</v>
      </c>
      <c r="EX25" s="57">
        <f t="shared" si="187"/>
        <v>19.450980392156865</v>
      </c>
      <c r="EY25" s="57">
        <f t="shared" si="187"/>
        <v>18.69009584664537</v>
      </c>
      <c r="EZ25" s="57">
        <f t="shared" si="187"/>
        <v>18.113522537562606</v>
      </c>
      <c r="FA25" s="57">
        <f t="shared" si="187"/>
        <v>19.069412662090006</v>
      </c>
      <c r="FB25" s="57">
        <f t="shared" si="187"/>
        <v>18.481595092024538</v>
      </c>
      <c r="FC25" s="57">
        <f t="shared" si="187"/>
        <v>17.787742899850521</v>
      </c>
      <c r="FD25" s="57">
        <f t="shared" ref="FD25:FE25" si="196">(FD24/FD5)*100</f>
        <v>17.827715355805243</v>
      </c>
      <c r="FE25" s="57">
        <f t="shared" si="196"/>
        <v>18.456883509833585</v>
      </c>
      <c r="FF25" s="57">
        <f t="shared" ref="FF25:FH25" si="197">(FF24/FF5)*100</f>
        <v>18.148420279206466</v>
      </c>
      <c r="FG25" s="57">
        <f t="shared" si="197"/>
        <v>23.14266929651545</v>
      </c>
      <c r="FH25" s="57">
        <f t="shared" si="197"/>
        <v>24.885095206828627</v>
      </c>
      <c r="FI25" s="57">
        <f t="shared" ref="FI25:FM25" si="198">(FI24/FI5)*100</f>
        <v>23.626737260092654</v>
      </c>
      <c r="FJ25" s="26">
        <f t="shared" si="198"/>
        <v>23.128834355828221</v>
      </c>
      <c r="FK25" s="26">
        <f t="shared" si="198"/>
        <v>23.312883435582819</v>
      </c>
      <c r="FL25" s="26">
        <f t="shared" si="198"/>
        <v>22.242760320394332</v>
      </c>
      <c r="FM25" s="26">
        <f t="shared" si="198"/>
        <v>23.145400593471809</v>
      </c>
      <c r="FN25" s="26">
        <f t="shared" ref="FN25" si="199">(FN24/FN5)*100</f>
        <v>23.361650485436893</v>
      </c>
      <c r="FO25" s="64">
        <f t="shared" si="187"/>
        <v>17.160913952357802</v>
      </c>
      <c r="FP25" s="57">
        <f t="shared" si="187"/>
        <v>17.193816884661118</v>
      </c>
      <c r="FQ25" s="57">
        <f t="shared" si="187"/>
        <v>17.225325884543764</v>
      </c>
      <c r="FR25" s="57">
        <f t="shared" si="187"/>
        <v>17.047531992687386</v>
      </c>
      <c r="FS25" s="57">
        <f t="shared" si="187"/>
        <v>16.233470132238942</v>
      </c>
      <c r="FT25" s="57">
        <f t="shared" si="187"/>
        <v>16.215015548645045</v>
      </c>
      <c r="FU25" s="57">
        <f t="shared" si="187"/>
        <v>16.482582837723026</v>
      </c>
      <c r="FV25" s="57">
        <f t="shared" si="187"/>
        <v>16.202872531418315</v>
      </c>
      <c r="FW25" s="57">
        <f t="shared" si="187"/>
        <v>16.907391673746812</v>
      </c>
      <c r="FX25" s="57">
        <f t="shared" si="187"/>
        <v>16.413502109704641</v>
      </c>
      <c r="FY25" s="57">
        <f t="shared" si="187"/>
        <v>17.151043798608267</v>
      </c>
      <c r="FZ25" s="57">
        <f t="shared" si="187"/>
        <v>18.410543130990416</v>
      </c>
      <c r="GA25" s="57">
        <f t="shared" si="187"/>
        <v>19.983172065628942</v>
      </c>
      <c r="GB25" s="57">
        <f t="shared" ref="GB25:GC25" si="200">(GB24/GB5)*100</f>
        <v>20.09685230024213</v>
      </c>
      <c r="GC25" s="57">
        <f t="shared" si="200"/>
        <v>19.812792511700469</v>
      </c>
      <c r="GD25" s="57">
        <f t="shared" ref="GD25:GE25" si="201">(GD24/GD5)*100</f>
        <v>19.113149847094803</v>
      </c>
      <c r="GE25" s="57">
        <f t="shared" si="201"/>
        <v>19.885057471264368</v>
      </c>
      <c r="GF25" s="57">
        <f t="shared" ref="GF25:GK25" si="202">(GF24/GF5)*100</f>
        <v>19.1734921816828</v>
      </c>
      <c r="GG25" s="57">
        <f t="shared" si="202"/>
        <v>18.650088809946713</v>
      </c>
      <c r="GH25" s="26">
        <f t="shared" si="202"/>
        <v>19.132563833508222</v>
      </c>
      <c r="GI25" s="26">
        <f t="shared" si="202"/>
        <v>18.488799732530925</v>
      </c>
      <c r="GJ25" s="26">
        <f t="shared" si="202"/>
        <v>20.70053644682865</v>
      </c>
      <c r="GK25" s="26">
        <f t="shared" si="202"/>
        <v>20.396162178891984</v>
      </c>
      <c r="GL25" s="26">
        <f t="shared" ref="GL25" si="203">(GL24/GL5)*100</f>
        <v>20.738029887160721</v>
      </c>
      <c r="GM25" s="64">
        <f t="shared" ref="GM25:GR25" si="204">(GM24/GM5)*100</f>
        <v>15.853036230651471</v>
      </c>
      <c r="GN25" s="57">
        <f t="shared" si="204"/>
        <v>16.438579341805148</v>
      </c>
      <c r="GO25" s="57">
        <f t="shared" si="204"/>
        <v>16.439235832396854</v>
      </c>
      <c r="GP25" s="57">
        <f t="shared" si="204"/>
        <v>15.36978221415608</v>
      </c>
      <c r="GQ25" s="57">
        <f t="shared" si="204"/>
        <v>15.608294184351207</v>
      </c>
      <c r="GR25" s="57">
        <f t="shared" si="204"/>
        <v>16.484328799526907</v>
      </c>
      <c r="GS25" s="57">
        <f t="shared" ref="GS25:GT25" si="205">(GS24/GS5)*100</f>
        <v>17.577294851580174</v>
      </c>
      <c r="GT25" s="57">
        <f t="shared" si="205"/>
        <v>21.423956583537926</v>
      </c>
      <c r="GU25" s="57">
        <f t="shared" ref="GU25" si="206">(GU24/GU5)*100</f>
        <v>19.800404089879386</v>
      </c>
      <c r="GV25" s="57">
        <f t="shared" ref="GV25:GW25" si="207">(GV24/GV5)*100</f>
        <v>21.095591193884005</v>
      </c>
      <c r="GW25" s="26">
        <f t="shared" si="207"/>
        <v>20.615233307835208</v>
      </c>
      <c r="GX25" s="26">
        <f t="shared" ref="GX25:GZ25" si="208">(GX24/GX5)*100</f>
        <v>21.515092312200839</v>
      </c>
      <c r="GY25" s="26">
        <f t="shared" si="208"/>
        <v>21.318267419962336</v>
      </c>
      <c r="GZ25" s="26">
        <f t="shared" si="208"/>
        <v>21.197510300692556</v>
      </c>
      <c r="HA25" s="26">
        <f t="shared" ref="HA25" si="209">(HA24/HA5)*100</f>
        <v>21.953582240161452</v>
      </c>
      <c r="HB25" s="57"/>
      <c r="HD25" s="84" t="s">
        <v>155</v>
      </c>
      <c r="HE25" s="85">
        <v>776</v>
      </c>
      <c r="HH25" s="102">
        <f t="shared" ref="HH25:HY25" si="210">(HH24/HH5)*100</f>
        <v>16.930191110415336</v>
      </c>
      <c r="HI25" s="102">
        <f t="shared" ref="HI25:HJ25" si="211">(HI24/HI5)*100</f>
        <v>17.137325436194708</v>
      </c>
      <c r="HJ25" s="102">
        <f t="shared" si="211"/>
        <v>16.713250812845814</v>
      </c>
      <c r="HK25" s="102" t="e">
        <f t="shared" ref="HK25:HV25" si="212">(HK24/HK5)*100</f>
        <v>#DIV/0!</v>
      </c>
      <c r="HL25" s="102" t="e">
        <f t="shared" si="212"/>
        <v>#DIV/0!</v>
      </c>
      <c r="HM25" s="102" t="e">
        <f t="shared" si="212"/>
        <v>#DIV/0!</v>
      </c>
      <c r="HN25" s="102" t="e">
        <f t="shared" si="212"/>
        <v>#DIV/0!</v>
      </c>
      <c r="HO25" s="102" t="e">
        <f t="shared" si="212"/>
        <v>#DIV/0!</v>
      </c>
      <c r="HP25" s="102" t="e">
        <f t="shared" si="212"/>
        <v>#DIV/0!</v>
      </c>
      <c r="HQ25" s="102" t="e">
        <f t="shared" si="212"/>
        <v>#DIV/0!</v>
      </c>
      <c r="HR25" s="102">
        <f t="shared" si="212"/>
        <v>17.697843052343526</v>
      </c>
      <c r="HS25" s="102">
        <f t="shared" si="212"/>
        <v>17.87276231422112</v>
      </c>
      <c r="HT25" s="102">
        <f t="shared" si="212"/>
        <v>17.786780463962103</v>
      </c>
      <c r="HU25" s="102">
        <f t="shared" si="212"/>
        <v>18.129453900971086</v>
      </c>
      <c r="HV25" s="102">
        <f t="shared" si="212"/>
        <v>18.025684383711894</v>
      </c>
      <c r="HW25" s="102">
        <f t="shared" ref="HW25:HX25" si="213">(HW24/HW5)*100</f>
        <v>17.80713933802123</v>
      </c>
      <c r="HX25" s="102">
        <f t="shared" si="213"/>
        <v>18.243178092758654</v>
      </c>
      <c r="HY25" s="154">
        <f t="shared" si="210"/>
        <v>17.012259920686347</v>
      </c>
      <c r="HZ25" s="102">
        <f>(HZ24/HZ5)*100</f>
        <v>17.190176337937917</v>
      </c>
      <c r="IA25" s="102">
        <f>(IA24/IA5)*100</f>
        <v>16.734212659347136</v>
      </c>
      <c r="IB25" s="102">
        <f t="shared" ref="IB25:IL25" si="214">(IB24/IB5)*100</f>
        <v>16.885371518881254</v>
      </c>
      <c r="IC25" s="102">
        <f t="shared" si="214"/>
        <v>16.590362014442821</v>
      </c>
      <c r="ID25" s="102">
        <f t="shared" si="214"/>
        <v>16.411774952098938</v>
      </c>
      <c r="IE25" s="102">
        <f t="shared" si="214"/>
        <v>16.330703054110245</v>
      </c>
      <c r="IF25" s="102">
        <f t="shared" si="214"/>
        <v>16.779974239793919</v>
      </c>
      <c r="IG25" s="102">
        <f t="shared" si="214"/>
        <v>16.891869892228048</v>
      </c>
      <c r="IH25" s="102">
        <f t="shared" si="214"/>
        <v>17.226800813443219</v>
      </c>
      <c r="II25" s="102">
        <f t="shared" si="214"/>
        <v>17.32537960954447</v>
      </c>
      <c r="IJ25" s="102">
        <f t="shared" si="214"/>
        <v>17.253416107901508</v>
      </c>
      <c r="IK25" s="102">
        <f t="shared" si="214"/>
        <v>17.199100878686739</v>
      </c>
      <c r="IL25" s="102">
        <f t="shared" si="214"/>
        <v>17.340481231077419</v>
      </c>
      <c r="IM25" s="102">
        <f t="shared" ref="IM25:IN25" si="215">(IM24/IM5)*100</f>
        <v>17.232461861282822</v>
      </c>
      <c r="IN25" s="102">
        <f t="shared" si="215"/>
        <v>16.9363101068441</v>
      </c>
      <c r="IO25" s="102">
        <f t="shared" ref="IO25" si="216">(IO24/IO5)*100</f>
        <v>17.213849013504131</v>
      </c>
      <c r="IP25" s="154">
        <f t="shared" ref="IP25:IQ25" si="217">(IP24/IP5)*100</f>
        <v>15.853036230651471</v>
      </c>
      <c r="IQ25" s="102">
        <f t="shared" si="217"/>
        <v>16.438579341805148</v>
      </c>
      <c r="IR25" s="102">
        <f t="shared" ref="IR25:IY25" si="218">(IR24/IR5)*100</f>
        <v>16.439235832396854</v>
      </c>
      <c r="IS25" s="102">
        <f t="shared" si="218"/>
        <v>16.885371518881254</v>
      </c>
      <c r="IT25" s="102">
        <f t="shared" si="218"/>
        <v>16.590362014442821</v>
      </c>
      <c r="IU25" s="102">
        <f t="shared" si="218"/>
        <v>16.411774952098938</v>
      </c>
      <c r="IV25" s="102">
        <f t="shared" si="218"/>
        <v>16.330703054110245</v>
      </c>
      <c r="IW25" s="102">
        <f t="shared" si="218"/>
        <v>16.779974239793919</v>
      </c>
      <c r="IX25" s="102">
        <f t="shared" si="218"/>
        <v>16.891869892228048</v>
      </c>
      <c r="IY25" s="102">
        <f t="shared" si="218"/>
        <v>17.226800813443219</v>
      </c>
      <c r="IZ25" s="102">
        <f t="shared" ref="IZ25:JF25" si="219">(IZ24/IZ5)*100</f>
        <v>19.800404089879386</v>
      </c>
      <c r="JA25" s="102">
        <f t="shared" si="219"/>
        <v>21.095591193884005</v>
      </c>
      <c r="JB25" s="102">
        <f t="shared" si="219"/>
        <v>20.615233307835208</v>
      </c>
      <c r="JC25" s="102">
        <f t="shared" si="219"/>
        <v>21.515092312200839</v>
      </c>
      <c r="JD25" s="102">
        <f t="shared" si="219"/>
        <v>21.318267419962336</v>
      </c>
      <c r="JE25" s="102">
        <f t="shared" si="219"/>
        <v>21.197510300692556</v>
      </c>
      <c r="JF25" s="102">
        <f t="shared" si="219"/>
        <v>21.953582240161452</v>
      </c>
    </row>
    <row r="26" spans="1:267">
      <c r="A26" s="21" t="s">
        <v>51</v>
      </c>
      <c r="B26" s="27"/>
      <c r="C26" s="72">
        <v>0</v>
      </c>
      <c r="D26" s="52">
        <v>0</v>
      </c>
      <c r="E26" s="27"/>
      <c r="F26" s="27"/>
      <c r="G26" s="27">
        <v>0</v>
      </c>
      <c r="H26" s="27"/>
      <c r="I26" s="27"/>
      <c r="J26" s="27"/>
      <c r="K26" s="27"/>
      <c r="L26" s="27"/>
      <c r="M26" s="27"/>
      <c r="N26" s="27"/>
      <c r="O26" s="27"/>
      <c r="P26" s="27"/>
      <c r="Q26" s="27"/>
      <c r="R26" s="27"/>
      <c r="S26" s="27"/>
      <c r="T26" s="27"/>
      <c r="U26" s="27"/>
      <c r="V26" s="27"/>
      <c r="W26" s="27"/>
      <c r="X26" s="27"/>
      <c r="Y26" s="27"/>
      <c r="Z26" s="27"/>
      <c r="AA26" s="65">
        <v>0</v>
      </c>
      <c r="AB26" s="76">
        <f t="shared" ref="AB26:AB38" si="220">(AA26+AC26)/2</f>
        <v>0</v>
      </c>
      <c r="AC26" s="58"/>
      <c r="AD26" s="58"/>
      <c r="AE26" s="58">
        <v>0</v>
      </c>
      <c r="AF26" s="58"/>
      <c r="AG26" s="58"/>
      <c r="AH26" s="58"/>
      <c r="AI26" s="58"/>
      <c r="AJ26" s="58"/>
      <c r="AK26" s="58"/>
      <c r="AL26" s="58"/>
      <c r="AM26" s="58"/>
      <c r="AN26" s="58">
        <v>0</v>
      </c>
      <c r="AO26" s="58"/>
      <c r="AP26" s="58"/>
      <c r="AQ26" s="58"/>
      <c r="AR26" s="58"/>
      <c r="AS26" s="58"/>
      <c r="AT26" s="27"/>
      <c r="AU26" s="27"/>
      <c r="AV26" s="27"/>
      <c r="AW26" s="27"/>
      <c r="AX26" s="27"/>
      <c r="AY26" s="65"/>
      <c r="AZ26" s="76">
        <f t="shared" ref="AZ26:AZ38" si="221">(AY26+BA26)/2</f>
        <v>0</v>
      </c>
      <c r="BA26" s="58"/>
      <c r="BB26" s="58"/>
      <c r="BC26" s="58">
        <v>0</v>
      </c>
      <c r="BD26" s="58"/>
      <c r="BE26" s="58"/>
      <c r="BF26" s="58"/>
      <c r="BG26" s="58"/>
      <c r="BH26" s="58"/>
      <c r="BI26" s="58"/>
      <c r="BJ26" s="58"/>
      <c r="BK26" s="58">
        <v>0</v>
      </c>
      <c r="BL26" s="58">
        <v>0</v>
      </c>
      <c r="BM26" s="58"/>
      <c r="BN26" s="58"/>
      <c r="BO26" s="58"/>
      <c r="BP26" s="58"/>
      <c r="BQ26" s="58"/>
      <c r="BR26" s="27"/>
      <c r="BS26" s="27"/>
      <c r="BT26" s="27"/>
      <c r="BU26" s="27"/>
      <c r="BV26" s="27"/>
      <c r="BW26" s="65"/>
      <c r="BX26" s="76">
        <f t="shared" ref="BX26:BX27" si="222">(BW26+BY26)/2</f>
        <v>0</v>
      </c>
      <c r="BY26" s="58"/>
      <c r="BZ26" s="58"/>
      <c r="CA26" s="58">
        <v>0</v>
      </c>
      <c r="CB26" s="58"/>
      <c r="CC26" s="58"/>
      <c r="CD26" s="58"/>
      <c r="CE26" s="58"/>
      <c r="CF26" s="58"/>
      <c r="CG26" s="58"/>
      <c r="CH26" s="58"/>
      <c r="CI26" s="58">
        <v>0</v>
      </c>
      <c r="CJ26" s="58">
        <v>0</v>
      </c>
      <c r="CK26" s="58"/>
      <c r="CL26" s="58"/>
      <c r="CM26" s="58"/>
      <c r="CN26" s="58"/>
      <c r="CO26" s="58"/>
      <c r="CP26" s="27"/>
      <c r="CQ26" s="27"/>
      <c r="CR26" s="27"/>
      <c r="CS26" s="27"/>
      <c r="CT26" s="27"/>
      <c r="CU26" s="65"/>
      <c r="CV26" s="76">
        <f t="shared" ref="CV26:CV38" si="223">(CU26+CW26)/2</f>
        <v>0</v>
      </c>
      <c r="CW26" s="58"/>
      <c r="CX26" s="58"/>
      <c r="CY26" s="58"/>
      <c r="CZ26" s="58"/>
      <c r="DA26" s="58"/>
      <c r="DB26" s="58"/>
      <c r="DC26" s="58"/>
      <c r="DD26" s="58"/>
      <c r="DE26" s="58"/>
      <c r="DF26" s="58"/>
      <c r="DG26" s="58">
        <v>0</v>
      </c>
      <c r="DH26" s="58">
        <v>0</v>
      </c>
      <c r="DI26" s="58"/>
      <c r="DJ26" s="58"/>
      <c r="DK26" s="58"/>
      <c r="DL26" s="58"/>
      <c r="DM26" s="58"/>
      <c r="DN26" s="27"/>
      <c r="DO26" s="27"/>
      <c r="DP26" s="27"/>
      <c r="DQ26" s="27"/>
      <c r="DR26" s="185"/>
      <c r="DS26" s="65"/>
      <c r="DT26" s="76">
        <f t="shared" ref="DT26:DT38" si="224">(DS26+DU26)/2</f>
        <v>0</v>
      </c>
      <c r="DU26" s="58"/>
      <c r="DV26" s="58"/>
      <c r="DW26" s="58">
        <v>0</v>
      </c>
      <c r="DX26" s="58"/>
      <c r="DY26" s="58"/>
      <c r="DZ26" s="58"/>
      <c r="EA26" s="58"/>
      <c r="EB26" s="58"/>
      <c r="EC26" s="58"/>
      <c r="ED26" s="58"/>
      <c r="EE26" s="58">
        <v>0</v>
      </c>
      <c r="EF26" s="58">
        <v>0</v>
      </c>
      <c r="EG26" s="58"/>
      <c r="EH26" s="58"/>
      <c r="EI26" s="58"/>
      <c r="EJ26" s="58"/>
      <c r="EK26" s="58"/>
      <c r="EL26" s="27"/>
      <c r="EM26" s="27"/>
      <c r="EN26" s="27"/>
      <c r="EO26" s="27"/>
      <c r="EP26" s="27"/>
      <c r="EQ26" s="65"/>
      <c r="ER26" s="76">
        <f t="shared" ref="ER26:ER38" si="225">(EQ26+ES26)/2</f>
        <v>0</v>
      </c>
      <c r="ES26" s="58"/>
      <c r="ET26" s="58"/>
      <c r="EU26" s="58"/>
      <c r="EV26" s="58"/>
      <c r="EW26" s="58"/>
      <c r="EX26" s="58"/>
      <c r="EY26" s="58"/>
      <c r="EZ26" s="58"/>
      <c r="FA26" s="58"/>
      <c r="FB26" s="58"/>
      <c r="FC26" s="58">
        <v>0</v>
      </c>
      <c r="FD26" s="58">
        <v>0</v>
      </c>
      <c r="FE26" s="58"/>
      <c r="FF26" s="58"/>
      <c r="FG26" s="58"/>
      <c r="FH26" s="58"/>
      <c r="FI26" s="58"/>
      <c r="FJ26" s="27"/>
      <c r="FK26" s="27"/>
      <c r="FL26" s="27"/>
      <c r="FM26" s="27"/>
      <c r="FN26" s="27"/>
      <c r="FO26" s="65"/>
      <c r="FP26" s="76">
        <f t="shared" ref="FP26:FP38" si="226">(FO26+FQ26)/2</f>
        <v>0</v>
      </c>
      <c r="FQ26" s="58"/>
      <c r="FR26" s="58"/>
      <c r="FS26" s="58"/>
      <c r="FT26" s="58"/>
      <c r="FU26" s="58"/>
      <c r="FV26" s="58"/>
      <c r="FW26" s="58"/>
      <c r="FX26" s="58"/>
      <c r="FY26" s="58"/>
      <c r="FZ26" s="58"/>
      <c r="GA26" s="58">
        <v>0</v>
      </c>
      <c r="GB26" s="58">
        <v>0</v>
      </c>
      <c r="GC26" s="58"/>
      <c r="GD26" s="58"/>
      <c r="GE26" s="58"/>
      <c r="GF26" s="58"/>
      <c r="GG26" s="58"/>
      <c r="GH26" s="27"/>
      <c r="GI26" s="27"/>
      <c r="GJ26" s="27"/>
      <c r="GK26" s="27"/>
      <c r="GL26" s="27"/>
      <c r="GM26" s="65">
        <v>0</v>
      </c>
      <c r="GN26" s="58">
        <v>0</v>
      </c>
      <c r="GO26" s="58">
        <v>0</v>
      </c>
      <c r="GP26" s="58">
        <v>0</v>
      </c>
      <c r="GQ26" s="58">
        <v>0</v>
      </c>
      <c r="GR26" s="58">
        <v>0</v>
      </c>
      <c r="GS26" s="58">
        <v>0</v>
      </c>
      <c r="GT26" s="58">
        <v>0</v>
      </c>
      <c r="GU26" s="58">
        <v>7</v>
      </c>
      <c r="GV26" s="58">
        <v>8</v>
      </c>
      <c r="GW26" s="27">
        <v>5</v>
      </c>
      <c r="GX26" s="27">
        <v>3</v>
      </c>
      <c r="GY26" s="27">
        <v>4</v>
      </c>
      <c r="GZ26" s="27">
        <v>5</v>
      </c>
      <c r="HA26" s="210">
        <v>2</v>
      </c>
      <c r="HB26" s="58"/>
      <c r="HD26" s="84" t="s">
        <v>156</v>
      </c>
      <c r="HE26" s="85">
        <v>4</v>
      </c>
      <c r="HH26" s="100">
        <v>0</v>
      </c>
      <c r="HI26" s="100">
        <v>0</v>
      </c>
      <c r="HJ26" s="100"/>
      <c r="HK26" s="100"/>
      <c r="HL26" s="100"/>
      <c r="HM26" s="100"/>
      <c r="HN26" s="100"/>
      <c r="HO26" s="100"/>
      <c r="HP26" s="100"/>
      <c r="HQ26" s="100"/>
      <c r="HR26" s="100">
        <v>7</v>
      </c>
      <c r="HS26" s="100">
        <v>8</v>
      </c>
      <c r="HT26" s="100">
        <v>5</v>
      </c>
      <c r="HU26" s="100">
        <v>3</v>
      </c>
      <c r="HV26" s="100">
        <v>4</v>
      </c>
      <c r="HW26" s="100">
        <v>5</v>
      </c>
      <c r="HX26" s="100">
        <v>2</v>
      </c>
      <c r="HY26" s="155">
        <f>J26+AH26+BF26+CD26+DB26+DZ26+EX26+FV26</f>
        <v>0</v>
      </c>
      <c r="HZ26" s="100">
        <f>K26+AI26+BG26+CE26+DC26+EA26+EY26+FW26</f>
        <v>0</v>
      </c>
      <c r="IA26" s="100">
        <f>L26+AJ26+BH26+CF26+DD26+EB26+EZ26+FX26</f>
        <v>0</v>
      </c>
      <c r="IB26" s="100">
        <f>M26+AK26+BI26+CG26+DE26+EC26+FA26+FY26</f>
        <v>0</v>
      </c>
      <c r="IC26" s="100">
        <f>N26+AL26+BJ26+CH26+DF26+ED26+FB26+FZ26</f>
        <v>0</v>
      </c>
      <c r="ID26" s="100">
        <f>O26+AM26+BK26+CI26+DG26+EE26+FC26+GA26</f>
        <v>0</v>
      </c>
      <c r="IE26" s="100">
        <f>P26+AN26+BL26+CJ26+DH26+EF26+FD26+GB26</f>
        <v>0</v>
      </c>
      <c r="IF26" s="100">
        <f>Q26+AO26+BM26+CK26+DI26+EG26+FE26+GC26</f>
        <v>0</v>
      </c>
      <c r="IG26" s="100">
        <f>R26+AP26+BN26+CL26+DJ26+EH26+FF26+GD26</f>
        <v>0</v>
      </c>
      <c r="IH26" s="100">
        <f>S26+AQ26+BO26+CM26+DK26+EI26+FG26+GE26</f>
        <v>0</v>
      </c>
      <c r="II26" s="100">
        <f>T26+AR26+BP26+CN26+DL26+EJ26+FH26+GF26</f>
        <v>0</v>
      </c>
      <c r="IJ26" s="100">
        <f>U26+AS26+BQ26+CO26+DM26+EK26+FI26+GG26</f>
        <v>0</v>
      </c>
      <c r="IK26" s="100">
        <f>V26+AT26+BR26+CP26+DN26+EL26+FJ26+GH26</f>
        <v>0</v>
      </c>
      <c r="IL26" s="100">
        <f>W26+AU26+BS26+CQ26+DO26+EM26+FK26+GI26</f>
        <v>0</v>
      </c>
      <c r="IM26" s="100">
        <f>X26+AV26+BT26+CR26+DP26+EN26+FL26+GJ26</f>
        <v>0</v>
      </c>
      <c r="IN26" s="100">
        <f>Y26+AW26+BU26+CS26+DQ26+EO26+FM26+GK26</f>
        <v>0</v>
      </c>
      <c r="IO26" s="100">
        <f>Z26+AX26+BV26+CT26+DR26+EP26+FN26+GL26</f>
        <v>0</v>
      </c>
      <c r="IP26" s="155">
        <f t="shared" ref="IP26:IP38" si="227">HH26-HY26</f>
        <v>0</v>
      </c>
      <c r="IQ26" s="100">
        <f t="shared" ref="IQ26:IQ38" si="228">HI26-HZ26</f>
        <v>0</v>
      </c>
      <c r="IR26" s="100">
        <f t="shared" ref="IR26:IR38" si="229">HJ26-IA26</f>
        <v>0</v>
      </c>
      <c r="IS26" s="100">
        <f t="shared" ref="IS26:IS38" si="230">HK26-IB26</f>
        <v>0</v>
      </c>
      <c r="IT26" s="100">
        <f t="shared" ref="IT26:IT38" si="231">HL26-IC26</f>
        <v>0</v>
      </c>
      <c r="IU26" s="100">
        <f t="shared" ref="IU26:IU38" si="232">HM26-ID26</f>
        <v>0</v>
      </c>
      <c r="IV26" s="100">
        <f t="shared" ref="IV26:IV38" si="233">HN26-IE26</f>
        <v>0</v>
      </c>
      <c r="IW26" s="100">
        <f t="shared" ref="IW26:IW38" si="234">HO26-IF26</f>
        <v>0</v>
      </c>
      <c r="IX26" s="100">
        <f t="shared" ref="IX26:IX38" si="235">HP26-IG26</f>
        <v>0</v>
      </c>
      <c r="IY26" s="100">
        <f t="shared" ref="IY26:IY38" si="236">HQ26-IH26</f>
        <v>0</v>
      </c>
      <c r="IZ26" s="100">
        <f t="shared" ref="IZ26:IZ38" si="237">HR26-II26</f>
        <v>7</v>
      </c>
      <c r="JA26" s="100">
        <f t="shared" ref="JA26:JA38" si="238">HS26-IJ26</f>
        <v>8</v>
      </c>
      <c r="JB26" s="100">
        <f t="shared" ref="JB26:JB38" si="239">HT26-IK26</f>
        <v>5</v>
      </c>
      <c r="JC26" s="100">
        <f t="shared" ref="JC26:JC38" si="240">HU26-IL26</f>
        <v>3</v>
      </c>
      <c r="JD26" s="100">
        <f>HV26-IM26</f>
        <v>4</v>
      </c>
      <c r="JE26" s="100">
        <f>HW26-IN26</f>
        <v>5</v>
      </c>
      <c r="JF26" s="100">
        <f>HX26-IO26</f>
        <v>2</v>
      </c>
      <c r="JG26"/>
    </row>
    <row r="27" spans="1:267">
      <c r="A27" s="21" t="s">
        <v>52</v>
      </c>
      <c r="B27" s="27"/>
      <c r="C27" s="72">
        <v>300</v>
      </c>
      <c r="D27" s="52">
        <f t="shared" ref="D27:D38" si="241">(C27+E27)/2</f>
        <v>308</v>
      </c>
      <c r="E27" s="27">
        <v>316</v>
      </c>
      <c r="F27" s="27">
        <v>318</v>
      </c>
      <c r="G27" s="27">
        <v>276</v>
      </c>
      <c r="H27" s="27">
        <v>310</v>
      </c>
      <c r="I27" s="27">
        <v>347</v>
      </c>
      <c r="J27" s="27">
        <v>326</v>
      </c>
      <c r="K27" s="27">
        <v>318</v>
      </c>
      <c r="L27" s="27">
        <v>326</v>
      </c>
      <c r="M27" s="27">
        <v>359</v>
      </c>
      <c r="N27" s="27">
        <v>416</v>
      </c>
      <c r="O27" s="27">
        <v>378</v>
      </c>
      <c r="P27" s="27">
        <v>396</v>
      </c>
      <c r="Q27" s="27">
        <v>486</v>
      </c>
      <c r="R27" s="27">
        <v>553</v>
      </c>
      <c r="S27" s="27">
        <v>630</v>
      </c>
      <c r="T27" s="27">
        <v>672</v>
      </c>
      <c r="U27" s="27">
        <v>697</v>
      </c>
      <c r="V27" s="27">
        <v>541</v>
      </c>
      <c r="W27" s="27">
        <v>465</v>
      </c>
      <c r="X27" s="27">
        <v>396</v>
      </c>
      <c r="Y27" s="27">
        <v>406</v>
      </c>
      <c r="Z27" s="27">
        <v>345</v>
      </c>
      <c r="AA27" s="65">
        <v>82</v>
      </c>
      <c r="AB27" s="76">
        <f t="shared" si="220"/>
        <v>81</v>
      </c>
      <c r="AC27" s="58">
        <v>80</v>
      </c>
      <c r="AD27" s="58">
        <v>93</v>
      </c>
      <c r="AE27" s="58">
        <v>104</v>
      </c>
      <c r="AF27" s="58">
        <v>100</v>
      </c>
      <c r="AG27" s="58">
        <v>92</v>
      </c>
      <c r="AH27" s="58">
        <v>104</v>
      </c>
      <c r="AI27" s="58">
        <v>91</v>
      </c>
      <c r="AJ27" s="58">
        <v>91</v>
      </c>
      <c r="AK27" s="58">
        <v>119</v>
      </c>
      <c r="AL27" s="58">
        <v>104</v>
      </c>
      <c r="AM27" s="58">
        <v>123</v>
      </c>
      <c r="AN27" s="58">
        <v>108</v>
      </c>
      <c r="AO27" s="58">
        <v>125</v>
      </c>
      <c r="AP27" s="58">
        <v>149</v>
      </c>
      <c r="AQ27" s="58">
        <v>163</v>
      </c>
      <c r="AR27" s="58">
        <v>153</v>
      </c>
      <c r="AS27" s="58">
        <v>171</v>
      </c>
      <c r="AT27" s="27">
        <v>165</v>
      </c>
      <c r="AU27" s="27">
        <v>181</v>
      </c>
      <c r="AV27" s="27">
        <v>201</v>
      </c>
      <c r="AW27" s="27">
        <v>170</v>
      </c>
      <c r="AX27" s="27">
        <v>210</v>
      </c>
      <c r="AY27" s="65"/>
      <c r="AZ27" s="76">
        <f t="shared" si="221"/>
        <v>0</v>
      </c>
      <c r="BA27" s="58"/>
      <c r="BB27" s="58"/>
      <c r="BC27" s="58">
        <v>0</v>
      </c>
      <c r="BD27" s="58"/>
      <c r="BE27" s="58"/>
      <c r="BF27" s="58"/>
      <c r="BG27" s="58"/>
      <c r="BH27" s="58"/>
      <c r="BI27" s="58"/>
      <c r="BJ27" s="58"/>
      <c r="BK27" s="58">
        <v>0</v>
      </c>
      <c r="BL27" s="58">
        <v>0</v>
      </c>
      <c r="BM27" s="58"/>
      <c r="BN27" s="58"/>
      <c r="BO27" s="58"/>
      <c r="BP27" s="58">
        <v>109</v>
      </c>
      <c r="BQ27" s="58">
        <v>112</v>
      </c>
      <c r="BR27" s="27">
        <v>109</v>
      </c>
      <c r="BS27" s="27">
        <v>140</v>
      </c>
      <c r="BT27" s="27">
        <v>141</v>
      </c>
      <c r="BU27" s="27">
        <v>141</v>
      </c>
      <c r="BV27" s="27">
        <v>141</v>
      </c>
      <c r="BW27" s="65"/>
      <c r="BX27" s="76">
        <f t="shared" si="222"/>
        <v>0</v>
      </c>
      <c r="BY27" s="58"/>
      <c r="BZ27" s="58"/>
      <c r="CA27" s="58">
        <v>0</v>
      </c>
      <c r="CB27" s="58"/>
      <c r="CC27" s="58"/>
      <c r="CD27" s="58"/>
      <c r="CE27" s="58"/>
      <c r="CF27" s="58"/>
      <c r="CG27" s="58"/>
      <c r="CH27" s="58"/>
      <c r="CI27" s="58">
        <v>0</v>
      </c>
      <c r="CJ27" s="58">
        <v>0</v>
      </c>
      <c r="CK27" s="58"/>
      <c r="CL27" s="58"/>
      <c r="CM27" s="58"/>
      <c r="CN27" s="58"/>
      <c r="CO27" s="58"/>
      <c r="CP27" s="27"/>
      <c r="CQ27" s="27"/>
      <c r="CR27" s="27"/>
      <c r="CS27" s="27"/>
      <c r="CT27" s="27"/>
      <c r="CU27" s="65"/>
      <c r="CV27" s="76">
        <f t="shared" si="223"/>
        <v>0</v>
      </c>
      <c r="CW27" s="58"/>
      <c r="CX27" s="58"/>
      <c r="CY27" s="58"/>
      <c r="CZ27" s="58">
        <v>97</v>
      </c>
      <c r="DA27" s="58">
        <v>122</v>
      </c>
      <c r="DB27" s="58">
        <v>127</v>
      </c>
      <c r="DC27" s="58">
        <v>130</v>
      </c>
      <c r="DD27" s="58">
        <v>136</v>
      </c>
      <c r="DE27" s="58">
        <v>135</v>
      </c>
      <c r="DF27" s="58">
        <v>132</v>
      </c>
      <c r="DG27" s="58">
        <v>149</v>
      </c>
      <c r="DH27" s="58">
        <v>137</v>
      </c>
      <c r="DI27" s="58">
        <v>149</v>
      </c>
      <c r="DJ27" s="58">
        <v>226</v>
      </c>
      <c r="DK27" s="58">
        <v>249</v>
      </c>
      <c r="DL27" s="58">
        <v>249</v>
      </c>
      <c r="DM27" s="58">
        <v>259</v>
      </c>
      <c r="DN27" s="27">
        <v>241</v>
      </c>
      <c r="DO27" s="27">
        <v>225</v>
      </c>
      <c r="DP27" s="27">
        <v>262</v>
      </c>
      <c r="DQ27" s="27">
        <v>230</v>
      </c>
      <c r="DR27" s="185">
        <v>239</v>
      </c>
      <c r="DS27" s="65">
        <v>54</v>
      </c>
      <c r="DT27" s="76">
        <f t="shared" si="224"/>
        <v>51.5</v>
      </c>
      <c r="DU27" s="58">
        <v>49</v>
      </c>
      <c r="DV27" s="58">
        <v>51</v>
      </c>
      <c r="DW27" s="58">
        <v>58</v>
      </c>
      <c r="DX27" s="58">
        <v>56</v>
      </c>
      <c r="DY27" s="58">
        <v>143</v>
      </c>
      <c r="DZ27" s="58">
        <v>156</v>
      </c>
      <c r="EA27" s="58">
        <v>190</v>
      </c>
      <c r="EB27" s="58">
        <v>194</v>
      </c>
      <c r="EC27" s="58">
        <v>207</v>
      </c>
      <c r="ED27" s="58">
        <v>201</v>
      </c>
      <c r="EE27" s="58">
        <v>209</v>
      </c>
      <c r="EF27" s="58">
        <v>214</v>
      </c>
      <c r="EG27" s="58">
        <v>203</v>
      </c>
      <c r="EH27" s="58">
        <v>225</v>
      </c>
      <c r="EI27" s="58">
        <v>244</v>
      </c>
      <c r="EJ27" s="58">
        <v>247</v>
      </c>
      <c r="EK27" s="58">
        <v>237</v>
      </c>
      <c r="EL27" s="27">
        <v>244</v>
      </c>
      <c r="EM27" s="27">
        <v>246</v>
      </c>
      <c r="EN27" s="27">
        <v>233</v>
      </c>
      <c r="EO27" s="27">
        <v>259</v>
      </c>
      <c r="EP27" s="27">
        <v>256</v>
      </c>
      <c r="EQ27" s="65"/>
      <c r="ER27" s="76">
        <f t="shared" si="225"/>
        <v>0</v>
      </c>
      <c r="ES27" s="58"/>
      <c r="ET27" s="58"/>
      <c r="EU27" s="58"/>
      <c r="EV27" s="58"/>
      <c r="EW27" s="58"/>
      <c r="EX27" s="58"/>
      <c r="EY27" s="58"/>
      <c r="EZ27" s="58"/>
      <c r="FA27" s="58"/>
      <c r="FB27" s="58"/>
      <c r="FC27" s="58">
        <v>0</v>
      </c>
      <c r="FD27" s="58">
        <v>0</v>
      </c>
      <c r="FE27" s="58"/>
      <c r="FF27" s="58"/>
      <c r="FG27" s="58">
        <v>32</v>
      </c>
      <c r="FH27" s="58">
        <v>47</v>
      </c>
      <c r="FI27" s="58">
        <v>43</v>
      </c>
      <c r="FJ27" s="27">
        <v>53</v>
      </c>
      <c r="FK27" s="27">
        <v>41</v>
      </c>
      <c r="FL27" s="27">
        <v>55</v>
      </c>
      <c r="FM27" s="27">
        <v>55</v>
      </c>
      <c r="FN27" s="27">
        <v>52</v>
      </c>
      <c r="FO27" s="65"/>
      <c r="FP27" s="76">
        <f t="shared" si="226"/>
        <v>0</v>
      </c>
      <c r="FQ27" s="58"/>
      <c r="FR27" s="58"/>
      <c r="FS27" s="58"/>
      <c r="FT27" s="58"/>
      <c r="FU27" s="58"/>
      <c r="FV27" s="58"/>
      <c r="FW27" s="58"/>
      <c r="FX27" s="58"/>
      <c r="FY27" s="58"/>
      <c r="FZ27" s="58"/>
      <c r="GA27" s="58">
        <v>0</v>
      </c>
      <c r="GB27" s="58">
        <v>0</v>
      </c>
      <c r="GC27" s="58"/>
      <c r="GD27" s="58"/>
      <c r="GE27" s="58"/>
      <c r="GF27" s="58"/>
      <c r="GG27" s="58"/>
      <c r="GH27" s="27"/>
      <c r="GI27" s="27"/>
      <c r="GJ27" s="27">
        <v>90</v>
      </c>
      <c r="GK27" s="27">
        <v>96</v>
      </c>
      <c r="GL27" s="27">
        <v>107</v>
      </c>
      <c r="GM27" s="65">
        <v>57</v>
      </c>
      <c r="GN27" s="58">
        <v>59</v>
      </c>
      <c r="GO27" s="58">
        <v>69</v>
      </c>
      <c r="GP27" s="58">
        <v>133</v>
      </c>
      <c r="GQ27" s="58">
        <v>188</v>
      </c>
      <c r="GR27" s="58">
        <v>168</v>
      </c>
      <c r="GS27" s="58">
        <v>314</v>
      </c>
      <c r="GT27" s="58">
        <v>349</v>
      </c>
      <c r="GU27" s="58">
        <v>257</v>
      </c>
      <c r="GV27" s="58">
        <v>362</v>
      </c>
      <c r="GW27" s="27">
        <v>300</v>
      </c>
      <c r="GX27" s="27">
        <v>399</v>
      </c>
      <c r="GY27" s="27">
        <v>368</v>
      </c>
      <c r="GZ27" s="27">
        <v>435</v>
      </c>
      <c r="HA27" s="210">
        <v>426</v>
      </c>
      <c r="HB27" s="58"/>
      <c r="HD27" s="84" t="s">
        <v>157</v>
      </c>
      <c r="HE27" s="85">
        <v>22</v>
      </c>
      <c r="HH27" s="100">
        <v>770</v>
      </c>
      <c r="HI27" s="100">
        <v>788</v>
      </c>
      <c r="HJ27" s="100">
        <v>816</v>
      </c>
      <c r="HK27" s="100"/>
      <c r="HL27" s="100"/>
      <c r="HM27" s="100"/>
      <c r="HN27" s="100"/>
      <c r="HO27" s="100"/>
      <c r="HP27" s="100"/>
      <c r="HQ27" s="100"/>
      <c r="HR27" s="100">
        <v>1734</v>
      </c>
      <c r="HS27" s="100">
        <v>1881</v>
      </c>
      <c r="HT27" s="100">
        <v>1653</v>
      </c>
      <c r="HU27" s="100">
        <v>1697</v>
      </c>
      <c r="HV27" s="100">
        <v>1746</v>
      </c>
      <c r="HW27" s="100">
        <v>1792</v>
      </c>
      <c r="HX27" s="100">
        <v>1776</v>
      </c>
      <c r="HY27" s="155">
        <f>J27+AH27+BF27+CD27+DB27+DZ27+EX27+FV27</f>
        <v>713</v>
      </c>
      <c r="HZ27" s="100">
        <f>K27+AI27+BG27+CE27+DC27+EA27+EY27+FW27</f>
        <v>729</v>
      </c>
      <c r="IA27" s="100">
        <f>L27+AJ27+BH27+CF27+DD27+EB27+EZ27+FX27</f>
        <v>747</v>
      </c>
      <c r="IB27" s="100">
        <f>M27+AK27+BI27+CG27+DE27+EC27+FA27+FY27</f>
        <v>820</v>
      </c>
      <c r="IC27" s="100">
        <f>N27+AL27+BJ27+CH27+DF27+ED27+FB27+FZ27</f>
        <v>853</v>
      </c>
      <c r="ID27" s="100">
        <f>O27+AM27+BK27+CI27+DG27+EE27+FC27+GA27</f>
        <v>859</v>
      </c>
      <c r="IE27" s="100">
        <f>P27+AN27+BL27+CJ27+DH27+EF27+FD27+GB27</f>
        <v>855</v>
      </c>
      <c r="IF27" s="100">
        <f>Q27+AO27+BM27+CK27+DI27+EG27+FE27+GC27</f>
        <v>963</v>
      </c>
      <c r="IG27" s="100">
        <f>R27+AP27+BN27+CL27+DJ27+EH27+FF27+GD27</f>
        <v>1153</v>
      </c>
      <c r="IH27" s="100">
        <f>S27+AQ27+BO27+CM27+DK27+EI27+FG27+GE27</f>
        <v>1318</v>
      </c>
      <c r="II27" s="100">
        <f>T27+AR27+BP27+CN27+DL27+EJ27+FH27+GF27</f>
        <v>1477</v>
      </c>
      <c r="IJ27" s="100">
        <f>U27+AS27+BQ27+CO27+DM27+EK27+FI27+GG27</f>
        <v>1519</v>
      </c>
      <c r="IK27" s="100">
        <f>V27+AT27+BR27+CP27+DN27+EL27+FJ27+GH27</f>
        <v>1353</v>
      </c>
      <c r="IL27" s="100">
        <f>W27+AU27+BS27+CQ27+DO27+EM27+FK27+GI27</f>
        <v>1298</v>
      </c>
      <c r="IM27" s="100">
        <f>X27+AV27+BT27+CR27+DP27+EN27+FL27+GJ27</f>
        <v>1378</v>
      </c>
      <c r="IN27" s="100">
        <f>Y27+AW27+BU27+CS27+DQ27+EO27+FM27+GK27</f>
        <v>1357</v>
      </c>
      <c r="IO27" s="100">
        <f>Z27+AX27+BV27+CT27+DR27+EP27+FN27+GL27</f>
        <v>1350</v>
      </c>
      <c r="IP27" s="155">
        <f t="shared" si="227"/>
        <v>57</v>
      </c>
      <c r="IQ27" s="100">
        <f t="shared" si="228"/>
        <v>59</v>
      </c>
      <c r="IR27" s="100">
        <f t="shared" si="229"/>
        <v>69</v>
      </c>
      <c r="IS27" s="100">
        <f t="shared" si="230"/>
        <v>-820</v>
      </c>
      <c r="IT27" s="100">
        <f t="shared" si="231"/>
        <v>-853</v>
      </c>
      <c r="IU27" s="100">
        <f t="shared" si="232"/>
        <v>-859</v>
      </c>
      <c r="IV27" s="100">
        <f t="shared" si="233"/>
        <v>-855</v>
      </c>
      <c r="IW27" s="100">
        <f t="shared" si="234"/>
        <v>-963</v>
      </c>
      <c r="IX27" s="100">
        <f t="shared" si="235"/>
        <v>-1153</v>
      </c>
      <c r="IY27" s="100">
        <f t="shared" si="236"/>
        <v>-1318</v>
      </c>
      <c r="IZ27" s="100">
        <f t="shared" si="237"/>
        <v>257</v>
      </c>
      <c r="JA27" s="100">
        <f t="shared" si="238"/>
        <v>362</v>
      </c>
      <c r="JB27" s="100">
        <f t="shared" si="239"/>
        <v>300</v>
      </c>
      <c r="JC27" s="100">
        <f t="shared" si="240"/>
        <v>399</v>
      </c>
      <c r="JD27" s="100">
        <f>HV27-IM27</f>
        <v>368</v>
      </c>
      <c r="JE27" s="100">
        <f>HW27-IN27</f>
        <v>435</v>
      </c>
      <c r="JF27" s="100">
        <f>HX27-IO27</f>
        <v>426</v>
      </c>
      <c r="JG27"/>
    </row>
    <row r="28" spans="1:267">
      <c r="A28" s="21" t="s">
        <v>53</v>
      </c>
      <c r="B28" s="27"/>
      <c r="C28" s="72">
        <v>5505</v>
      </c>
      <c r="D28" s="52">
        <f t="shared" si="241"/>
        <v>5294.5</v>
      </c>
      <c r="E28" s="27">
        <v>5084</v>
      </c>
      <c r="F28" s="27">
        <v>3527</v>
      </c>
      <c r="G28" s="27">
        <v>4762</v>
      </c>
      <c r="H28" s="27">
        <v>4019</v>
      </c>
      <c r="I28" s="27">
        <v>4719</v>
      </c>
      <c r="J28" s="27">
        <v>4987</v>
      </c>
      <c r="K28" s="27">
        <v>5516</v>
      </c>
      <c r="L28" s="27">
        <v>5011</v>
      </c>
      <c r="M28" s="27">
        <v>5136</v>
      </c>
      <c r="N28" s="27">
        <v>5032</v>
      </c>
      <c r="O28" s="27">
        <v>4953</v>
      </c>
      <c r="P28" s="27">
        <v>4956</v>
      </c>
      <c r="Q28" s="27">
        <v>5167</v>
      </c>
      <c r="R28" s="27">
        <v>5352</v>
      </c>
      <c r="S28" s="27">
        <v>5450</v>
      </c>
      <c r="T28" s="27">
        <v>4982</v>
      </c>
      <c r="U28" s="27">
        <v>4628</v>
      </c>
      <c r="V28" s="27">
        <v>4284</v>
      </c>
      <c r="W28" s="27">
        <v>4122</v>
      </c>
      <c r="X28" s="27">
        <v>3957</v>
      </c>
      <c r="Y28" s="27">
        <v>3926</v>
      </c>
      <c r="Z28" s="27">
        <v>3940</v>
      </c>
      <c r="AA28" s="65">
        <v>993</v>
      </c>
      <c r="AB28" s="76">
        <f t="shared" si="220"/>
        <v>997</v>
      </c>
      <c r="AC28" s="58">
        <v>1001</v>
      </c>
      <c r="AD28" s="58">
        <v>945</v>
      </c>
      <c r="AE28" s="58">
        <v>976</v>
      </c>
      <c r="AF28" s="58">
        <v>1013</v>
      </c>
      <c r="AG28" s="58">
        <v>1032</v>
      </c>
      <c r="AH28" s="58">
        <v>1013</v>
      </c>
      <c r="AI28" s="58">
        <v>1012</v>
      </c>
      <c r="AJ28" s="58">
        <v>1049</v>
      </c>
      <c r="AK28" s="58">
        <v>999</v>
      </c>
      <c r="AL28" s="58">
        <v>1050</v>
      </c>
      <c r="AM28" s="58">
        <v>974</v>
      </c>
      <c r="AN28" s="58">
        <v>1044</v>
      </c>
      <c r="AO28" s="58">
        <v>1057</v>
      </c>
      <c r="AP28" s="58">
        <v>1078</v>
      </c>
      <c r="AQ28" s="58">
        <v>1071</v>
      </c>
      <c r="AR28" s="58">
        <v>1091</v>
      </c>
      <c r="AS28" s="58">
        <v>1080</v>
      </c>
      <c r="AT28" s="27">
        <v>1116</v>
      </c>
      <c r="AU28" s="27">
        <v>1128</v>
      </c>
      <c r="AV28" s="27">
        <v>1087</v>
      </c>
      <c r="AW28" s="27">
        <v>1121</v>
      </c>
      <c r="AX28" s="27">
        <v>1130</v>
      </c>
      <c r="AY28" s="65">
        <v>500</v>
      </c>
      <c r="AZ28" s="76">
        <f t="shared" si="221"/>
        <v>488.5</v>
      </c>
      <c r="BA28" s="58">
        <v>477</v>
      </c>
      <c r="BB28" s="58">
        <v>394</v>
      </c>
      <c r="BC28" s="58">
        <v>525</v>
      </c>
      <c r="BD28" s="58">
        <v>551</v>
      </c>
      <c r="BE28" s="58">
        <v>723</v>
      </c>
      <c r="BF28" s="58">
        <v>566</v>
      </c>
      <c r="BG28" s="58">
        <v>608</v>
      </c>
      <c r="BH28" s="58">
        <v>557</v>
      </c>
      <c r="BI28" s="58">
        <v>600</v>
      </c>
      <c r="BJ28" s="58">
        <v>717</v>
      </c>
      <c r="BK28" s="58">
        <v>680</v>
      </c>
      <c r="BL28" s="58">
        <v>614</v>
      </c>
      <c r="BM28" s="58">
        <v>669</v>
      </c>
      <c r="BN28" s="58">
        <v>640</v>
      </c>
      <c r="BO28" s="58">
        <v>720</v>
      </c>
      <c r="BP28" s="58">
        <v>749</v>
      </c>
      <c r="BQ28" s="58">
        <v>710</v>
      </c>
      <c r="BR28" s="27">
        <v>781</v>
      </c>
      <c r="BS28" s="27">
        <v>945</v>
      </c>
      <c r="BT28" s="27">
        <v>919</v>
      </c>
      <c r="BU28" s="27">
        <v>745</v>
      </c>
      <c r="BV28" s="27">
        <v>746</v>
      </c>
      <c r="BW28" s="65">
        <v>705</v>
      </c>
      <c r="BX28" s="76">
        <f>(BW28+BY28)/2</f>
        <v>691</v>
      </c>
      <c r="BY28" s="58">
        <v>677</v>
      </c>
      <c r="BZ28" s="58">
        <f>(2*((CA28-BY28)/5))+BY28</f>
        <v>703</v>
      </c>
      <c r="CA28" s="58">
        <v>742</v>
      </c>
      <c r="CB28" s="58">
        <v>726</v>
      </c>
      <c r="CC28" s="58">
        <v>529</v>
      </c>
      <c r="CD28" s="58">
        <v>508</v>
      </c>
      <c r="CE28" s="58">
        <v>449</v>
      </c>
      <c r="CF28" s="58">
        <v>443</v>
      </c>
      <c r="CG28" s="58">
        <v>405</v>
      </c>
      <c r="CH28" s="58">
        <v>307</v>
      </c>
      <c r="CI28" s="58">
        <v>364</v>
      </c>
      <c r="CJ28" s="58">
        <v>327</v>
      </c>
      <c r="CK28" s="58">
        <v>227</v>
      </c>
      <c r="CL28" s="58">
        <v>218</v>
      </c>
      <c r="CM28" s="58">
        <v>152</v>
      </c>
      <c r="CN28" s="58">
        <v>218</v>
      </c>
      <c r="CO28" s="58">
        <v>238</v>
      </c>
      <c r="CP28" s="27">
        <v>196</v>
      </c>
      <c r="CQ28" s="27">
        <v>277</v>
      </c>
      <c r="CR28" s="27">
        <v>272</v>
      </c>
      <c r="CS28" s="27">
        <v>271</v>
      </c>
      <c r="CT28" s="27">
        <v>277</v>
      </c>
      <c r="CU28" s="65">
        <v>101</v>
      </c>
      <c r="CV28" s="76">
        <f t="shared" si="223"/>
        <v>117.5</v>
      </c>
      <c r="CW28" s="58">
        <v>134</v>
      </c>
      <c r="CX28" s="58">
        <v>175</v>
      </c>
      <c r="CY28" s="58">
        <v>177</v>
      </c>
      <c r="CZ28" s="58">
        <v>165</v>
      </c>
      <c r="DA28" s="58">
        <v>160</v>
      </c>
      <c r="DB28" s="58">
        <v>174</v>
      </c>
      <c r="DC28" s="58">
        <v>179</v>
      </c>
      <c r="DD28" s="58">
        <v>151</v>
      </c>
      <c r="DE28" s="58">
        <v>148</v>
      </c>
      <c r="DF28" s="58">
        <v>195</v>
      </c>
      <c r="DG28" s="58">
        <v>194</v>
      </c>
      <c r="DH28" s="58">
        <v>203</v>
      </c>
      <c r="DI28" s="58">
        <v>349</v>
      </c>
      <c r="DJ28" s="58">
        <v>330</v>
      </c>
      <c r="DK28" s="58">
        <v>347</v>
      </c>
      <c r="DL28" s="58">
        <v>336</v>
      </c>
      <c r="DM28" s="58">
        <v>448</v>
      </c>
      <c r="DN28" s="27">
        <v>452</v>
      </c>
      <c r="DO28" s="27">
        <v>450</v>
      </c>
      <c r="DP28" s="27">
        <v>465</v>
      </c>
      <c r="DQ28" s="27">
        <v>461</v>
      </c>
      <c r="DR28" s="185">
        <v>455</v>
      </c>
      <c r="DS28" s="65">
        <v>450</v>
      </c>
      <c r="DT28" s="76">
        <f t="shared" si="224"/>
        <v>456.5</v>
      </c>
      <c r="DU28" s="58">
        <v>463</v>
      </c>
      <c r="DV28" s="58">
        <v>303</v>
      </c>
      <c r="DW28" s="58">
        <v>471</v>
      </c>
      <c r="DX28" s="58">
        <v>533</v>
      </c>
      <c r="DY28" s="58">
        <v>603</v>
      </c>
      <c r="DZ28" s="58">
        <v>576</v>
      </c>
      <c r="EA28" s="58">
        <v>574</v>
      </c>
      <c r="EB28" s="58">
        <v>638</v>
      </c>
      <c r="EC28" s="58">
        <v>707</v>
      </c>
      <c r="ED28" s="58">
        <v>704</v>
      </c>
      <c r="EE28" s="58">
        <v>737</v>
      </c>
      <c r="EF28" s="58">
        <v>740</v>
      </c>
      <c r="EG28" s="58">
        <v>875</v>
      </c>
      <c r="EH28" s="58">
        <v>863</v>
      </c>
      <c r="EI28" s="58">
        <v>880</v>
      </c>
      <c r="EJ28" s="58">
        <v>897</v>
      </c>
      <c r="EK28" s="58">
        <v>878</v>
      </c>
      <c r="EL28" s="27">
        <v>849</v>
      </c>
      <c r="EM28" s="27">
        <v>881</v>
      </c>
      <c r="EN28" s="27">
        <v>1059</v>
      </c>
      <c r="EO28" s="27">
        <v>1039</v>
      </c>
      <c r="EP28" s="16">
        <v>1158</v>
      </c>
      <c r="EQ28" s="65">
        <v>157</v>
      </c>
      <c r="ER28" s="76">
        <f t="shared" si="225"/>
        <v>155</v>
      </c>
      <c r="ES28" s="58">
        <v>153</v>
      </c>
      <c r="ET28" s="58">
        <v>61</v>
      </c>
      <c r="EU28" s="58">
        <v>177</v>
      </c>
      <c r="EV28" s="58">
        <v>147</v>
      </c>
      <c r="EW28" s="58">
        <v>134</v>
      </c>
      <c r="EX28" s="58">
        <v>160</v>
      </c>
      <c r="EY28" s="58">
        <v>146</v>
      </c>
      <c r="EZ28" s="58">
        <v>133</v>
      </c>
      <c r="FA28" s="58">
        <v>167</v>
      </c>
      <c r="FB28" s="58">
        <v>146</v>
      </c>
      <c r="FC28" s="58">
        <v>145</v>
      </c>
      <c r="FD28" s="58">
        <v>152</v>
      </c>
      <c r="FE28" s="58">
        <v>158</v>
      </c>
      <c r="FF28" s="58">
        <v>158</v>
      </c>
      <c r="FG28" s="58">
        <v>233</v>
      </c>
      <c r="FH28" s="58">
        <v>245</v>
      </c>
      <c r="FI28" s="58">
        <v>230</v>
      </c>
      <c r="FJ28" s="27">
        <v>240</v>
      </c>
      <c r="FK28" s="27">
        <v>243</v>
      </c>
      <c r="FL28" s="27">
        <v>224</v>
      </c>
      <c r="FM28" s="27">
        <v>246</v>
      </c>
      <c r="FN28" s="27">
        <v>242</v>
      </c>
      <c r="FO28" s="65">
        <v>116</v>
      </c>
      <c r="FP28" s="76">
        <f t="shared" si="226"/>
        <v>119.5</v>
      </c>
      <c r="FQ28" s="58">
        <v>123</v>
      </c>
      <c r="FR28" s="58">
        <v>120</v>
      </c>
      <c r="FS28" s="58">
        <v>109</v>
      </c>
      <c r="FT28" s="58">
        <v>111</v>
      </c>
      <c r="FU28" s="58">
        <v>122</v>
      </c>
      <c r="FV28" s="58">
        <v>115</v>
      </c>
      <c r="FW28" s="58">
        <v>124</v>
      </c>
      <c r="FX28" s="58">
        <v>123</v>
      </c>
      <c r="FY28" s="58">
        <v>121</v>
      </c>
      <c r="FZ28" s="58">
        <v>183</v>
      </c>
      <c r="GA28" s="58">
        <v>208</v>
      </c>
      <c r="GB28" s="58">
        <v>227</v>
      </c>
      <c r="GC28" s="58">
        <v>220</v>
      </c>
      <c r="GD28" s="58">
        <v>221</v>
      </c>
      <c r="GE28" s="58">
        <v>231</v>
      </c>
      <c r="GF28" s="58">
        <v>228</v>
      </c>
      <c r="GG28" s="58">
        <v>244</v>
      </c>
      <c r="GH28" s="27">
        <v>234</v>
      </c>
      <c r="GI28" s="27">
        <v>244</v>
      </c>
      <c r="GJ28" s="27">
        <v>240</v>
      </c>
      <c r="GK28" s="27">
        <v>238</v>
      </c>
      <c r="GL28" s="27">
        <v>248</v>
      </c>
      <c r="GM28" s="65">
        <v>604</v>
      </c>
      <c r="GN28" s="58">
        <v>580</v>
      </c>
      <c r="GO28" s="58">
        <v>616</v>
      </c>
      <c r="GP28" s="58">
        <v>742</v>
      </c>
      <c r="GQ28" s="58">
        <v>865</v>
      </c>
      <c r="GR28" s="58">
        <v>1105</v>
      </c>
      <c r="GS28" s="58">
        <v>1157</v>
      </c>
      <c r="GT28" s="58">
        <v>1776</v>
      </c>
      <c r="GU28" s="58">
        <v>1790</v>
      </c>
      <c r="GV28" s="58">
        <v>1947</v>
      </c>
      <c r="GW28" s="27">
        <v>2140</v>
      </c>
      <c r="GX28" s="27">
        <v>2434</v>
      </c>
      <c r="GY28" s="27">
        <v>2561</v>
      </c>
      <c r="GZ28" s="27">
        <v>2592</v>
      </c>
      <c r="HA28" s="210">
        <v>3031</v>
      </c>
      <c r="HB28" s="58"/>
      <c r="HD28" s="84" t="s">
        <v>158</v>
      </c>
      <c r="HE28" s="85">
        <v>11</v>
      </c>
      <c r="HH28" s="100">
        <v>8703</v>
      </c>
      <c r="HI28" s="100">
        <v>9188</v>
      </c>
      <c r="HJ28" s="100">
        <v>8721</v>
      </c>
      <c r="HK28" s="100"/>
      <c r="HL28" s="100"/>
      <c r="HM28" s="100"/>
      <c r="HN28" s="100"/>
      <c r="HO28" s="100"/>
      <c r="HP28" s="100"/>
      <c r="HQ28" s="100"/>
      <c r="HR28" s="100">
        <v>10536</v>
      </c>
      <c r="HS28" s="100">
        <v>10403</v>
      </c>
      <c r="HT28" s="100">
        <v>10292</v>
      </c>
      <c r="HU28" s="100">
        <v>10724</v>
      </c>
      <c r="HV28" s="100">
        <v>10784</v>
      </c>
      <c r="HW28" s="100">
        <v>10639</v>
      </c>
      <c r="HX28" s="100">
        <v>11227</v>
      </c>
      <c r="HY28" s="155">
        <f>J28+AH28+BF28+CD28+DB28+DZ28+EX28+FV28</f>
        <v>8099</v>
      </c>
      <c r="HZ28" s="100">
        <f>K28+AI28+BG28+CE28+DC28+EA28+EY28+FW28</f>
        <v>8608</v>
      </c>
      <c r="IA28" s="100">
        <f>L28+AJ28+BH28+CF28+DD28+EB28+EZ28+FX28</f>
        <v>8105</v>
      </c>
      <c r="IB28" s="100">
        <f>M28+AK28+BI28+CG28+DE28+EC28+FA28+FY28</f>
        <v>8283</v>
      </c>
      <c r="IC28" s="100">
        <f>N28+AL28+BJ28+CH28+DF28+ED28+FB28+FZ28</f>
        <v>8334</v>
      </c>
      <c r="ID28" s="100">
        <f>O28+AM28+BK28+CI28+DG28+EE28+FC28+GA28</f>
        <v>8255</v>
      </c>
      <c r="IE28" s="100">
        <f>P28+AN28+BL28+CJ28+DH28+EF28+FD28+GB28</f>
        <v>8263</v>
      </c>
      <c r="IF28" s="100">
        <f>Q28+AO28+BM28+CK28+DI28+EG28+FE28+GC28</f>
        <v>8722</v>
      </c>
      <c r="IG28" s="100">
        <f>R28+AP28+BN28+CL28+DJ28+EH28+FF28+GD28</f>
        <v>8860</v>
      </c>
      <c r="IH28" s="100">
        <f>S28+AQ28+BO28+CM28+DK28+EI28+FG28+GE28</f>
        <v>9084</v>
      </c>
      <c r="II28" s="100">
        <f>T28+AR28+BP28+CN28+DL28+EJ28+FH28+GF28</f>
        <v>8746</v>
      </c>
      <c r="IJ28" s="100">
        <f>U28+AS28+BQ28+CO28+DM28+EK28+FI28+GG28</f>
        <v>8456</v>
      </c>
      <c r="IK28" s="100">
        <f>V28+AT28+BR28+CP28+DN28+EL28+FJ28+GH28</f>
        <v>8152</v>
      </c>
      <c r="IL28" s="100">
        <f>W28+AU28+BS28+CQ28+DO28+EM28+FK28+GI28</f>
        <v>8290</v>
      </c>
      <c r="IM28" s="100">
        <f>X28+AV28+BT28+CR28+DP28+EN28+FL28+GJ28</f>
        <v>8223</v>
      </c>
      <c r="IN28" s="100">
        <f>Y28+AW28+BU28+CS28+DQ28+EO28+FM28+GK28</f>
        <v>8047</v>
      </c>
      <c r="IO28" s="100">
        <f>Z28+AX28+BV28+CT28+DR28+EP28+FN28+GL28</f>
        <v>8196</v>
      </c>
      <c r="IP28" s="155">
        <f t="shared" si="227"/>
        <v>604</v>
      </c>
      <c r="IQ28" s="100">
        <f t="shared" si="228"/>
        <v>580</v>
      </c>
      <c r="IR28" s="100">
        <f t="shared" si="229"/>
        <v>616</v>
      </c>
      <c r="IS28" s="100">
        <f t="shared" si="230"/>
        <v>-8283</v>
      </c>
      <c r="IT28" s="100">
        <f t="shared" si="231"/>
        <v>-8334</v>
      </c>
      <c r="IU28" s="100">
        <f t="shared" si="232"/>
        <v>-8255</v>
      </c>
      <c r="IV28" s="100">
        <f t="shared" si="233"/>
        <v>-8263</v>
      </c>
      <c r="IW28" s="100">
        <f t="shared" si="234"/>
        <v>-8722</v>
      </c>
      <c r="IX28" s="100">
        <f t="shared" si="235"/>
        <v>-8860</v>
      </c>
      <c r="IY28" s="100">
        <f t="shared" si="236"/>
        <v>-9084</v>
      </c>
      <c r="IZ28" s="100">
        <f t="shared" si="237"/>
        <v>1790</v>
      </c>
      <c r="JA28" s="100">
        <f t="shared" si="238"/>
        <v>1947</v>
      </c>
      <c r="JB28" s="100">
        <f t="shared" si="239"/>
        <v>2140</v>
      </c>
      <c r="JC28" s="100">
        <f t="shared" si="240"/>
        <v>2434</v>
      </c>
      <c r="JD28" s="100">
        <f>HV28-IM28</f>
        <v>2561</v>
      </c>
      <c r="JE28" s="100">
        <f>HW28-IN28</f>
        <v>2592</v>
      </c>
      <c r="JF28" s="100">
        <f>HX28-IO28</f>
        <v>3031</v>
      </c>
      <c r="JG28"/>
    </row>
    <row r="29" spans="1:267">
      <c r="A29" s="21" t="s">
        <v>54</v>
      </c>
      <c r="B29" s="27"/>
      <c r="C29" s="72">
        <v>465</v>
      </c>
      <c r="D29" s="52">
        <f t="shared" si="241"/>
        <v>462.5</v>
      </c>
      <c r="E29" s="27">
        <v>460</v>
      </c>
      <c r="F29" s="27">
        <v>478</v>
      </c>
      <c r="G29" s="27">
        <v>487</v>
      </c>
      <c r="H29" s="27">
        <v>464</v>
      </c>
      <c r="I29" s="27">
        <v>539</v>
      </c>
      <c r="J29" s="27">
        <v>521</v>
      </c>
      <c r="K29" s="27">
        <v>529</v>
      </c>
      <c r="L29" s="27">
        <v>531</v>
      </c>
      <c r="M29" s="27">
        <v>517</v>
      </c>
      <c r="N29" s="27">
        <v>490</v>
      </c>
      <c r="O29" s="27">
        <v>509</v>
      </c>
      <c r="P29" s="27">
        <v>524</v>
      </c>
      <c r="Q29" s="27">
        <v>458</v>
      </c>
      <c r="R29" s="27">
        <v>498</v>
      </c>
      <c r="S29" s="27">
        <v>439</v>
      </c>
      <c r="T29" s="27">
        <v>446</v>
      </c>
      <c r="U29" s="27">
        <v>437</v>
      </c>
      <c r="V29" s="27">
        <v>451</v>
      </c>
      <c r="W29" s="27">
        <v>420</v>
      </c>
      <c r="X29" s="27">
        <v>438</v>
      </c>
      <c r="Y29" s="27">
        <v>394</v>
      </c>
      <c r="Z29" s="27">
        <v>398</v>
      </c>
      <c r="AA29" s="65">
        <v>133</v>
      </c>
      <c r="AB29" s="76">
        <f t="shared" si="220"/>
        <v>133</v>
      </c>
      <c r="AC29" s="58">
        <v>133</v>
      </c>
      <c r="AD29" s="58">
        <v>127</v>
      </c>
      <c r="AE29" s="58">
        <v>120</v>
      </c>
      <c r="AF29" s="58">
        <v>125</v>
      </c>
      <c r="AG29" s="58">
        <v>132</v>
      </c>
      <c r="AH29" s="58">
        <v>113</v>
      </c>
      <c r="AI29" s="58">
        <v>126</v>
      </c>
      <c r="AJ29" s="58">
        <v>125</v>
      </c>
      <c r="AK29" s="58">
        <v>137</v>
      </c>
      <c r="AL29" s="58">
        <v>132</v>
      </c>
      <c r="AM29" s="58">
        <v>133</v>
      </c>
      <c r="AN29" s="58">
        <v>146</v>
      </c>
      <c r="AO29" s="58">
        <v>143</v>
      </c>
      <c r="AP29" s="58">
        <v>149</v>
      </c>
      <c r="AQ29" s="58">
        <v>164</v>
      </c>
      <c r="AR29" s="58">
        <v>148</v>
      </c>
      <c r="AS29" s="58">
        <v>159</v>
      </c>
      <c r="AT29" s="27">
        <v>142</v>
      </c>
      <c r="AU29" s="27">
        <v>155</v>
      </c>
      <c r="AV29" s="27">
        <v>158</v>
      </c>
      <c r="AW29" s="27">
        <v>172</v>
      </c>
      <c r="AX29" s="27">
        <v>171</v>
      </c>
      <c r="AY29" s="65">
        <v>29</v>
      </c>
      <c r="AZ29" s="76">
        <f t="shared" si="221"/>
        <v>30</v>
      </c>
      <c r="BA29" s="58">
        <v>31</v>
      </c>
      <c r="BB29" s="58">
        <v>30</v>
      </c>
      <c r="BC29" s="58">
        <v>33</v>
      </c>
      <c r="BD29" s="58">
        <v>35</v>
      </c>
      <c r="BE29" s="58">
        <v>35</v>
      </c>
      <c r="BF29" s="58">
        <v>40</v>
      </c>
      <c r="BG29" s="58">
        <v>37</v>
      </c>
      <c r="BH29" s="58">
        <v>46</v>
      </c>
      <c r="BI29" s="58">
        <v>59</v>
      </c>
      <c r="BJ29" s="58">
        <v>67</v>
      </c>
      <c r="BK29" s="58">
        <v>70</v>
      </c>
      <c r="BL29" s="58">
        <v>71</v>
      </c>
      <c r="BM29" s="58">
        <v>73</v>
      </c>
      <c r="BN29" s="58">
        <v>87</v>
      </c>
      <c r="BO29" s="58">
        <v>88</v>
      </c>
      <c r="BP29" s="58">
        <v>93</v>
      </c>
      <c r="BQ29" s="58">
        <v>116</v>
      </c>
      <c r="BR29" s="27">
        <v>117</v>
      </c>
      <c r="BS29" s="27">
        <v>118</v>
      </c>
      <c r="BT29" s="27">
        <v>114</v>
      </c>
      <c r="BU29" s="27">
        <v>118</v>
      </c>
      <c r="BV29" s="27">
        <v>114</v>
      </c>
      <c r="BW29" s="65"/>
      <c r="BX29" s="76">
        <f t="shared" ref="BX29:BX34" si="242">(BW29+BY29)/2</f>
        <v>0</v>
      </c>
      <c r="BY29" s="58"/>
      <c r="BZ29" s="58"/>
      <c r="CA29" s="58">
        <v>0</v>
      </c>
      <c r="CB29" s="58"/>
      <c r="CC29" s="58"/>
      <c r="CD29" s="58"/>
      <c r="CE29" s="58"/>
      <c r="CF29" s="58"/>
      <c r="CG29" s="58"/>
      <c r="CH29" s="58"/>
      <c r="CI29" s="58">
        <v>0</v>
      </c>
      <c r="CJ29" s="58">
        <v>0</v>
      </c>
      <c r="CK29" s="58"/>
      <c r="CL29" s="58"/>
      <c r="CM29" s="58"/>
      <c r="CN29" s="58"/>
      <c r="CO29" s="58"/>
      <c r="CP29" s="27"/>
      <c r="CQ29" s="27"/>
      <c r="CR29" s="27"/>
      <c r="CS29" s="27"/>
      <c r="CT29" s="27"/>
      <c r="CU29" s="65"/>
      <c r="CV29" s="76">
        <f t="shared" si="223"/>
        <v>0</v>
      </c>
      <c r="CW29" s="58"/>
      <c r="CX29" s="58"/>
      <c r="CY29" s="58"/>
      <c r="CZ29" s="58"/>
      <c r="DA29" s="58"/>
      <c r="DB29" s="58"/>
      <c r="DC29" s="58"/>
      <c r="DD29" s="58"/>
      <c r="DE29" s="58"/>
      <c r="DF29" s="58"/>
      <c r="DG29" s="58">
        <v>0</v>
      </c>
      <c r="DH29" s="58">
        <v>0</v>
      </c>
      <c r="DI29" s="58"/>
      <c r="DJ29" s="58"/>
      <c r="DK29" s="58">
        <v>145</v>
      </c>
      <c r="DL29" s="58">
        <v>150</v>
      </c>
      <c r="DM29" s="58">
        <v>144</v>
      </c>
      <c r="DN29" s="27">
        <v>152</v>
      </c>
      <c r="DO29" s="27">
        <v>146</v>
      </c>
      <c r="DP29" s="27">
        <v>149</v>
      </c>
      <c r="DQ29" s="27">
        <v>150</v>
      </c>
      <c r="DR29" s="185">
        <v>152</v>
      </c>
      <c r="DS29" s="65"/>
      <c r="DT29" s="76">
        <f t="shared" si="224"/>
        <v>4</v>
      </c>
      <c r="DU29" s="58">
        <v>8</v>
      </c>
      <c r="DV29" s="58">
        <v>14</v>
      </c>
      <c r="DW29" s="58">
        <v>17</v>
      </c>
      <c r="DX29" s="58">
        <v>52</v>
      </c>
      <c r="DY29" s="58">
        <v>80</v>
      </c>
      <c r="DZ29" s="58">
        <v>82</v>
      </c>
      <c r="EA29" s="58">
        <v>151</v>
      </c>
      <c r="EB29" s="58">
        <v>143</v>
      </c>
      <c r="EC29" s="58">
        <v>157</v>
      </c>
      <c r="ED29" s="58">
        <v>170</v>
      </c>
      <c r="EE29" s="58">
        <v>163</v>
      </c>
      <c r="EF29" s="58">
        <v>163</v>
      </c>
      <c r="EG29" s="58">
        <v>156</v>
      </c>
      <c r="EH29" s="58">
        <v>193</v>
      </c>
      <c r="EI29" s="58">
        <v>246</v>
      </c>
      <c r="EJ29" s="58">
        <v>273</v>
      </c>
      <c r="EK29" s="58">
        <v>250</v>
      </c>
      <c r="EL29" s="27">
        <v>290</v>
      </c>
      <c r="EM29" s="27">
        <v>256</v>
      </c>
      <c r="EN29" s="27">
        <v>270</v>
      </c>
      <c r="EO29" s="27">
        <v>219</v>
      </c>
      <c r="EP29" s="27">
        <v>235</v>
      </c>
      <c r="EQ29" s="65"/>
      <c r="ER29" s="76">
        <f t="shared" si="225"/>
        <v>0</v>
      </c>
      <c r="ES29" s="58"/>
      <c r="ET29" s="58"/>
      <c r="EU29" s="58"/>
      <c r="EV29" s="58"/>
      <c r="EW29" s="58"/>
      <c r="EX29" s="58"/>
      <c r="EY29" s="58"/>
      <c r="EZ29" s="58"/>
      <c r="FA29" s="58"/>
      <c r="FB29" s="58"/>
      <c r="FC29" s="58">
        <v>0</v>
      </c>
      <c r="FD29" s="58">
        <v>0</v>
      </c>
      <c r="FE29" s="58"/>
      <c r="FF29" s="58"/>
      <c r="FG29" s="58"/>
      <c r="FH29" s="58"/>
      <c r="FI29" s="58"/>
      <c r="FJ29" s="27"/>
      <c r="FK29" s="27"/>
      <c r="FL29" s="27"/>
      <c r="FM29" s="27"/>
      <c r="FN29" s="27"/>
      <c r="FO29" s="65">
        <v>116</v>
      </c>
      <c r="FP29" s="76">
        <f t="shared" si="226"/>
        <v>123.5</v>
      </c>
      <c r="FQ29" s="58">
        <v>131</v>
      </c>
      <c r="FR29" s="58">
        <v>128</v>
      </c>
      <c r="FS29" s="58">
        <v>124</v>
      </c>
      <c r="FT29" s="58">
        <v>129</v>
      </c>
      <c r="FU29" s="58">
        <v>132</v>
      </c>
      <c r="FV29" s="58">
        <v>126</v>
      </c>
      <c r="FW29" s="58">
        <v>138</v>
      </c>
      <c r="FX29" s="58">
        <v>135</v>
      </c>
      <c r="FY29" s="58">
        <v>129</v>
      </c>
      <c r="FZ29" s="58">
        <v>136</v>
      </c>
      <c r="GA29" s="58">
        <v>125</v>
      </c>
      <c r="GB29" s="58">
        <v>131</v>
      </c>
      <c r="GC29" s="58">
        <v>137</v>
      </c>
      <c r="GD29" s="58">
        <v>127</v>
      </c>
      <c r="GE29" s="58">
        <v>140</v>
      </c>
      <c r="GF29" s="58">
        <v>138</v>
      </c>
      <c r="GG29" s="58">
        <v>126</v>
      </c>
      <c r="GH29" s="27">
        <v>130</v>
      </c>
      <c r="GI29" s="27">
        <v>136</v>
      </c>
      <c r="GJ29" s="27">
        <v>138</v>
      </c>
      <c r="GK29" s="27">
        <v>142</v>
      </c>
      <c r="GL29" s="27">
        <v>144</v>
      </c>
      <c r="GM29" s="65">
        <v>65</v>
      </c>
      <c r="GN29" s="58">
        <v>73</v>
      </c>
      <c r="GO29" s="58">
        <v>98</v>
      </c>
      <c r="GP29" s="58">
        <v>66</v>
      </c>
      <c r="GQ29" s="58">
        <v>212</v>
      </c>
      <c r="GR29" s="58">
        <v>206</v>
      </c>
      <c r="GS29" s="58">
        <v>245</v>
      </c>
      <c r="GT29" s="58">
        <v>263</v>
      </c>
      <c r="GU29" s="58">
        <v>219</v>
      </c>
      <c r="GV29" s="58">
        <v>202</v>
      </c>
      <c r="GW29" s="27">
        <v>239</v>
      </c>
      <c r="GX29" s="27">
        <v>221</v>
      </c>
      <c r="GY29" s="27">
        <v>242</v>
      </c>
      <c r="GZ29" s="27">
        <v>366</v>
      </c>
      <c r="HA29" s="210">
        <v>361</v>
      </c>
      <c r="HB29" s="58"/>
      <c r="HD29" s="84" t="s">
        <v>159</v>
      </c>
      <c r="HE29" s="85">
        <v>26</v>
      </c>
      <c r="HH29" s="100">
        <v>947</v>
      </c>
      <c r="HI29" s="100">
        <v>1054</v>
      </c>
      <c r="HJ29" s="100">
        <v>1078</v>
      </c>
      <c r="HK29" s="100"/>
      <c r="HL29" s="100"/>
      <c r="HM29" s="100"/>
      <c r="HN29" s="100"/>
      <c r="HO29" s="100"/>
      <c r="HP29" s="100"/>
      <c r="HQ29" s="100"/>
      <c r="HR29" s="100">
        <v>1467</v>
      </c>
      <c r="HS29" s="100">
        <v>1434</v>
      </c>
      <c r="HT29" s="100">
        <v>1521</v>
      </c>
      <c r="HU29" s="100">
        <v>1452</v>
      </c>
      <c r="HV29" s="100">
        <v>1509</v>
      </c>
      <c r="HW29" s="100">
        <v>1561</v>
      </c>
      <c r="HX29" s="100">
        <v>1575</v>
      </c>
      <c r="HY29" s="155">
        <f>J29+AH29+BF29+CD29+DB29+DZ29+EX29+FV29</f>
        <v>882</v>
      </c>
      <c r="HZ29" s="100">
        <f>K29+AI29+BG29+CE29+DC29+EA29+EY29+FW29</f>
        <v>981</v>
      </c>
      <c r="IA29" s="100">
        <f>L29+AJ29+BH29+CF29+DD29+EB29+EZ29+FX29</f>
        <v>980</v>
      </c>
      <c r="IB29" s="100">
        <f>M29+AK29+BI29+CG29+DE29+EC29+FA29+FY29</f>
        <v>999</v>
      </c>
      <c r="IC29" s="100">
        <f>N29+AL29+BJ29+CH29+DF29+ED29+FB29+FZ29</f>
        <v>995</v>
      </c>
      <c r="ID29" s="100">
        <f>O29+AM29+BK29+CI29+DG29+EE29+FC29+GA29</f>
        <v>1000</v>
      </c>
      <c r="IE29" s="100">
        <f>P29+AN29+BL29+CJ29+DH29+EF29+FD29+GB29</f>
        <v>1035</v>
      </c>
      <c r="IF29" s="100">
        <f>Q29+AO29+BM29+CK29+DI29+EG29+FE29+GC29</f>
        <v>967</v>
      </c>
      <c r="IG29" s="100">
        <f>R29+AP29+BN29+CL29+DJ29+EH29+FF29+GD29</f>
        <v>1054</v>
      </c>
      <c r="IH29" s="100">
        <f>S29+AQ29+BO29+CM29+DK29+EI29+FG29+GE29</f>
        <v>1222</v>
      </c>
      <c r="II29" s="100">
        <f>T29+AR29+BP29+CN29+DL29+EJ29+FH29+GF29</f>
        <v>1248</v>
      </c>
      <c r="IJ29" s="100">
        <f>U29+AS29+BQ29+CO29+DM29+EK29+FI29+GG29</f>
        <v>1232</v>
      </c>
      <c r="IK29" s="100">
        <f>V29+AT29+BR29+CP29+DN29+EL29+FJ29+GH29</f>
        <v>1282</v>
      </c>
      <c r="IL29" s="100">
        <f>W29+AU29+BS29+CQ29+DO29+EM29+FK29+GI29</f>
        <v>1231</v>
      </c>
      <c r="IM29" s="100">
        <f>X29+AV29+BT29+CR29+DP29+EN29+FL29+GJ29</f>
        <v>1267</v>
      </c>
      <c r="IN29" s="100">
        <f>Y29+AW29+BU29+CS29+DQ29+EO29+FM29+GK29</f>
        <v>1195</v>
      </c>
      <c r="IO29" s="100">
        <f>Z29+AX29+BV29+CT29+DR29+EP29+FN29+GL29</f>
        <v>1214</v>
      </c>
      <c r="IP29" s="155">
        <f t="shared" si="227"/>
        <v>65</v>
      </c>
      <c r="IQ29" s="100">
        <f t="shared" si="228"/>
        <v>73</v>
      </c>
      <c r="IR29" s="100">
        <f t="shared" si="229"/>
        <v>98</v>
      </c>
      <c r="IS29" s="100">
        <f t="shared" si="230"/>
        <v>-999</v>
      </c>
      <c r="IT29" s="100">
        <f t="shared" si="231"/>
        <v>-995</v>
      </c>
      <c r="IU29" s="100">
        <f t="shared" si="232"/>
        <v>-1000</v>
      </c>
      <c r="IV29" s="100">
        <f t="shared" si="233"/>
        <v>-1035</v>
      </c>
      <c r="IW29" s="100">
        <f t="shared" si="234"/>
        <v>-967</v>
      </c>
      <c r="IX29" s="100">
        <f t="shared" si="235"/>
        <v>-1054</v>
      </c>
      <c r="IY29" s="100">
        <f t="shared" si="236"/>
        <v>-1222</v>
      </c>
      <c r="IZ29" s="100">
        <f t="shared" si="237"/>
        <v>219</v>
      </c>
      <c r="JA29" s="100">
        <f t="shared" si="238"/>
        <v>202</v>
      </c>
      <c r="JB29" s="100">
        <f t="shared" si="239"/>
        <v>239</v>
      </c>
      <c r="JC29" s="100">
        <f t="shared" si="240"/>
        <v>221</v>
      </c>
      <c r="JD29" s="100">
        <f>HV29-IM29</f>
        <v>242</v>
      </c>
      <c r="JE29" s="100">
        <f>HW29-IN29</f>
        <v>366</v>
      </c>
      <c r="JF29" s="100">
        <f>HX29-IO29</f>
        <v>361</v>
      </c>
      <c r="JG29"/>
    </row>
    <row r="30" spans="1:267">
      <c r="A30" s="21" t="s">
        <v>55</v>
      </c>
      <c r="B30" s="27"/>
      <c r="C30" s="72">
        <v>63</v>
      </c>
      <c r="D30" s="52">
        <f t="shared" si="241"/>
        <v>65</v>
      </c>
      <c r="E30" s="27">
        <v>67</v>
      </c>
      <c r="F30" s="27">
        <v>75</v>
      </c>
      <c r="G30" s="27">
        <v>71</v>
      </c>
      <c r="H30" s="27">
        <v>75</v>
      </c>
      <c r="I30" s="27">
        <v>72</v>
      </c>
      <c r="J30" s="27">
        <v>77</v>
      </c>
      <c r="K30" s="27">
        <v>98</v>
      </c>
      <c r="L30" s="27">
        <v>101</v>
      </c>
      <c r="M30" s="27">
        <v>111</v>
      </c>
      <c r="N30" s="27">
        <v>96</v>
      </c>
      <c r="O30" s="27">
        <v>88</v>
      </c>
      <c r="P30" s="27">
        <v>82</v>
      </c>
      <c r="Q30" s="27">
        <v>99</v>
      </c>
      <c r="R30" s="27">
        <v>105</v>
      </c>
      <c r="S30" s="27">
        <v>104</v>
      </c>
      <c r="T30" s="27">
        <v>100</v>
      </c>
      <c r="U30" s="27">
        <v>114</v>
      </c>
      <c r="V30" s="27">
        <v>76</v>
      </c>
      <c r="W30" s="27">
        <v>108</v>
      </c>
      <c r="X30" s="27">
        <v>95</v>
      </c>
      <c r="Y30" s="27">
        <v>83</v>
      </c>
      <c r="Z30" s="27">
        <v>97</v>
      </c>
      <c r="AA30" s="65">
        <v>52</v>
      </c>
      <c r="AB30" s="76">
        <f t="shared" si="220"/>
        <v>53</v>
      </c>
      <c r="AC30" s="58">
        <v>54</v>
      </c>
      <c r="AD30" s="58">
        <v>54</v>
      </c>
      <c r="AE30" s="58">
        <v>57</v>
      </c>
      <c r="AF30" s="58">
        <v>53</v>
      </c>
      <c r="AG30" s="58">
        <v>53</v>
      </c>
      <c r="AH30" s="58">
        <v>66</v>
      </c>
      <c r="AI30" s="58">
        <v>56</v>
      </c>
      <c r="AJ30" s="58">
        <v>64</v>
      </c>
      <c r="AK30" s="58">
        <v>60</v>
      </c>
      <c r="AL30" s="58">
        <v>58</v>
      </c>
      <c r="AM30" s="58">
        <v>60</v>
      </c>
      <c r="AN30" s="58">
        <v>58</v>
      </c>
      <c r="AO30" s="58">
        <v>61</v>
      </c>
      <c r="AP30" s="58">
        <v>66</v>
      </c>
      <c r="AQ30" s="58">
        <v>54</v>
      </c>
      <c r="AR30" s="58">
        <v>62</v>
      </c>
      <c r="AS30" s="58">
        <v>66</v>
      </c>
      <c r="AT30" s="27">
        <v>64</v>
      </c>
      <c r="AU30" s="27">
        <v>57</v>
      </c>
      <c r="AV30" s="27">
        <v>64</v>
      </c>
      <c r="AW30" s="27">
        <v>73</v>
      </c>
      <c r="AX30" s="27">
        <v>65</v>
      </c>
      <c r="AY30" s="65"/>
      <c r="AZ30" s="76">
        <f t="shared" si="221"/>
        <v>0</v>
      </c>
      <c r="BA30" s="58"/>
      <c r="BB30" s="58"/>
      <c r="BC30" s="58">
        <v>0</v>
      </c>
      <c r="BD30" s="58"/>
      <c r="BE30" s="58"/>
      <c r="BF30" s="58"/>
      <c r="BG30" s="58"/>
      <c r="BH30" s="58"/>
      <c r="BI30" s="58"/>
      <c r="BJ30" s="58"/>
      <c r="BK30" s="58">
        <v>0</v>
      </c>
      <c r="BL30" s="58">
        <v>0</v>
      </c>
      <c r="BM30" s="58"/>
      <c r="BN30" s="58"/>
      <c r="BO30" s="58"/>
      <c r="BP30" s="58"/>
      <c r="BQ30" s="58"/>
      <c r="BR30" s="27"/>
      <c r="BS30" s="27"/>
      <c r="BT30" s="27"/>
      <c r="BU30" s="27"/>
      <c r="BV30" s="27"/>
      <c r="BW30" s="65"/>
      <c r="BX30" s="76">
        <f t="shared" si="242"/>
        <v>0</v>
      </c>
      <c r="BY30" s="58"/>
      <c r="BZ30" s="58"/>
      <c r="CA30" s="58">
        <v>0</v>
      </c>
      <c r="CB30" s="58"/>
      <c r="CC30" s="58"/>
      <c r="CD30" s="58"/>
      <c r="CE30" s="58"/>
      <c r="CF30" s="58"/>
      <c r="CG30" s="58"/>
      <c r="CH30" s="58"/>
      <c r="CI30" s="58">
        <v>0</v>
      </c>
      <c r="CJ30" s="58">
        <v>0</v>
      </c>
      <c r="CK30" s="58"/>
      <c r="CL30" s="58"/>
      <c r="CM30" s="58"/>
      <c r="CN30" s="58"/>
      <c r="CO30" s="58"/>
      <c r="CP30" s="27"/>
      <c r="CQ30" s="27"/>
      <c r="CR30" s="27"/>
      <c r="CS30" s="27"/>
      <c r="CT30" s="27"/>
      <c r="CU30" s="65"/>
      <c r="CV30" s="76">
        <f t="shared" si="223"/>
        <v>0</v>
      </c>
      <c r="CW30" s="58"/>
      <c r="CX30" s="58"/>
      <c r="CY30" s="58"/>
      <c r="CZ30" s="58"/>
      <c r="DA30" s="58"/>
      <c r="DB30" s="58"/>
      <c r="DC30" s="58"/>
      <c r="DD30" s="58"/>
      <c r="DE30" s="58"/>
      <c r="DF30" s="58"/>
      <c r="DG30" s="58">
        <v>0</v>
      </c>
      <c r="DH30" s="58">
        <v>0</v>
      </c>
      <c r="DI30" s="58"/>
      <c r="DJ30" s="58"/>
      <c r="DK30" s="58"/>
      <c r="DL30" s="58"/>
      <c r="DM30" s="58"/>
      <c r="DN30" s="27"/>
      <c r="DO30" s="27"/>
      <c r="DP30" s="27"/>
      <c r="DQ30" s="27"/>
      <c r="DR30" s="185"/>
      <c r="DS30" s="65"/>
      <c r="DT30" s="76">
        <f t="shared" si="224"/>
        <v>0</v>
      </c>
      <c r="DU30" s="58"/>
      <c r="DV30" s="58"/>
      <c r="DW30" s="58">
        <v>0</v>
      </c>
      <c r="DX30" s="58"/>
      <c r="DY30" s="58"/>
      <c r="DZ30" s="58"/>
      <c r="EA30" s="58"/>
      <c r="EB30" s="58"/>
      <c r="EC30" s="58">
        <v>0</v>
      </c>
      <c r="ED30" s="58">
        <v>0</v>
      </c>
      <c r="EE30" s="58">
        <v>0</v>
      </c>
      <c r="EF30" s="58">
        <v>0</v>
      </c>
      <c r="EG30" s="58">
        <v>84</v>
      </c>
      <c r="EH30" s="58">
        <v>87</v>
      </c>
      <c r="EI30" s="58">
        <v>86</v>
      </c>
      <c r="EJ30" s="58">
        <v>83</v>
      </c>
      <c r="EK30" s="58">
        <v>91</v>
      </c>
      <c r="EL30" s="27">
        <v>86</v>
      </c>
      <c r="EM30" s="27">
        <v>78</v>
      </c>
      <c r="EN30" s="27">
        <v>75</v>
      </c>
      <c r="EO30" s="27">
        <v>74</v>
      </c>
      <c r="EP30" s="27">
        <v>73</v>
      </c>
      <c r="EQ30" s="65"/>
      <c r="ER30" s="76">
        <f t="shared" si="225"/>
        <v>0</v>
      </c>
      <c r="ES30" s="58"/>
      <c r="ET30" s="58"/>
      <c r="EU30" s="58"/>
      <c r="EV30" s="58"/>
      <c r="EW30" s="58"/>
      <c r="EX30" s="58"/>
      <c r="EY30" s="58"/>
      <c r="EZ30" s="58"/>
      <c r="FA30" s="58"/>
      <c r="FB30" s="58"/>
      <c r="FC30" s="58">
        <v>0</v>
      </c>
      <c r="FD30" s="58">
        <v>0</v>
      </c>
      <c r="FE30" s="58"/>
      <c r="FF30" s="58"/>
      <c r="FG30" s="58"/>
      <c r="FH30" s="58"/>
      <c r="FI30" s="58"/>
      <c r="FJ30" s="27"/>
      <c r="FK30" s="27"/>
      <c r="FL30" s="27"/>
      <c r="FM30" s="27"/>
      <c r="FN30" s="27"/>
      <c r="FO30" s="65"/>
      <c r="FP30" s="76">
        <f t="shared" si="226"/>
        <v>0</v>
      </c>
      <c r="FQ30" s="58"/>
      <c r="FR30" s="58"/>
      <c r="FS30" s="58"/>
      <c r="FT30" s="58"/>
      <c r="FU30" s="58"/>
      <c r="FV30" s="58"/>
      <c r="FW30" s="58"/>
      <c r="FX30" s="58"/>
      <c r="FY30" s="58"/>
      <c r="FZ30" s="58"/>
      <c r="GA30" s="58">
        <v>0</v>
      </c>
      <c r="GB30" s="58">
        <v>0</v>
      </c>
      <c r="GC30" s="58"/>
      <c r="GD30" s="58"/>
      <c r="GE30" s="58"/>
      <c r="GF30" s="58"/>
      <c r="GG30" s="58"/>
      <c r="GH30" s="27"/>
      <c r="GI30" s="27"/>
      <c r="GJ30" s="27"/>
      <c r="GK30" s="27"/>
      <c r="GL30" s="27"/>
      <c r="GM30" s="65">
        <v>2</v>
      </c>
      <c r="GN30" s="58">
        <v>1</v>
      </c>
      <c r="GO30" s="58">
        <v>0</v>
      </c>
      <c r="GP30" s="58">
        <v>26</v>
      </c>
      <c r="GQ30" s="58">
        <v>54</v>
      </c>
      <c r="GR30" s="58">
        <v>24</v>
      </c>
      <c r="GS30" s="58">
        <v>65</v>
      </c>
      <c r="GT30" s="58">
        <v>58</v>
      </c>
      <c r="GU30" s="58">
        <v>49</v>
      </c>
      <c r="GV30" s="58">
        <v>93</v>
      </c>
      <c r="GW30" s="27">
        <v>70</v>
      </c>
      <c r="GX30" s="27">
        <v>82</v>
      </c>
      <c r="GY30" s="27">
        <v>73</v>
      </c>
      <c r="GZ30" s="27">
        <v>42</v>
      </c>
      <c r="HA30" s="210">
        <v>66</v>
      </c>
      <c r="HB30" s="58"/>
      <c r="HD30" s="84" t="s">
        <v>160</v>
      </c>
      <c r="HE30" s="85">
        <v>130</v>
      </c>
      <c r="HH30" s="100">
        <v>145</v>
      </c>
      <c r="HI30" s="100">
        <v>155</v>
      </c>
      <c r="HJ30" s="100">
        <v>165</v>
      </c>
      <c r="HK30" s="100"/>
      <c r="HL30" s="100"/>
      <c r="HM30" s="100"/>
      <c r="HN30" s="100"/>
      <c r="HO30" s="100"/>
      <c r="HP30" s="100"/>
      <c r="HQ30" s="100"/>
      <c r="HR30" s="100">
        <v>294</v>
      </c>
      <c r="HS30" s="100">
        <v>364</v>
      </c>
      <c r="HT30" s="100">
        <v>296</v>
      </c>
      <c r="HU30" s="100">
        <v>325</v>
      </c>
      <c r="HV30" s="100">
        <v>307</v>
      </c>
      <c r="HW30" s="100">
        <v>272</v>
      </c>
      <c r="HX30" s="100">
        <v>301</v>
      </c>
      <c r="HY30" s="155">
        <f>J30+AH30+BF30+CD30+DB30+DZ30+EX30+FV30</f>
        <v>143</v>
      </c>
      <c r="HZ30" s="100">
        <f>K30+AI30+BG30+CE30+DC30+EA30+EY30+FW30</f>
        <v>154</v>
      </c>
      <c r="IA30" s="100">
        <f>L30+AJ30+BH30+CF30+DD30+EB30+EZ30+FX30</f>
        <v>165</v>
      </c>
      <c r="IB30" s="100">
        <f>M30+AK30+BI30+CG30+DE30+EC30+FA30+FY30</f>
        <v>171</v>
      </c>
      <c r="IC30" s="100">
        <f>N30+AL30+BJ30+CH30+DF30+ED30+FB30+FZ30</f>
        <v>154</v>
      </c>
      <c r="ID30" s="100">
        <f>O30+AM30+BK30+CI30+DG30+EE30+FC30+GA30</f>
        <v>148</v>
      </c>
      <c r="IE30" s="100">
        <f>P30+AN30+BL30+CJ30+DH30+EF30+FD30+GB30</f>
        <v>140</v>
      </c>
      <c r="IF30" s="100">
        <f>Q30+AO30+BM30+CK30+DI30+EG30+FE30+GC30</f>
        <v>244</v>
      </c>
      <c r="IG30" s="100">
        <f>R30+AP30+BN30+CL30+DJ30+EH30+FF30+GD30</f>
        <v>258</v>
      </c>
      <c r="IH30" s="100">
        <f>S30+AQ30+BO30+CM30+DK30+EI30+FG30+GE30</f>
        <v>244</v>
      </c>
      <c r="II30" s="100">
        <f>T30+AR30+BP30+CN30+DL30+EJ30+FH30+GF30</f>
        <v>245</v>
      </c>
      <c r="IJ30" s="100">
        <f>U30+AS30+BQ30+CO30+DM30+EK30+FI30+GG30</f>
        <v>271</v>
      </c>
      <c r="IK30" s="100">
        <f>V30+AT30+BR30+CP30+DN30+EL30+FJ30+GH30</f>
        <v>226</v>
      </c>
      <c r="IL30" s="100">
        <f>W30+AU30+BS30+CQ30+DO30+EM30+FK30+GI30</f>
        <v>243</v>
      </c>
      <c r="IM30" s="100">
        <f>X30+AV30+BT30+CR30+DP30+EN30+FL30+GJ30</f>
        <v>234</v>
      </c>
      <c r="IN30" s="100">
        <f>Y30+AW30+BU30+CS30+DQ30+EO30+FM30+GK30</f>
        <v>230</v>
      </c>
      <c r="IO30" s="100">
        <f>Z30+AX30+BV30+CT30+DR30+EP30+FN30+GL30</f>
        <v>235</v>
      </c>
      <c r="IP30" s="155">
        <f t="shared" si="227"/>
        <v>2</v>
      </c>
      <c r="IQ30" s="100">
        <f t="shared" si="228"/>
        <v>1</v>
      </c>
      <c r="IR30" s="100">
        <f t="shared" si="229"/>
        <v>0</v>
      </c>
      <c r="IS30" s="100">
        <f t="shared" si="230"/>
        <v>-171</v>
      </c>
      <c r="IT30" s="100">
        <f t="shared" si="231"/>
        <v>-154</v>
      </c>
      <c r="IU30" s="100">
        <f t="shared" si="232"/>
        <v>-148</v>
      </c>
      <c r="IV30" s="100">
        <f t="shared" si="233"/>
        <v>-140</v>
      </c>
      <c r="IW30" s="100">
        <f t="shared" si="234"/>
        <v>-244</v>
      </c>
      <c r="IX30" s="100">
        <f t="shared" si="235"/>
        <v>-258</v>
      </c>
      <c r="IY30" s="100">
        <f t="shared" si="236"/>
        <v>-244</v>
      </c>
      <c r="IZ30" s="100">
        <f t="shared" si="237"/>
        <v>49</v>
      </c>
      <c r="JA30" s="100">
        <f t="shared" si="238"/>
        <v>93</v>
      </c>
      <c r="JB30" s="100">
        <f t="shared" si="239"/>
        <v>70</v>
      </c>
      <c r="JC30" s="100">
        <f t="shared" si="240"/>
        <v>82</v>
      </c>
      <c r="JD30" s="100">
        <f>HV30-IM30</f>
        <v>73</v>
      </c>
      <c r="JE30" s="100">
        <f>HW30-IN30</f>
        <v>42</v>
      </c>
      <c r="JF30" s="100">
        <f>HX30-IO30</f>
        <v>66</v>
      </c>
      <c r="JG30"/>
    </row>
    <row r="31" spans="1:267">
      <c r="A31" s="21" t="s">
        <v>56</v>
      </c>
      <c r="B31" s="27"/>
      <c r="C31" s="72">
        <v>103</v>
      </c>
      <c r="D31" s="52">
        <f t="shared" si="241"/>
        <v>99.5</v>
      </c>
      <c r="E31" s="27">
        <v>96</v>
      </c>
      <c r="F31" s="27">
        <v>95</v>
      </c>
      <c r="G31" s="27">
        <v>86</v>
      </c>
      <c r="H31" s="27">
        <v>100</v>
      </c>
      <c r="I31" s="27">
        <v>97</v>
      </c>
      <c r="J31" s="27">
        <v>103</v>
      </c>
      <c r="K31" s="27">
        <v>98</v>
      </c>
      <c r="L31" s="27">
        <v>89</v>
      </c>
      <c r="M31" s="27">
        <v>105</v>
      </c>
      <c r="N31" s="27">
        <v>102</v>
      </c>
      <c r="O31" s="27">
        <v>96</v>
      </c>
      <c r="P31" s="27">
        <v>95</v>
      </c>
      <c r="Q31" s="27">
        <v>102</v>
      </c>
      <c r="R31" s="27">
        <v>103</v>
      </c>
      <c r="S31" s="27">
        <v>118</v>
      </c>
      <c r="T31" s="27">
        <v>119</v>
      </c>
      <c r="U31" s="27">
        <v>93</v>
      </c>
      <c r="V31" s="27">
        <v>130</v>
      </c>
      <c r="W31" s="27">
        <v>96</v>
      </c>
      <c r="X31" s="27">
        <v>97</v>
      </c>
      <c r="Y31" s="27">
        <v>95</v>
      </c>
      <c r="Z31" s="27">
        <v>100</v>
      </c>
      <c r="AA31" s="65"/>
      <c r="AB31" s="76">
        <f t="shared" si="220"/>
        <v>0</v>
      </c>
      <c r="AC31" s="58"/>
      <c r="AD31" s="58"/>
      <c r="AE31" s="58">
        <v>0</v>
      </c>
      <c r="AF31" s="58"/>
      <c r="AG31" s="58"/>
      <c r="AH31" s="58"/>
      <c r="AI31" s="58"/>
      <c r="AJ31" s="58"/>
      <c r="AK31" s="58"/>
      <c r="AL31" s="58"/>
      <c r="AM31" s="58"/>
      <c r="AN31" s="58">
        <v>0</v>
      </c>
      <c r="AO31" s="58"/>
      <c r="AP31" s="58">
        <v>0</v>
      </c>
      <c r="AQ31" s="58">
        <v>0</v>
      </c>
      <c r="AR31" s="58">
        <v>0</v>
      </c>
      <c r="AS31" s="58">
        <v>0</v>
      </c>
      <c r="AT31" s="27"/>
      <c r="AU31" s="27">
        <v>0</v>
      </c>
      <c r="AV31" s="27">
        <v>0</v>
      </c>
      <c r="AW31" s="27"/>
      <c r="AX31" s="27">
        <v>0</v>
      </c>
      <c r="AY31" s="65"/>
      <c r="AZ31" s="76">
        <f t="shared" si="221"/>
        <v>0</v>
      </c>
      <c r="BA31" s="58"/>
      <c r="BB31" s="58"/>
      <c r="BC31" s="58">
        <v>0</v>
      </c>
      <c r="BD31" s="58"/>
      <c r="BE31" s="58"/>
      <c r="BF31" s="58"/>
      <c r="BG31" s="58"/>
      <c r="BH31" s="58"/>
      <c r="BI31" s="58"/>
      <c r="BJ31" s="58"/>
      <c r="BK31" s="58">
        <v>0</v>
      </c>
      <c r="BL31" s="58">
        <v>0</v>
      </c>
      <c r="BM31" s="58"/>
      <c r="BN31" s="58"/>
      <c r="BO31" s="58"/>
      <c r="BP31" s="58"/>
      <c r="BQ31" s="58"/>
      <c r="BR31" s="27"/>
      <c r="BS31" s="27"/>
      <c r="BT31" s="27"/>
      <c r="BU31" s="27"/>
      <c r="BV31" s="27"/>
      <c r="BW31" s="65"/>
      <c r="BX31" s="76">
        <f t="shared" si="242"/>
        <v>0</v>
      </c>
      <c r="BY31" s="58"/>
      <c r="BZ31" s="58"/>
      <c r="CA31" s="58">
        <v>0</v>
      </c>
      <c r="CB31" s="58"/>
      <c r="CC31" s="58"/>
      <c r="CD31" s="58"/>
      <c r="CE31" s="58"/>
      <c r="CF31" s="58"/>
      <c r="CG31" s="58"/>
      <c r="CH31" s="58"/>
      <c r="CI31" s="58">
        <v>0</v>
      </c>
      <c r="CJ31" s="58">
        <v>0</v>
      </c>
      <c r="CK31" s="58"/>
      <c r="CL31" s="58"/>
      <c r="CM31" s="58"/>
      <c r="CN31" s="58"/>
      <c r="CO31" s="58"/>
      <c r="CP31" s="27"/>
      <c r="CQ31" s="27"/>
      <c r="CR31" s="27"/>
      <c r="CS31" s="27"/>
      <c r="CT31" s="27"/>
      <c r="CU31" s="65"/>
      <c r="CV31" s="76">
        <f t="shared" si="223"/>
        <v>0</v>
      </c>
      <c r="CW31" s="58"/>
      <c r="CX31" s="58"/>
      <c r="CY31" s="58"/>
      <c r="CZ31" s="58"/>
      <c r="DA31" s="58"/>
      <c r="DB31" s="58"/>
      <c r="DC31" s="58"/>
      <c r="DD31" s="58"/>
      <c r="DE31" s="58"/>
      <c r="DF31" s="58"/>
      <c r="DG31" s="58">
        <v>0</v>
      </c>
      <c r="DH31" s="58">
        <v>0</v>
      </c>
      <c r="DI31" s="58"/>
      <c r="DJ31" s="58"/>
      <c r="DK31" s="58"/>
      <c r="DL31" s="58"/>
      <c r="DM31" s="58"/>
      <c r="DN31" s="27"/>
      <c r="DO31" s="27"/>
      <c r="DP31" s="27"/>
      <c r="DQ31" s="27"/>
      <c r="DR31" s="185"/>
      <c r="DS31" s="65">
        <v>43</v>
      </c>
      <c r="DT31" s="76">
        <f t="shared" si="224"/>
        <v>57</v>
      </c>
      <c r="DU31" s="58">
        <v>71</v>
      </c>
      <c r="DV31" s="58">
        <v>73</v>
      </c>
      <c r="DW31" s="58">
        <v>67</v>
      </c>
      <c r="DX31" s="58">
        <v>74</v>
      </c>
      <c r="DY31" s="58">
        <v>57</v>
      </c>
      <c r="DZ31" s="58">
        <v>58</v>
      </c>
      <c r="EA31" s="58">
        <v>65</v>
      </c>
      <c r="EB31" s="58">
        <v>63</v>
      </c>
      <c r="EC31" s="58">
        <v>66</v>
      </c>
      <c r="ED31" s="58">
        <v>63</v>
      </c>
      <c r="EE31" s="58">
        <v>67</v>
      </c>
      <c r="EF31" s="58">
        <v>71</v>
      </c>
      <c r="EG31" s="58">
        <v>68</v>
      </c>
      <c r="EH31" s="58">
        <v>77</v>
      </c>
      <c r="EI31" s="58">
        <v>74</v>
      </c>
      <c r="EJ31" s="58">
        <v>94</v>
      </c>
      <c r="EK31" s="58">
        <v>88</v>
      </c>
      <c r="EL31" s="27">
        <v>88</v>
      </c>
      <c r="EM31" s="27">
        <v>87</v>
      </c>
      <c r="EN31" s="27">
        <v>67</v>
      </c>
      <c r="EO31" s="27">
        <v>79</v>
      </c>
      <c r="EP31" s="27">
        <v>79</v>
      </c>
      <c r="EQ31" s="65"/>
      <c r="ER31" s="76">
        <f t="shared" si="225"/>
        <v>0</v>
      </c>
      <c r="ES31" s="58"/>
      <c r="ET31" s="58"/>
      <c r="EU31" s="58"/>
      <c r="EV31" s="58"/>
      <c r="EW31" s="58"/>
      <c r="EX31" s="58"/>
      <c r="EY31" s="58"/>
      <c r="EZ31" s="58"/>
      <c r="FA31" s="58"/>
      <c r="FB31" s="58"/>
      <c r="FC31" s="58">
        <v>0</v>
      </c>
      <c r="FD31" s="58">
        <v>0</v>
      </c>
      <c r="FE31" s="58"/>
      <c r="FF31" s="58"/>
      <c r="FG31" s="58"/>
      <c r="FH31" s="58"/>
      <c r="FI31" s="58"/>
      <c r="FJ31" s="27"/>
      <c r="FK31" s="27"/>
      <c r="FL31" s="27"/>
      <c r="FM31" s="27"/>
      <c r="FN31" s="27"/>
      <c r="FO31" s="65"/>
      <c r="FP31" s="76">
        <f t="shared" si="226"/>
        <v>0</v>
      </c>
      <c r="FQ31" s="58"/>
      <c r="FR31" s="58"/>
      <c r="FS31" s="58"/>
      <c r="FT31" s="58"/>
      <c r="FU31" s="58"/>
      <c r="FV31" s="58"/>
      <c r="FW31" s="58"/>
      <c r="FX31" s="58"/>
      <c r="FY31" s="58"/>
      <c r="FZ31" s="58"/>
      <c r="GA31" s="58">
        <v>0</v>
      </c>
      <c r="GB31" s="58">
        <v>0</v>
      </c>
      <c r="GC31" s="58"/>
      <c r="GD31" s="58"/>
      <c r="GE31" s="58"/>
      <c r="GF31" s="58"/>
      <c r="GG31" s="58"/>
      <c r="GH31" s="27"/>
      <c r="GI31" s="27"/>
      <c r="GJ31" s="27"/>
      <c r="GK31" s="27"/>
      <c r="GL31" s="27"/>
      <c r="GM31" s="65">
        <v>0</v>
      </c>
      <c r="GN31" s="58">
        <v>0</v>
      </c>
      <c r="GO31" s="58">
        <v>0</v>
      </c>
      <c r="GP31" s="58">
        <v>0</v>
      </c>
      <c r="GQ31" s="58">
        <v>31</v>
      </c>
      <c r="GR31" s="58">
        <v>36</v>
      </c>
      <c r="GS31" s="58">
        <v>40</v>
      </c>
      <c r="GT31" s="58">
        <v>44</v>
      </c>
      <c r="GU31" s="58">
        <v>36</v>
      </c>
      <c r="GV31" s="58">
        <v>56</v>
      </c>
      <c r="GW31" s="27">
        <v>50</v>
      </c>
      <c r="GX31" s="27">
        <v>52</v>
      </c>
      <c r="GY31" s="27">
        <v>84</v>
      </c>
      <c r="GZ31" s="27">
        <v>63</v>
      </c>
      <c r="HA31" s="210">
        <v>67</v>
      </c>
      <c r="HB31" s="58"/>
      <c r="HD31" s="84" t="s">
        <v>161</v>
      </c>
      <c r="HE31" s="85">
        <v>10</v>
      </c>
      <c r="HH31" s="100">
        <v>161</v>
      </c>
      <c r="HI31" s="100">
        <v>163</v>
      </c>
      <c r="HJ31" s="100">
        <v>152</v>
      </c>
      <c r="HK31" s="100"/>
      <c r="HL31" s="100"/>
      <c r="HM31" s="100"/>
      <c r="HN31" s="100"/>
      <c r="HO31" s="100"/>
      <c r="HP31" s="100"/>
      <c r="HQ31" s="100"/>
      <c r="HR31" s="100">
        <v>249</v>
      </c>
      <c r="HS31" s="100">
        <v>237</v>
      </c>
      <c r="HT31" s="100">
        <v>268</v>
      </c>
      <c r="HU31" s="100">
        <v>235</v>
      </c>
      <c r="HV31" s="100">
        <v>248</v>
      </c>
      <c r="HW31" s="100">
        <v>237</v>
      </c>
      <c r="HX31" s="100">
        <v>246</v>
      </c>
      <c r="HY31" s="155">
        <f>J31+AH31+BF31+CD31+DB31+DZ31+EX31+FV31</f>
        <v>161</v>
      </c>
      <c r="HZ31" s="100">
        <f>K31+AI31+BG31+CE31+DC31+EA31+EY31+FW31</f>
        <v>163</v>
      </c>
      <c r="IA31" s="100">
        <f>L31+AJ31+BH31+CF31+DD31+EB31+EZ31+FX31</f>
        <v>152</v>
      </c>
      <c r="IB31" s="100">
        <f>M31+AK31+BI31+CG31+DE31+EC31+FA31+FY31</f>
        <v>171</v>
      </c>
      <c r="IC31" s="100">
        <f>N31+AL31+BJ31+CH31+DF31+ED31+FB31+FZ31</f>
        <v>165</v>
      </c>
      <c r="ID31" s="100">
        <f>O31+AM31+BK31+CI31+DG31+EE31+FC31+GA31</f>
        <v>163</v>
      </c>
      <c r="IE31" s="100">
        <f>P31+AN31+BL31+CJ31+DH31+EF31+FD31+GB31</f>
        <v>166</v>
      </c>
      <c r="IF31" s="100">
        <f>Q31+AO31+BM31+CK31+DI31+EG31+FE31+GC31</f>
        <v>170</v>
      </c>
      <c r="IG31" s="100">
        <f>R31+AP31+BN31+CL31+DJ31+EH31+FF31+GD31</f>
        <v>180</v>
      </c>
      <c r="IH31" s="100">
        <f>S31+AQ31+BO31+CM31+DK31+EI31+FG31+GE31</f>
        <v>192</v>
      </c>
      <c r="II31" s="100">
        <f>T31+AR31+BP31+CN31+DL31+EJ31+FH31+GF31</f>
        <v>213</v>
      </c>
      <c r="IJ31" s="100">
        <f>U31+AS31+BQ31+CO31+DM31+EK31+FI31+GG31</f>
        <v>181</v>
      </c>
      <c r="IK31" s="100">
        <f>V31+AT31+BR31+CP31+DN31+EL31+FJ31+GH31</f>
        <v>218</v>
      </c>
      <c r="IL31" s="100">
        <f>W31+AU31+BS31+CQ31+DO31+EM31+FK31+GI31</f>
        <v>183</v>
      </c>
      <c r="IM31" s="100">
        <f>X31+AV31+BT31+CR31+DP31+EN31+FL31+GJ31</f>
        <v>164</v>
      </c>
      <c r="IN31" s="100">
        <f>Y31+AW31+BU31+CS31+DQ31+EO31+FM31+GK31</f>
        <v>174</v>
      </c>
      <c r="IO31" s="100">
        <f>Z31+AX31+BV31+CT31+DR31+EP31+FN31+GL31</f>
        <v>179</v>
      </c>
      <c r="IP31" s="155">
        <f t="shared" si="227"/>
        <v>0</v>
      </c>
      <c r="IQ31" s="100">
        <f t="shared" si="228"/>
        <v>0</v>
      </c>
      <c r="IR31" s="100">
        <f t="shared" si="229"/>
        <v>0</v>
      </c>
      <c r="IS31" s="100">
        <f t="shared" si="230"/>
        <v>-171</v>
      </c>
      <c r="IT31" s="100">
        <f t="shared" si="231"/>
        <v>-165</v>
      </c>
      <c r="IU31" s="100">
        <f t="shared" si="232"/>
        <v>-163</v>
      </c>
      <c r="IV31" s="100">
        <f t="shared" si="233"/>
        <v>-166</v>
      </c>
      <c r="IW31" s="100">
        <f t="shared" si="234"/>
        <v>-170</v>
      </c>
      <c r="IX31" s="100">
        <f t="shared" si="235"/>
        <v>-180</v>
      </c>
      <c r="IY31" s="100">
        <f t="shared" si="236"/>
        <v>-192</v>
      </c>
      <c r="IZ31" s="100">
        <f t="shared" si="237"/>
        <v>36</v>
      </c>
      <c r="JA31" s="100">
        <f t="shared" si="238"/>
        <v>56</v>
      </c>
      <c r="JB31" s="100">
        <f t="shared" si="239"/>
        <v>50</v>
      </c>
      <c r="JC31" s="100">
        <f t="shared" si="240"/>
        <v>52</v>
      </c>
      <c r="JD31" s="100">
        <f>HV31-IM31</f>
        <v>84</v>
      </c>
      <c r="JE31" s="100">
        <f>HW31-IN31</f>
        <v>63</v>
      </c>
      <c r="JF31" s="100">
        <f>HX31-IO31</f>
        <v>67</v>
      </c>
      <c r="JG31"/>
    </row>
    <row r="32" spans="1:267">
      <c r="A32" s="21" t="s">
        <v>57</v>
      </c>
      <c r="B32" s="27"/>
      <c r="C32" s="72">
        <v>68</v>
      </c>
      <c r="D32" s="52">
        <f t="shared" si="241"/>
        <v>73</v>
      </c>
      <c r="E32" s="27">
        <v>78</v>
      </c>
      <c r="F32" s="27">
        <v>75</v>
      </c>
      <c r="G32" s="27">
        <v>68</v>
      </c>
      <c r="H32" s="27">
        <v>70</v>
      </c>
      <c r="I32" s="27">
        <v>84</v>
      </c>
      <c r="J32" s="27">
        <v>79</v>
      </c>
      <c r="K32" s="27">
        <v>80</v>
      </c>
      <c r="L32" s="27">
        <v>74</v>
      </c>
      <c r="M32" s="27">
        <v>74</v>
      </c>
      <c r="N32" s="27">
        <v>80</v>
      </c>
      <c r="O32" s="27">
        <v>76</v>
      </c>
      <c r="P32" s="27">
        <v>78</v>
      </c>
      <c r="Q32" s="27">
        <v>84</v>
      </c>
      <c r="R32" s="27">
        <v>86</v>
      </c>
      <c r="S32" s="27">
        <v>84</v>
      </c>
      <c r="T32" s="27">
        <v>83</v>
      </c>
      <c r="U32" s="27">
        <v>84</v>
      </c>
      <c r="V32" s="27">
        <v>78</v>
      </c>
      <c r="W32" s="27">
        <v>84</v>
      </c>
      <c r="X32" s="27">
        <v>66</v>
      </c>
      <c r="Y32" s="27">
        <v>73</v>
      </c>
      <c r="Z32" s="27">
        <v>70</v>
      </c>
      <c r="AA32" s="65"/>
      <c r="AB32" s="76">
        <f t="shared" si="220"/>
        <v>0</v>
      </c>
      <c r="AC32" s="58"/>
      <c r="AD32" s="58"/>
      <c r="AE32" s="58">
        <v>0</v>
      </c>
      <c r="AF32" s="58"/>
      <c r="AG32" s="58"/>
      <c r="AH32" s="58"/>
      <c r="AI32" s="58"/>
      <c r="AJ32" s="58"/>
      <c r="AK32" s="58"/>
      <c r="AL32" s="58"/>
      <c r="AM32" s="58"/>
      <c r="AN32" s="58">
        <v>0</v>
      </c>
      <c r="AO32" s="58"/>
      <c r="AP32" s="58"/>
      <c r="AQ32" s="58"/>
      <c r="AR32" s="58"/>
      <c r="AS32" s="58"/>
      <c r="AT32" s="27"/>
      <c r="AU32" s="27"/>
      <c r="AV32" s="27"/>
      <c r="AW32" s="27"/>
      <c r="AX32" s="27"/>
      <c r="AY32" s="65"/>
      <c r="AZ32" s="76">
        <f t="shared" si="221"/>
        <v>0</v>
      </c>
      <c r="BA32" s="58"/>
      <c r="BB32" s="58"/>
      <c r="BC32" s="58">
        <v>0</v>
      </c>
      <c r="BD32" s="58"/>
      <c r="BE32" s="58"/>
      <c r="BF32" s="58"/>
      <c r="BG32" s="58"/>
      <c r="BH32" s="58"/>
      <c r="BI32" s="58"/>
      <c r="BJ32" s="58"/>
      <c r="BK32" s="58">
        <v>0</v>
      </c>
      <c r="BL32" s="58">
        <v>0</v>
      </c>
      <c r="BM32" s="58"/>
      <c r="BN32" s="58"/>
      <c r="BO32" s="58"/>
      <c r="BP32" s="58"/>
      <c r="BQ32" s="58"/>
      <c r="BR32" s="27"/>
      <c r="BS32" s="27"/>
      <c r="BT32" s="27"/>
      <c r="BU32" s="27"/>
      <c r="BV32" s="27"/>
      <c r="BW32" s="65"/>
      <c r="BX32" s="76">
        <f t="shared" si="242"/>
        <v>0</v>
      </c>
      <c r="BY32" s="58"/>
      <c r="BZ32" s="58"/>
      <c r="CA32" s="58">
        <v>0</v>
      </c>
      <c r="CB32" s="58"/>
      <c r="CC32" s="58"/>
      <c r="CD32" s="58"/>
      <c r="CE32" s="58"/>
      <c r="CF32" s="58"/>
      <c r="CG32" s="58"/>
      <c r="CH32" s="58"/>
      <c r="CI32" s="58">
        <v>0</v>
      </c>
      <c r="CJ32" s="58">
        <v>0</v>
      </c>
      <c r="CK32" s="58"/>
      <c r="CL32" s="58"/>
      <c r="CM32" s="58"/>
      <c r="CN32" s="58"/>
      <c r="CO32" s="58"/>
      <c r="CP32" s="27"/>
      <c r="CQ32" s="27"/>
      <c r="CR32" s="27"/>
      <c r="CS32" s="27"/>
      <c r="CT32" s="27"/>
      <c r="CU32" s="65"/>
      <c r="CV32" s="76">
        <f t="shared" si="223"/>
        <v>0</v>
      </c>
      <c r="CW32" s="58"/>
      <c r="CX32" s="58"/>
      <c r="CY32" s="58"/>
      <c r="CZ32" s="58"/>
      <c r="DA32" s="58"/>
      <c r="DB32" s="58"/>
      <c r="DC32" s="58"/>
      <c r="DD32" s="58"/>
      <c r="DE32" s="58"/>
      <c r="DF32" s="58"/>
      <c r="DG32" s="58">
        <v>0</v>
      </c>
      <c r="DH32" s="58">
        <v>0</v>
      </c>
      <c r="DI32" s="58"/>
      <c r="DJ32" s="58"/>
      <c r="DK32" s="58"/>
      <c r="DL32" s="58"/>
      <c r="DM32" s="58"/>
      <c r="DN32" s="27"/>
      <c r="DO32" s="27"/>
      <c r="DP32" s="27"/>
      <c r="DQ32" s="27"/>
      <c r="DR32" s="185"/>
      <c r="DS32" s="65"/>
      <c r="DT32" s="76">
        <f>(DS32+DU32)/2</f>
        <v>0</v>
      </c>
      <c r="DU32" s="58"/>
      <c r="DV32" s="58"/>
      <c r="DW32" s="58">
        <v>0</v>
      </c>
      <c r="DX32" s="58"/>
      <c r="DY32" s="58">
        <v>34</v>
      </c>
      <c r="DZ32" s="58">
        <v>55</v>
      </c>
      <c r="EA32" s="58">
        <v>49</v>
      </c>
      <c r="EB32" s="58">
        <v>62</v>
      </c>
      <c r="EC32" s="58">
        <v>62</v>
      </c>
      <c r="ED32" s="58">
        <v>61</v>
      </c>
      <c r="EE32" s="58">
        <v>64</v>
      </c>
      <c r="EF32" s="58">
        <v>70</v>
      </c>
      <c r="EG32" s="58">
        <v>71</v>
      </c>
      <c r="EH32" s="58">
        <v>64</v>
      </c>
      <c r="EI32" s="58">
        <v>64</v>
      </c>
      <c r="EJ32" s="58">
        <v>62</v>
      </c>
      <c r="EK32" s="58">
        <v>62</v>
      </c>
      <c r="EL32" s="27">
        <v>65</v>
      </c>
      <c r="EM32" s="27">
        <v>65</v>
      </c>
      <c r="EN32" s="27">
        <v>59</v>
      </c>
      <c r="EO32" s="27">
        <v>59</v>
      </c>
      <c r="EP32" s="27">
        <v>58</v>
      </c>
      <c r="EQ32" s="65"/>
      <c r="ER32" s="76">
        <f t="shared" si="225"/>
        <v>0</v>
      </c>
      <c r="ES32" s="58"/>
      <c r="ET32" s="58"/>
      <c r="EU32" s="58"/>
      <c r="EV32" s="58"/>
      <c r="EW32" s="58"/>
      <c r="EX32" s="58"/>
      <c r="EY32" s="58"/>
      <c r="EZ32" s="58"/>
      <c r="FA32" s="58"/>
      <c r="FB32" s="58"/>
      <c r="FC32" s="58">
        <v>0</v>
      </c>
      <c r="FD32" s="58">
        <v>0</v>
      </c>
      <c r="FE32" s="58"/>
      <c r="FF32" s="58"/>
      <c r="FG32" s="58"/>
      <c r="FH32" s="58"/>
      <c r="FI32" s="58"/>
      <c r="FJ32" s="27"/>
      <c r="FK32" s="27"/>
      <c r="FL32" s="27"/>
      <c r="FM32" s="27"/>
      <c r="FN32" s="27"/>
      <c r="FO32" s="65"/>
      <c r="FP32" s="76">
        <f t="shared" si="226"/>
        <v>0</v>
      </c>
      <c r="FQ32" s="58"/>
      <c r="FR32" s="58"/>
      <c r="FS32" s="58"/>
      <c r="FT32" s="58"/>
      <c r="FU32" s="58"/>
      <c r="FV32" s="58"/>
      <c r="FW32" s="58"/>
      <c r="FX32" s="58"/>
      <c r="FY32" s="58"/>
      <c r="FZ32" s="58"/>
      <c r="GA32" s="58">
        <v>0</v>
      </c>
      <c r="GB32" s="58">
        <v>0</v>
      </c>
      <c r="GC32" s="58"/>
      <c r="GD32" s="58"/>
      <c r="GE32" s="58"/>
      <c r="GF32" s="58"/>
      <c r="GG32" s="58"/>
      <c r="GH32" s="27"/>
      <c r="GI32" s="27"/>
      <c r="GJ32" s="27"/>
      <c r="GK32" s="27"/>
      <c r="GL32" s="27"/>
      <c r="GM32" s="65">
        <v>0</v>
      </c>
      <c r="GN32" s="58">
        <v>0</v>
      </c>
      <c r="GO32" s="58">
        <v>0</v>
      </c>
      <c r="GP32" s="58">
        <v>0</v>
      </c>
      <c r="GQ32" s="58">
        <v>68</v>
      </c>
      <c r="GR32" s="58">
        <v>101</v>
      </c>
      <c r="GS32" s="58">
        <v>125</v>
      </c>
      <c r="GT32" s="58">
        <v>149</v>
      </c>
      <c r="GU32" s="58">
        <v>168</v>
      </c>
      <c r="GV32" s="58">
        <v>183</v>
      </c>
      <c r="GW32" s="27">
        <v>169</v>
      </c>
      <c r="GX32" s="27">
        <v>218</v>
      </c>
      <c r="GY32" s="27">
        <v>200</v>
      </c>
      <c r="GZ32" s="27">
        <v>260</v>
      </c>
      <c r="HA32" s="210">
        <v>337</v>
      </c>
      <c r="HB32" s="58"/>
      <c r="HD32" s="84" t="s">
        <v>162</v>
      </c>
      <c r="HE32" s="85">
        <v>37</v>
      </c>
      <c r="HH32" s="100">
        <v>134</v>
      </c>
      <c r="HI32" s="100">
        <v>129</v>
      </c>
      <c r="HJ32" s="100">
        <v>136</v>
      </c>
      <c r="HK32" s="100"/>
      <c r="HL32" s="100"/>
      <c r="HM32" s="100"/>
      <c r="HN32" s="100"/>
      <c r="HO32" s="100"/>
      <c r="HP32" s="100"/>
      <c r="HQ32" s="100"/>
      <c r="HR32" s="100">
        <v>313</v>
      </c>
      <c r="HS32" s="100">
        <v>329</v>
      </c>
      <c r="HT32" s="100">
        <v>312</v>
      </c>
      <c r="HU32" s="100">
        <v>367</v>
      </c>
      <c r="HV32" s="100">
        <v>325</v>
      </c>
      <c r="HW32" s="100">
        <v>392</v>
      </c>
      <c r="HX32" s="100">
        <v>465</v>
      </c>
      <c r="HY32" s="155">
        <f>J32+AH32+BF32+CD32+DB32+DZ32+EX32+FV32</f>
        <v>134</v>
      </c>
      <c r="HZ32" s="100">
        <f>K32+AI32+BG32+CE32+DC32+EA32+EY32+FW32</f>
        <v>129</v>
      </c>
      <c r="IA32" s="100">
        <f>L32+AJ32+BH32+CF32+DD32+EB32+EZ32+FX32</f>
        <v>136</v>
      </c>
      <c r="IB32" s="100">
        <f>M32+AK32+BI32+CG32+DE32+EC32+FA32+FY32</f>
        <v>136</v>
      </c>
      <c r="IC32" s="100">
        <f>N32+AL32+BJ32+CH32+DF32+ED32+FB32+FZ32</f>
        <v>141</v>
      </c>
      <c r="ID32" s="100">
        <f>O32+AM32+BK32+CI32+DG32+EE32+FC32+GA32</f>
        <v>140</v>
      </c>
      <c r="IE32" s="100">
        <f>P32+AN32+BL32+CJ32+DH32+EF32+FD32+GB32</f>
        <v>148</v>
      </c>
      <c r="IF32" s="100">
        <f>Q32+AO32+BM32+CK32+DI32+EG32+FE32+GC32</f>
        <v>155</v>
      </c>
      <c r="IG32" s="100">
        <f>R32+AP32+BN32+CL32+DJ32+EH32+FF32+GD32</f>
        <v>150</v>
      </c>
      <c r="IH32" s="100">
        <f>S32+AQ32+BO32+CM32+DK32+EI32+FG32+GE32</f>
        <v>148</v>
      </c>
      <c r="II32" s="100">
        <f>T32+AR32+BP32+CN32+DL32+EJ32+FH32+GF32</f>
        <v>145</v>
      </c>
      <c r="IJ32" s="100">
        <f>U32+AS32+BQ32+CO32+DM32+EK32+FI32+GG32</f>
        <v>146</v>
      </c>
      <c r="IK32" s="100">
        <f>V32+AT32+BR32+CP32+DN32+EL32+FJ32+GH32</f>
        <v>143</v>
      </c>
      <c r="IL32" s="100">
        <f>W32+AU32+BS32+CQ32+DO32+EM32+FK32+GI32</f>
        <v>149</v>
      </c>
      <c r="IM32" s="100">
        <f>X32+AV32+BT32+CR32+DP32+EN32+FL32+GJ32</f>
        <v>125</v>
      </c>
      <c r="IN32" s="100">
        <f>Y32+AW32+BU32+CS32+DQ32+EO32+FM32+GK32</f>
        <v>132</v>
      </c>
      <c r="IO32" s="100">
        <f>Z32+AX32+BV32+CT32+DR32+EP32+FN32+GL32</f>
        <v>128</v>
      </c>
      <c r="IP32" s="155">
        <f t="shared" si="227"/>
        <v>0</v>
      </c>
      <c r="IQ32" s="100">
        <f t="shared" si="228"/>
        <v>0</v>
      </c>
      <c r="IR32" s="100">
        <f t="shared" si="229"/>
        <v>0</v>
      </c>
      <c r="IS32" s="100">
        <f t="shared" si="230"/>
        <v>-136</v>
      </c>
      <c r="IT32" s="100">
        <f t="shared" si="231"/>
        <v>-141</v>
      </c>
      <c r="IU32" s="100">
        <f t="shared" si="232"/>
        <v>-140</v>
      </c>
      <c r="IV32" s="100">
        <f t="shared" si="233"/>
        <v>-148</v>
      </c>
      <c r="IW32" s="100">
        <f t="shared" si="234"/>
        <v>-155</v>
      </c>
      <c r="IX32" s="100">
        <f t="shared" si="235"/>
        <v>-150</v>
      </c>
      <c r="IY32" s="100">
        <f t="shared" si="236"/>
        <v>-148</v>
      </c>
      <c r="IZ32" s="100">
        <f t="shared" si="237"/>
        <v>168</v>
      </c>
      <c r="JA32" s="100">
        <f t="shared" si="238"/>
        <v>183</v>
      </c>
      <c r="JB32" s="100">
        <f t="shared" si="239"/>
        <v>169</v>
      </c>
      <c r="JC32" s="100">
        <f t="shared" si="240"/>
        <v>218</v>
      </c>
      <c r="JD32" s="100">
        <f>HV32-IM32</f>
        <v>200</v>
      </c>
      <c r="JE32" s="100">
        <f>HW32-IN32</f>
        <v>260</v>
      </c>
      <c r="JF32" s="100">
        <f>HX32-IO32</f>
        <v>337</v>
      </c>
      <c r="JG32"/>
    </row>
    <row r="33" spans="1:267">
      <c r="A33" s="21" t="s">
        <v>58</v>
      </c>
      <c r="B33" s="27"/>
      <c r="C33" s="72"/>
      <c r="D33" s="52">
        <f t="shared" si="241"/>
        <v>0</v>
      </c>
      <c r="E33" s="27"/>
      <c r="F33" s="27"/>
      <c r="G33" s="27">
        <v>0</v>
      </c>
      <c r="H33" s="27"/>
      <c r="I33" s="27">
        <v>130</v>
      </c>
      <c r="J33" s="27">
        <v>119</v>
      </c>
      <c r="K33" s="27">
        <v>127</v>
      </c>
      <c r="L33" s="27">
        <v>142</v>
      </c>
      <c r="M33" s="27">
        <v>148</v>
      </c>
      <c r="N33" s="27">
        <v>135</v>
      </c>
      <c r="O33" s="27">
        <v>143</v>
      </c>
      <c r="P33" s="27">
        <v>145</v>
      </c>
      <c r="Q33" s="27">
        <v>131</v>
      </c>
      <c r="R33" s="27">
        <v>162</v>
      </c>
      <c r="S33" s="27">
        <v>130</v>
      </c>
      <c r="T33" s="27">
        <v>143</v>
      </c>
      <c r="U33" s="27">
        <v>133</v>
      </c>
      <c r="V33" s="27">
        <v>113</v>
      </c>
      <c r="W33" s="27">
        <v>130</v>
      </c>
      <c r="X33" s="27">
        <v>101</v>
      </c>
      <c r="Y33" s="27">
        <v>125</v>
      </c>
      <c r="Z33" s="27">
        <v>120</v>
      </c>
      <c r="AA33" s="65">
        <v>54</v>
      </c>
      <c r="AB33" s="76">
        <f t="shared" si="220"/>
        <v>54</v>
      </c>
      <c r="AC33" s="58">
        <v>54</v>
      </c>
      <c r="AD33" s="58">
        <v>47</v>
      </c>
      <c r="AE33" s="58">
        <v>48</v>
      </c>
      <c r="AF33" s="58">
        <v>53</v>
      </c>
      <c r="AG33" s="58">
        <v>48</v>
      </c>
      <c r="AH33" s="58">
        <v>50</v>
      </c>
      <c r="AI33" s="58">
        <v>53</v>
      </c>
      <c r="AJ33" s="58">
        <v>54</v>
      </c>
      <c r="AK33" s="58">
        <v>53</v>
      </c>
      <c r="AL33" s="58">
        <v>49</v>
      </c>
      <c r="AM33" s="58">
        <v>51</v>
      </c>
      <c r="AN33" s="58">
        <v>55</v>
      </c>
      <c r="AO33" s="58">
        <v>55</v>
      </c>
      <c r="AP33" s="58">
        <v>56</v>
      </c>
      <c r="AQ33" s="58">
        <v>60</v>
      </c>
      <c r="AR33" s="58">
        <v>55</v>
      </c>
      <c r="AS33" s="58">
        <v>70</v>
      </c>
      <c r="AT33" s="27">
        <v>65</v>
      </c>
      <c r="AU33" s="27">
        <v>61</v>
      </c>
      <c r="AV33" s="27">
        <v>69</v>
      </c>
      <c r="AW33" s="27">
        <v>63</v>
      </c>
      <c r="AX33" s="27">
        <v>65</v>
      </c>
      <c r="AY33" s="65"/>
      <c r="AZ33" s="76">
        <f t="shared" si="221"/>
        <v>0</v>
      </c>
      <c r="BA33" s="58"/>
      <c r="BB33" s="58"/>
      <c r="BC33" s="58">
        <v>0</v>
      </c>
      <c r="BD33" s="58"/>
      <c r="BE33" s="58"/>
      <c r="BF33" s="58"/>
      <c r="BG33" s="58"/>
      <c r="BH33" s="58">
        <v>69</v>
      </c>
      <c r="BI33" s="58">
        <v>75</v>
      </c>
      <c r="BJ33" s="58">
        <v>64</v>
      </c>
      <c r="BK33" s="58">
        <v>71</v>
      </c>
      <c r="BL33" s="58">
        <v>78</v>
      </c>
      <c r="BM33" s="58">
        <v>74</v>
      </c>
      <c r="BN33" s="58">
        <v>82</v>
      </c>
      <c r="BO33" s="58">
        <v>74</v>
      </c>
      <c r="BP33" s="58">
        <v>73</v>
      </c>
      <c r="BQ33" s="58">
        <v>139</v>
      </c>
      <c r="BR33" s="27">
        <v>153</v>
      </c>
      <c r="BS33" s="27">
        <v>154</v>
      </c>
      <c r="BT33" s="27">
        <v>149</v>
      </c>
      <c r="BU33" s="27">
        <v>172</v>
      </c>
      <c r="BV33" s="27">
        <v>163</v>
      </c>
      <c r="BW33" s="65"/>
      <c r="BX33" s="76">
        <f t="shared" si="242"/>
        <v>0</v>
      </c>
      <c r="BY33" s="58"/>
      <c r="BZ33" s="58"/>
      <c r="CA33" s="58">
        <v>0</v>
      </c>
      <c r="CB33" s="58"/>
      <c r="CC33" s="58"/>
      <c r="CD33" s="58"/>
      <c r="CE33" s="58"/>
      <c r="CF33" s="58"/>
      <c r="CG33" s="58"/>
      <c r="CH33" s="58"/>
      <c r="CI33" s="58">
        <v>0</v>
      </c>
      <c r="CJ33" s="58">
        <v>0</v>
      </c>
      <c r="CK33" s="58"/>
      <c r="CL33" s="58"/>
      <c r="CM33" s="58"/>
      <c r="CN33" s="58"/>
      <c r="CO33" s="58"/>
      <c r="CP33" s="27"/>
      <c r="CQ33" s="27"/>
      <c r="CR33" s="27"/>
      <c r="CS33" s="27"/>
      <c r="CT33" s="27"/>
      <c r="CU33" s="65"/>
      <c r="CV33" s="76">
        <f t="shared" si="223"/>
        <v>0</v>
      </c>
      <c r="CW33" s="58"/>
      <c r="CX33" s="58"/>
      <c r="CY33" s="58"/>
      <c r="CZ33" s="58"/>
      <c r="DA33" s="58"/>
      <c r="DB33" s="58"/>
      <c r="DC33" s="58"/>
      <c r="DD33" s="58"/>
      <c r="DE33" s="58"/>
      <c r="DF33" s="58"/>
      <c r="DG33" s="58">
        <v>0</v>
      </c>
      <c r="DH33" s="58">
        <v>0</v>
      </c>
      <c r="DI33" s="58">
        <v>115</v>
      </c>
      <c r="DJ33" s="58">
        <v>125</v>
      </c>
      <c r="DK33" s="58">
        <v>128</v>
      </c>
      <c r="DL33" s="58">
        <v>135</v>
      </c>
      <c r="DM33" s="58">
        <v>129</v>
      </c>
      <c r="DN33" s="27">
        <v>124</v>
      </c>
      <c r="DO33" s="27">
        <v>139</v>
      </c>
      <c r="DP33" s="27">
        <v>133</v>
      </c>
      <c r="DQ33" s="27">
        <v>129</v>
      </c>
      <c r="DR33" s="185">
        <v>133</v>
      </c>
      <c r="DS33" s="65"/>
      <c r="DT33" s="76">
        <f t="shared" si="224"/>
        <v>0</v>
      </c>
      <c r="DU33" s="58"/>
      <c r="DV33" s="58"/>
      <c r="DW33" s="58">
        <v>0</v>
      </c>
      <c r="DX33" s="58"/>
      <c r="DY33" s="58"/>
      <c r="DZ33" s="58"/>
      <c r="EA33" s="58"/>
      <c r="EB33" s="58"/>
      <c r="EC33" s="58">
        <v>123</v>
      </c>
      <c r="ED33" s="58">
        <v>123</v>
      </c>
      <c r="EE33" s="58">
        <v>182</v>
      </c>
      <c r="EF33" s="58">
        <v>193</v>
      </c>
      <c r="EG33" s="58">
        <v>204</v>
      </c>
      <c r="EH33" s="58">
        <v>227</v>
      </c>
      <c r="EI33" s="58">
        <v>226</v>
      </c>
      <c r="EJ33" s="58">
        <v>233</v>
      </c>
      <c r="EK33" s="58">
        <v>260</v>
      </c>
      <c r="EL33" s="27">
        <v>239</v>
      </c>
      <c r="EM33" s="27">
        <v>251</v>
      </c>
      <c r="EN33" s="27">
        <v>225</v>
      </c>
      <c r="EO33" s="27">
        <v>228</v>
      </c>
      <c r="EP33" s="27">
        <v>206</v>
      </c>
      <c r="EQ33" s="65"/>
      <c r="ER33" s="76">
        <f t="shared" si="225"/>
        <v>0</v>
      </c>
      <c r="ES33" s="58"/>
      <c r="ET33" s="58"/>
      <c r="EU33" s="58"/>
      <c r="EV33" s="58"/>
      <c r="EW33" s="58"/>
      <c r="EX33" s="58"/>
      <c r="EY33" s="58"/>
      <c r="EZ33" s="58"/>
      <c r="FA33" s="58"/>
      <c r="FB33" s="58"/>
      <c r="FC33" s="58">
        <v>0</v>
      </c>
      <c r="FD33" s="58">
        <v>0</v>
      </c>
      <c r="FE33" s="58"/>
      <c r="FF33" s="58"/>
      <c r="FG33" s="58"/>
      <c r="FH33" s="58"/>
      <c r="FI33" s="58"/>
      <c r="FJ33" s="27"/>
      <c r="FK33" s="27"/>
      <c r="FL33" s="27"/>
      <c r="FM33" s="27"/>
      <c r="FN33" s="27"/>
      <c r="FO33" s="65"/>
      <c r="FP33" s="76">
        <f t="shared" si="226"/>
        <v>0</v>
      </c>
      <c r="FQ33" s="58"/>
      <c r="FR33" s="58"/>
      <c r="FS33" s="58"/>
      <c r="FT33" s="58"/>
      <c r="FU33" s="58"/>
      <c r="FV33" s="58"/>
      <c r="FW33" s="58"/>
      <c r="FX33" s="58"/>
      <c r="FY33" s="58"/>
      <c r="FZ33" s="58"/>
      <c r="GA33" s="58">
        <v>0</v>
      </c>
      <c r="GB33" s="58">
        <v>0</v>
      </c>
      <c r="GC33" s="58"/>
      <c r="GD33" s="58"/>
      <c r="GE33" s="58"/>
      <c r="GF33" s="58"/>
      <c r="GG33" s="58"/>
      <c r="GH33" s="27"/>
      <c r="GI33" s="27"/>
      <c r="GJ33" s="27"/>
      <c r="GK33" s="27"/>
      <c r="GL33" s="27"/>
      <c r="GM33" s="65">
        <v>0</v>
      </c>
      <c r="GN33" s="58">
        <v>0</v>
      </c>
      <c r="GO33" s="58">
        <v>0</v>
      </c>
      <c r="GP33" s="58">
        <v>0</v>
      </c>
      <c r="GQ33" s="58">
        <v>0</v>
      </c>
      <c r="GR33" s="58">
        <v>4</v>
      </c>
      <c r="GS33" s="58">
        <v>34</v>
      </c>
      <c r="GT33" s="58">
        <v>46</v>
      </c>
      <c r="GU33" s="58">
        <v>41</v>
      </c>
      <c r="GV33" s="58">
        <v>63</v>
      </c>
      <c r="GW33" s="27">
        <v>26</v>
      </c>
      <c r="GX33" s="27">
        <v>84</v>
      </c>
      <c r="GY33" s="27">
        <v>67</v>
      </c>
      <c r="GZ33" s="27">
        <v>73</v>
      </c>
      <c r="HA33" s="210">
        <v>83</v>
      </c>
      <c r="HB33" s="58"/>
      <c r="HD33" s="84" t="s">
        <v>163</v>
      </c>
      <c r="HE33" s="85">
        <v>2</v>
      </c>
      <c r="HH33" s="100">
        <v>169</v>
      </c>
      <c r="HI33" s="100">
        <v>180</v>
      </c>
      <c r="HJ33" s="100">
        <v>265</v>
      </c>
      <c r="HK33" s="100"/>
      <c r="HL33" s="100"/>
      <c r="HM33" s="100"/>
      <c r="HN33" s="100"/>
      <c r="HO33" s="100"/>
      <c r="HP33" s="100"/>
      <c r="HQ33" s="100"/>
      <c r="HR33" s="100">
        <v>680</v>
      </c>
      <c r="HS33" s="100">
        <v>794</v>
      </c>
      <c r="HT33" s="100">
        <v>720</v>
      </c>
      <c r="HU33" s="100">
        <v>819</v>
      </c>
      <c r="HV33" s="100">
        <v>744</v>
      </c>
      <c r="HW33" s="100">
        <v>790</v>
      </c>
      <c r="HX33" s="100">
        <v>770</v>
      </c>
      <c r="HY33" s="155">
        <f>J33+AH33+BF33+CD33+DB33+DZ33+EX33+FV33</f>
        <v>169</v>
      </c>
      <c r="HZ33" s="100">
        <f>K33+AI33+BG33+CE33+DC33+EA33+EY33+FW33</f>
        <v>180</v>
      </c>
      <c r="IA33" s="100">
        <f>L33+AJ33+BH33+CF33+DD33+EB33+EZ33+FX33</f>
        <v>265</v>
      </c>
      <c r="IB33" s="100">
        <f>M33+AK33+BI33+CG33+DE33+EC33+FA33+FY33</f>
        <v>399</v>
      </c>
      <c r="IC33" s="100">
        <f>N33+AL33+BJ33+CH33+DF33+ED33+FB33+FZ33</f>
        <v>371</v>
      </c>
      <c r="ID33" s="100">
        <f>O33+AM33+BK33+CI33+DG33+EE33+FC33+GA33</f>
        <v>447</v>
      </c>
      <c r="IE33" s="100">
        <f>P33+AN33+BL33+CJ33+DH33+EF33+FD33+GB33</f>
        <v>471</v>
      </c>
      <c r="IF33" s="100">
        <f>Q33+AO33+BM33+CK33+DI33+EG33+FE33+GC33</f>
        <v>579</v>
      </c>
      <c r="IG33" s="100">
        <f>R33+AP33+BN33+CL33+DJ33+EH33+FF33+GD33</f>
        <v>652</v>
      </c>
      <c r="IH33" s="100">
        <f>S33+AQ33+BO33+CM33+DK33+EI33+FG33+GE33</f>
        <v>618</v>
      </c>
      <c r="II33" s="100">
        <f>T33+AR33+BP33+CN33+DL33+EJ33+FH33+GF33</f>
        <v>639</v>
      </c>
      <c r="IJ33" s="100">
        <f>U33+AS33+BQ33+CO33+DM33+EK33+FI33+GG33</f>
        <v>731</v>
      </c>
      <c r="IK33" s="100">
        <f>V33+AT33+BR33+CP33+DN33+EL33+FJ33+GH33</f>
        <v>694</v>
      </c>
      <c r="IL33" s="100">
        <f>W33+AU33+BS33+CQ33+DO33+EM33+FK33+GI33</f>
        <v>735</v>
      </c>
      <c r="IM33" s="100">
        <f>X33+AV33+BT33+CR33+DP33+EN33+FL33+GJ33</f>
        <v>677</v>
      </c>
      <c r="IN33" s="100">
        <f>Y33+AW33+BU33+CS33+DQ33+EO33+FM33+GK33</f>
        <v>717</v>
      </c>
      <c r="IO33" s="100">
        <f>Z33+AX33+BV33+CT33+DR33+EP33+FN33+GL33</f>
        <v>687</v>
      </c>
      <c r="IP33" s="155">
        <f t="shared" si="227"/>
        <v>0</v>
      </c>
      <c r="IQ33" s="100">
        <f t="shared" si="228"/>
        <v>0</v>
      </c>
      <c r="IR33" s="100">
        <f t="shared" si="229"/>
        <v>0</v>
      </c>
      <c r="IS33" s="100">
        <f t="shared" si="230"/>
        <v>-399</v>
      </c>
      <c r="IT33" s="100">
        <f t="shared" si="231"/>
        <v>-371</v>
      </c>
      <c r="IU33" s="100">
        <f t="shared" si="232"/>
        <v>-447</v>
      </c>
      <c r="IV33" s="100">
        <f t="shared" si="233"/>
        <v>-471</v>
      </c>
      <c r="IW33" s="100">
        <f t="shared" si="234"/>
        <v>-579</v>
      </c>
      <c r="IX33" s="100">
        <f t="shared" si="235"/>
        <v>-652</v>
      </c>
      <c r="IY33" s="100">
        <f t="shared" si="236"/>
        <v>-618</v>
      </c>
      <c r="IZ33" s="100">
        <f t="shared" si="237"/>
        <v>41</v>
      </c>
      <c r="JA33" s="100">
        <f t="shared" si="238"/>
        <v>63</v>
      </c>
      <c r="JB33" s="100">
        <f t="shared" si="239"/>
        <v>26</v>
      </c>
      <c r="JC33" s="100">
        <f t="shared" si="240"/>
        <v>84</v>
      </c>
      <c r="JD33" s="100">
        <f>HV33-IM33</f>
        <v>67</v>
      </c>
      <c r="JE33" s="100">
        <f>HW33-IN33</f>
        <v>73</v>
      </c>
      <c r="JF33" s="100">
        <f>HX33-IO33</f>
        <v>83</v>
      </c>
      <c r="JG33"/>
    </row>
    <row r="34" spans="1:267">
      <c r="A34" s="21" t="s">
        <v>59</v>
      </c>
      <c r="B34" s="27"/>
      <c r="C34" s="72">
        <v>108</v>
      </c>
      <c r="D34" s="52">
        <f t="shared" si="241"/>
        <v>103.5</v>
      </c>
      <c r="E34" s="27">
        <v>99</v>
      </c>
      <c r="F34" s="27">
        <v>105</v>
      </c>
      <c r="G34" s="27">
        <v>107</v>
      </c>
      <c r="H34" s="27">
        <v>107</v>
      </c>
      <c r="I34" s="27">
        <v>105</v>
      </c>
      <c r="J34" s="27">
        <v>91</v>
      </c>
      <c r="K34" s="27">
        <v>97</v>
      </c>
      <c r="L34" s="27">
        <v>117</v>
      </c>
      <c r="M34" s="27">
        <v>114</v>
      </c>
      <c r="N34" s="27">
        <v>110</v>
      </c>
      <c r="O34" s="27">
        <v>114</v>
      </c>
      <c r="P34" s="27">
        <v>111</v>
      </c>
      <c r="Q34" s="27">
        <v>102</v>
      </c>
      <c r="R34" s="27">
        <v>121</v>
      </c>
      <c r="S34" s="27">
        <v>110</v>
      </c>
      <c r="T34" s="27">
        <v>111</v>
      </c>
      <c r="U34" s="27">
        <v>105</v>
      </c>
      <c r="V34" s="27">
        <v>98</v>
      </c>
      <c r="W34" s="27">
        <v>107</v>
      </c>
      <c r="X34" s="27">
        <v>111</v>
      </c>
      <c r="Y34" s="27">
        <v>117</v>
      </c>
      <c r="Z34" s="27">
        <v>120</v>
      </c>
      <c r="AA34" s="65">
        <v>69</v>
      </c>
      <c r="AB34" s="76">
        <f t="shared" si="220"/>
        <v>71</v>
      </c>
      <c r="AC34" s="58">
        <v>73</v>
      </c>
      <c r="AD34" s="58">
        <v>67</v>
      </c>
      <c r="AE34" s="58">
        <v>70</v>
      </c>
      <c r="AF34" s="58">
        <v>77</v>
      </c>
      <c r="AG34" s="58">
        <v>70</v>
      </c>
      <c r="AH34" s="58">
        <v>71</v>
      </c>
      <c r="AI34" s="58">
        <v>69</v>
      </c>
      <c r="AJ34" s="58">
        <v>62</v>
      </c>
      <c r="AK34" s="58">
        <v>83</v>
      </c>
      <c r="AL34" s="58">
        <v>71</v>
      </c>
      <c r="AM34" s="58">
        <v>69</v>
      </c>
      <c r="AN34" s="58">
        <v>77</v>
      </c>
      <c r="AO34" s="58">
        <v>80</v>
      </c>
      <c r="AP34" s="58">
        <v>64</v>
      </c>
      <c r="AQ34" s="58">
        <v>64</v>
      </c>
      <c r="AR34" s="58">
        <v>71</v>
      </c>
      <c r="AS34" s="58">
        <v>102</v>
      </c>
      <c r="AT34" s="27">
        <v>101</v>
      </c>
      <c r="AU34" s="27">
        <v>89</v>
      </c>
      <c r="AV34" s="27">
        <v>92</v>
      </c>
      <c r="AW34" s="27">
        <v>93</v>
      </c>
      <c r="AX34" s="27">
        <v>102</v>
      </c>
      <c r="AY34" s="65"/>
      <c r="AZ34" s="76">
        <f t="shared" si="221"/>
        <v>0</v>
      </c>
      <c r="BA34" s="58"/>
      <c r="BB34" s="58"/>
      <c r="BC34" s="58">
        <v>0</v>
      </c>
      <c r="BD34" s="58"/>
      <c r="BE34" s="58"/>
      <c r="BF34" s="58"/>
      <c r="BG34" s="58"/>
      <c r="BH34" s="58"/>
      <c r="BI34" s="58"/>
      <c r="BJ34" s="58"/>
      <c r="BK34" s="58">
        <v>0</v>
      </c>
      <c r="BL34" s="58">
        <v>0</v>
      </c>
      <c r="BM34" s="58"/>
      <c r="BN34" s="58"/>
      <c r="BO34" s="58"/>
      <c r="BP34" s="58"/>
      <c r="BQ34" s="58"/>
      <c r="BR34" s="27"/>
      <c r="BS34" s="27"/>
      <c r="BT34" s="27"/>
      <c r="BU34" s="27"/>
      <c r="BV34" s="27"/>
      <c r="BW34" s="65"/>
      <c r="BX34" s="76">
        <f t="shared" si="242"/>
        <v>0</v>
      </c>
      <c r="BY34" s="58"/>
      <c r="BZ34" s="58"/>
      <c r="CA34" s="58">
        <v>0</v>
      </c>
      <c r="CB34" s="58"/>
      <c r="CC34" s="58"/>
      <c r="CD34" s="58"/>
      <c r="CE34" s="58"/>
      <c r="CF34" s="58"/>
      <c r="CG34" s="58"/>
      <c r="CH34" s="58"/>
      <c r="CI34" s="58">
        <v>0</v>
      </c>
      <c r="CJ34" s="58">
        <v>0</v>
      </c>
      <c r="CK34" s="58"/>
      <c r="CL34" s="58"/>
      <c r="CM34" s="58"/>
      <c r="CN34" s="58"/>
      <c r="CO34" s="58"/>
      <c r="CP34" s="27"/>
      <c r="CQ34" s="27"/>
      <c r="CR34" s="27"/>
      <c r="CS34" s="27"/>
      <c r="CT34" s="27"/>
      <c r="CU34" s="65"/>
      <c r="CV34" s="76">
        <f t="shared" si="223"/>
        <v>0</v>
      </c>
      <c r="CW34" s="58"/>
      <c r="CX34" s="58"/>
      <c r="CY34" s="58"/>
      <c r="CZ34" s="58"/>
      <c r="DA34" s="58"/>
      <c r="DB34" s="58"/>
      <c r="DC34" s="58"/>
      <c r="DD34" s="58"/>
      <c r="DE34" s="58"/>
      <c r="DF34" s="58"/>
      <c r="DG34" s="58">
        <v>0</v>
      </c>
      <c r="DH34" s="58">
        <v>0</v>
      </c>
      <c r="DI34" s="58"/>
      <c r="DJ34" s="58"/>
      <c r="DK34" s="58"/>
      <c r="DL34" s="58"/>
      <c r="DM34" s="58"/>
      <c r="DN34" s="27"/>
      <c r="DO34" s="27"/>
      <c r="DP34" s="27"/>
      <c r="DQ34" s="27"/>
      <c r="DR34" s="185">
        <v>133</v>
      </c>
      <c r="DS34" s="65">
        <v>1</v>
      </c>
      <c r="DT34" s="76">
        <f t="shared" si="224"/>
        <v>0.5</v>
      </c>
      <c r="DU34" s="58"/>
      <c r="DV34" s="58">
        <v>2</v>
      </c>
      <c r="DW34" s="58">
        <v>8</v>
      </c>
      <c r="DX34" s="58">
        <v>42</v>
      </c>
      <c r="DY34" s="58">
        <v>71</v>
      </c>
      <c r="DZ34" s="58">
        <v>81</v>
      </c>
      <c r="EA34" s="58">
        <v>84</v>
      </c>
      <c r="EB34" s="58">
        <v>71</v>
      </c>
      <c r="EC34" s="58">
        <v>96</v>
      </c>
      <c r="ED34" s="58">
        <v>88</v>
      </c>
      <c r="EE34" s="58">
        <v>89</v>
      </c>
      <c r="EF34" s="58">
        <v>93</v>
      </c>
      <c r="EG34" s="58">
        <v>85</v>
      </c>
      <c r="EH34" s="58">
        <v>87</v>
      </c>
      <c r="EI34" s="58">
        <v>86</v>
      </c>
      <c r="EJ34" s="58">
        <v>80</v>
      </c>
      <c r="EK34" s="58">
        <v>86</v>
      </c>
      <c r="EL34" s="27">
        <v>84</v>
      </c>
      <c r="EM34" s="27">
        <v>75</v>
      </c>
      <c r="EN34" s="27">
        <v>79</v>
      </c>
      <c r="EO34" s="27">
        <v>79</v>
      </c>
      <c r="EP34" s="27">
        <v>69</v>
      </c>
      <c r="EQ34" s="65"/>
      <c r="ER34" s="76">
        <f t="shared" si="225"/>
        <v>0</v>
      </c>
      <c r="ES34" s="58"/>
      <c r="ET34" s="58"/>
      <c r="EU34" s="58"/>
      <c r="EV34" s="58"/>
      <c r="EW34" s="58"/>
      <c r="EX34" s="58"/>
      <c r="EY34" s="58"/>
      <c r="EZ34" s="58"/>
      <c r="FA34" s="58"/>
      <c r="FB34" s="58"/>
      <c r="FC34" s="58">
        <v>0</v>
      </c>
      <c r="FD34" s="58">
        <v>0</v>
      </c>
      <c r="FE34" s="58"/>
      <c r="FF34" s="58"/>
      <c r="FG34" s="58"/>
      <c r="FH34" s="58"/>
      <c r="FI34" s="58"/>
      <c r="FJ34" s="27"/>
      <c r="FK34" s="27"/>
      <c r="FL34" s="27"/>
      <c r="FM34" s="27"/>
      <c r="FN34" s="27"/>
      <c r="FO34" s="65"/>
      <c r="FP34" s="76">
        <f t="shared" si="226"/>
        <v>0</v>
      </c>
      <c r="FQ34" s="58"/>
      <c r="FR34" s="58"/>
      <c r="FS34" s="58"/>
      <c r="FT34" s="58"/>
      <c r="FU34" s="58"/>
      <c r="FV34" s="58"/>
      <c r="FW34" s="58"/>
      <c r="FX34" s="58"/>
      <c r="FY34" s="58"/>
      <c r="FZ34" s="58"/>
      <c r="GA34" s="58">
        <v>0</v>
      </c>
      <c r="GB34" s="58">
        <v>0</v>
      </c>
      <c r="GC34" s="58"/>
      <c r="GD34" s="58"/>
      <c r="GE34" s="58"/>
      <c r="GF34" s="58"/>
      <c r="GG34" s="58"/>
      <c r="GH34" s="27"/>
      <c r="GI34" s="27"/>
      <c r="GJ34" s="27"/>
      <c r="GK34" s="27"/>
      <c r="GL34" s="27"/>
      <c r="GM34" s="65">
        <v>0</v>
      </c>
      <c r="GN34" s="58">
        <v>0</v>
      </c>
      <c r="GO34" s="58">
        <v>0</v>
      </c>
      <c r="GP34" s="58">
        <v>0</v>
      </c>
      <c r="GQ34" s="58">
        <v>0</v>
      </c>
      <c r="GR34" s="58">
        <v>36</v>
      </c>
      <c r="GS34" s="58">
        <v>22</v>
      </c>
      <c r="GT34" s="58">
        <v>25</v>
      </c>
      <c r="GU34" s="58">
        <v>26</v>
      </c>
      <c r="GV34" s="58">
        <v>35</v>
      </c>
      <c r="GW34" s="27">
        <v>52</v>
      </c>
      <c r="GX34" s="27">
        <v>72</v>
      </c>
      <c r="GY34" s="27">
        <v>51</v>
      </c>
      <c r="GZ34" s="27">
        <v>49</v>
      </c>
      <c r="HA34" s="210">
        <v>47</v>
      </c>
      <c r="HB34" s="58"/>
      <c r="HD34" s="84" t="s">
        <v>164</v>
      </c>
      <c r="HE34" s="85">
        <v>64</v>
      </c>
      <c r="HH34" s="100">
        <v>243</v>
      </c>
      <c r="HI34" s="100">
        <v>250</v>
      </c>
      <c r="HJ34" s="100">
        <v>250</v>
      </c>
      <c r="HK34" s="100"/>
      <c r="HL34" s="100"/>
      <c r="HM34" s="100"/>
      <c r="HN34" s="100"/>
      <c r="HO34" s="100"/>
      <c r="HP34" s="100"/>
      <c r="HQ34" s="100"/>
      <c r="HR34" s="100">
        <v>288</v>
      </c>
      <c r="HS34" s="100">
        <v>328</v>
      </c>
      <c r="HT34" s="100">
        <v>335</v>
      </c>
      <c r="HU34" s="100">
        <v>343</v>
      </c>
      <c r="HV34" s="100">
        <v>333</v>
      </c>
      <c r="HW34" s="100">
        <v>338</v>
      </c>
      <c r="HX34" s="100">
        <v>471</v>
      </c>
      <c r="HY34" s="155">
        <f>J34+AH34+BF34+CD34+DB34+DZ34+EX34+FV34</f>
        <v>243</v>
      </c>
      <c r="HZ34" s="100">
        <f>K34+AI34+BG34+CE34+DC34+EA34+EY34+FW34</f>
        <v>250</v>
      </c>
      <c r="IA34" s="100">
        <f>L34+AJ34+BH34+CF34+DD34+EB34+EZ34+FX34</f>
        <v>250</v>
      </c>
      <c r="IB34" s="100">
        <f>M34+AK34+BI34+CG34+DE34+EC34+FA34+FY34</f>
        <v>293</v>
      </c>
      <c r="IC34" s="100">
        <f>N34+AL34+BJ34+CH34+DF34+ED34+FB34+FZ34</f>
        <v>269</v>
      </c>
      <c r="ID34" s="100">
        <f>O34+AM34+BK34+CI34+DG34+EE34+FC34+GA34</f>
        <v>272</v>
      </c>
      <c r="IE34" s="100">
        <f>P34+AN34+BL34+CJ34+DH34+EF34+FD34+GB34</f>
        <v>281</v>
      </c>
      <c r="IF34" s="100">
        <f>Q34+AO34+BM34+CK34+DI34+EG34+FE34+GC34</f>
        <v>267</v>
      </c>
      <c r="IG34" s="100">
        <f>R34+AP34+BN34+CL34+DJ34+EH34+FF34+GD34</f>
        <v>272</v>
      </c>
      <c r="IH34" s="100">
        <f>S34+AQ34+BO34+CM34+DK34+EI34+FG34+GE34</f>
        <v>260</v>
      </c>
      <c r="II34" s="100">
        <f>T34+AR34+BP34+CN34+DL34+EJ34+FH34+GF34</f>
        <v>262</v>
      </c>
      <c r="IJ34" s="100">
        <f>U34+AS34+BQ34+CO34+DM34+EK34+FI34+GG34</f>
        <v>293</v>
      </c>
      <c r="IK34" s="100">
        <f>V34+AT34+BR34+CP34+DN34+EL34+FJ34+GH34</f>
        <v>283</v>
      </c>
      <c r="IL34" s="100">
        <f>W34+AU34+BS34+CQ34+DO34+EM34+FK34+GI34</f>
        <v>271</v>
      </c>
      <c r="IM34" s="100">
        <f>X34+AV34+BT34+CR34+DP34+EN34+FL34+GJ34</f>
        <v>282</v>
      </c>
      <c r="IN34" s="100">
        <f>Y34+AW34+BU34+CS34+DQ34+EO34+FM34+GK34</f>
        <v>289</v>
      </c>
      <c r="IO34" s="100">
        <f>Z34+AX34+BV34+CT34+DR34+EP34+FN34+GL34</f>
        <v>424</v>
      </c>
      <c r="IP34" s="155">
        <f t="shared" si="227"/>
        <v>0</v>
      </c>
      <c r="IQ34" s="100">
        <f t="shared" si="228"/>
        <v>0</v>
      </c>
      <c r="IR34" s="100">
        <f t="shared" si="229"/>
        <v>0</v>
      </c>
      <c r="IS34" s="100">
        <f t="shared" si="230"/>
        <v>-293</v>
      </c>
      <c r="IT34" s="100">
        <f t="shared" si="231"/>
        <v>-269</v>
      </c>
      <c r="IU34" s="100">
        <f t="shared" si="232"/>
        <v>-272</v>
      </c>
      <c r="IV34" s="100">
        <f t="shared" si="233"/>
        <v>-281</v>
      </c>
      <c r="IW34" s="100">
        <f t="shared" si="234"/>
        <v>-267</v>
      </c>
      <c r="IX34" s="100">
        <f t="shared" si="235"/>
        <v>-272</v>
      </c>
      <c r="IY34" s="100">
        <f t="shared" si="236"/>
        <v>-260</v>
      </c>
      <c r="IZ34" s="100">
        <f t="shared" si="237"/>
        <v>26</v>
      </c>
      <c r="JA34" s="100">
        <f t="shared" si="238"/>
        <v>35</v>
      </c>
      <c r="JB34" s="100">
        <f t="shared" si="239"/>
        <v>52</v>
      </c>
      <c r="JC34" s="100">
        <f t="shared" si="240"/>
        <v>72</v>
      </c>
      <c r="JD34" s="100">
        <f>HV34-IM34</f>
        <v>51</v>
      </c>
      <c r="JE34" s="100">
        <f>HW34-IN34</f>
        <v>49</v>
      </c>
      <c r="JF34" s="100">
        <f>HX34-IO34</f>
        <v>47</v>
      </c>
      <c r="JG34"/>
    </row>
    <row r="35" spans="1:267">
      <c r="A35" s="21" t="s">
        <v>60</v>
      </c>
      <c r="B35" s="27"/>
      <c r="C35" s="72">
        <v>527</v>
      </c>
      <c r="D35" s="52">
        <f t="shared" si="241"/>
        <v>496.5</v>
      </c>
      <c r="E35" s="27">
        <v>466</v>
      </c>
      <c r="F35" s="27">
        <v>542</v>
      </c>
      <c r="G35" s="27">
        <v>523</v>
      </c>
      <c r="H35" s="27">
        <v>529</v>
      </c>
      <c r="I35" s="27">
        <v>520</v>
      </c>
      <c r="J35" s="27">
        <v>479</v>
      </c>
      <c r="K35" s="27">
        <v>518</v>
      </c>
      <c r="L35" s="27">
        <v>574</v>
      </c>
      <c r="M35" s="27">
        <v>540</v>
      </c>
      <c r="N35" s="27">
        <v>524</v>
      </c>
      <c r="O35" s="27">
        <v>519</v>
      </c>
      <c r="P35" s="27">
        <v>519</v>
      </c>
      <c r="Q35" s="27">
        <v>536</v>
      </c>
      <c r="R35" s="27">
        <v>495</v>
      </c>
      <c r="S35" s="27">
        <v>518</v>
      </c>
      <c r="T35" s="27">
        <v>543</v>
      </c>
      <c r="U35" s="27">
        <v>435</v>
      </c>
      <c r="V35" s="27">
        <v>463</v>
      </c>
      <c r="W35" s="27">
        <v>412</v>
      </c>
      <c r="X35" s="27">
        <v>402</v>
      </c>
      <c r="Y35" s="27">
        <v>401</v>
      </c>
      <c r="Z35" s="27">
        <v>406</v>
      </c>
      <c r="AA35" s="65">
        <v>91</v>
      </c>
      <c r="AB35" s="76">
        <f t="shared" si="220"/>
        <v>89</v>
      </c>
      <c r="AC35" s="58">
        <v>87</v>
      </c>
      <c r="AD35" s="58">
        <v>82</v>
      </c>
      <c r="AE35" s="58">
        <v>90</v>
      </c>
      <c r="AF35" s="58">
        <v>83</v>
      </c>
      <c r="AG35" s="58">
        <v>81</v>
      </c>
      <c r="AH35" s="58">
        <v>77</v>
      </c>
      <c r="AI35" s="58">
        <v>105</v>
      </c>
      <c r="AJ35" s="58">
        <v>99</v>
      </c>
      <c r="AK35" s="58">
        <v>110</v>
      </c>
      <c r="AL35" s="58">
        <v>102</v>
      </c>
      <c r="AM35" s="58">
        <v>104</v>
      </c>
      <c r="AN35" s="58">
        <v>123</v>
      </c>
      <c r="AO35" s="58">
        <v>102</v>
      </c>
      <c r="AP35" s="58">
        <v>122</v>
      </c>
      <c r="AQ35" s="58">
        <v>118</v>
      </c>
      <c r="AR35" s="58">
        <v>127</v>
      </c>
      <c r="AS35" s="58">
        <v>125</v>
      </c>
      <c r="AT35" s="27">
        <v>127</v>
      </c>
      <c r="AU35" s="27">
        <v>138</v>
      </c>
      <c r="AV35" s="27">
        <v>147</v>
      </c>
      <c r="AW35" s="27">
        <v>126</v>
      </c>
      <c r="AX35" s="27">
        <v>151</v>
      </c>
      <c r="AY35" s="65">
        <v>66</v>
      </c>
      <c r="AZ35" s="76">
        <f t="shared" si="221"/>
        <v>67</v>
      </c>
      <c r="BA35" s="58">
        <v>68</v>
      </c>
      <c r="BB35" s="58">
        <v>67</v>
      </c>
      <c r="BC35" s="58">
        <v>69</v>
      </c>
      <c r="BD35" s="58">
        <v>68</v>
      </c>
      <c r="BE35" s="58">
        <v>69</v>
      </c>
      <c r="BF35" s="58">
        <v>70</v>
      </c>
      <c r="BG35" s="58">
        <v>67</v>
      </c>
      <c r="BH35" s="58">
        <v>70</v>
      </c>
      <c r="BI35" s="58">
        <v>75</v>
      </c>
      <c r="BJ35" s="58">
        <v>60</v>
      </c>
      <c r="BK35" s="58">
        <v>78</v>
      </c>
      <c r="BL35" s="58">
        <v>71</v>
      </c>
      <c r="BM35" s="58">
        <v>78</v>
      </c>
      <c r="BN35" s="58">
        <v>68</v>
      </c>
      <c r="BO35" s="58">
        <v>79</v>
      </c>
      <c r="BP35" s="58">
        <v>74</v>
      </c>
      <c r="BQ35" s="58">
        <v>79</v>
      </c>
      <c r="BR35" s="27">
        <v>75</v>
      </c>
      <c r="BS35" s="27">
        <v>70</v>
      </c>
      <c r="BT35" s="27">
        <v>70</v>
      </c>
      <c r="BU35" s="27">
        <v>72</v>
      </c>
      <c r="BV35" s="27">
        <v>70</v>
      </c>
      <c r="BW35" s="65">
        <v>94</v>
      </c>
      <c r="BX35" s="76">
        <f>(BW35+BY35)/2</f>
        <v>84</v>
      </c>
      <c r="BY35" s="58">
        <v>74</v>
      </c>
      <c r="BZ35" s="58">
        <f>(2*((CA35-BY35)/5))+BY35</f>
        <v>111.6</v>
      </c>
      <c r="CA35" s="58">
        <v>168</v>
      </c>
      <c r="CB35" s="58">
        <v>99</v>
      </c>
      <c r="CC35" s="58">
        <v>95</v>
      </c>
      <c r="CD35" s="58">
        <v>80</v>
      </c>
      <c r="CE35" s="58">
        <v>131</v>
      </c>
      <c r="CF35" s="58">
        <v>124</v>
      </c>
      <c r="CG35" s="58">
        <v>127</v>
      </c>
      <c r="CH35" s="58">
        <v>128</v>
      </c>
      <c r="CI35" s="58">
        <v>99</v>
      </c>
      <c r="CJ35" s="58">
        <v>126</v>
      </c>
      <c r="CK35" s="58">
        <v>112</v>
      </c>
      <c r="CL35" s="58">
        <v>125</v>
      </c>
      <c r="CM35" s="58">
        <v>131</v>
      </c>
      <c r="CN35" s="58">
        <v>139</v>
      </c>
      <c r="CO35" s="58">
        <v>132</v>
      </c>
      <c r="CP35" s="27">
        <v>120</v>
      </c>
      <c r="CQ35" s="27">
        <v>125</v>
      </c>
      <c r="CR35" s="27">
        <v>130</v>
      </c>
      <c r="CS35" s="27">
        <v>154</v>
      </c>
      <c r="CT35" s="27">
        <v>163</v>
      </c>
      <c r="CU35" s="65"/>
      <c r="CV35" s="76">
        <f t="shared" si="223"/>
        <v>0</v>
      </c>
      <c r="CW35" s="58"/>
      <c r="CX35" s="58"/>
      <c r="CY35" s="58"/>
      <c r="CZ35" s="58"/>
      <c r="DA35" s="58"/>
      <c r="DB35" s="58"/>
      <c r="DC35" s="58"/>
      <c r="DD35" s="58"/>
      <c r="DE35" s="58"/>
      <c r="DF35" s="58"/>
      <c r="DG35" s="58">
        <v>0</v>
      </c>
      <c r="DH35" s="58">
        <v>0</v>
      </c>
      <c r="DI35" s="58"/>
      <c r="DJ35" s="58"/>
      <c r="DK35" s="58"/>
      <c r="DL35" s="58"/>
      <c r="DM35" s="58"/>
      <c r="DN35" s="27"/>
      <c r="DO35" s="27"/>
      <c r="DP35" s="27"/>
      <c r="DQ35" s="27"/>
      <c r="DR35" s="185"/>
      <c r="DS35" s="65"/>
      <c r="DT35" s="76">
        <f t="shared" si="224"/>
        <v>0</v>
      </c>
      <c r="DU35" s="58"/>
      <c r="DV35" s="58">
        <v>6</v>
      </c>
      <c r="DW35" s="58">
        <v>9</v>
      </c>
      <c r="DX35" s="58">
        <v>7</v>
      </c>
      <c r="DY35" s="58">
        <v>55</v>
      </c>
      <c r="DZ35" s="58">
        <v>70</v>
      </c>
      <c r="EA35" s="58">
        <v>64</v>
      </c>
      <c r="EB35" s="58">
        <v>80</v>
      </c>
      <c r="EC35" s="58">
        <v>78</v>
      </c>
      <c r="ED35" s="58">
        <v>74</v>
      </c>
      <c r="EE35" s="58">
        <v>145</v>
      </c>
      <c r="EF35" s="58">
        <v>173</v>
      </c>
      <c r="EG35" s="58">
        <v>184</v>
      </c>
      <c r="EH35" s="58">
        <v>178</v>
      </c>
      <c r="EI35" s="58">
        <v>179</v>
      </c>
      <c r="EJ35" s="58">
        <v>193</v>
      </c>
      <c r="EK35" s="58">
        <v>177</v>
      </c>
      <c r="EL35" s="27">
        <v>186</v>
      </c>
      <c r="EM35" s="27">
        <v>166</v>
      </c>
      <c r="EN35" s="27">
        <v>182</v>
      </c>
      <c r="EO35" s="27">
        <v>201</v>
      </c>
      <c r="EP35" s="27">
        <v>183</v>
      </c>
      <c r="EQ35" s="65">
        <v>87</v>
      </c>
      <c r="ER35" s="76">
        <f t="shared" si="225"/>
        <v>85.5</v>
      </c>
      <c r="ES35" s="58">
        <v>84</v>
      </c>
      <c r="ET35" s="58">
        <v>86</v>
      </c>
      <c r="EU35" s="58">
        <v>58</v>
      </c>
      <c r="EV35" s="58">
        <v>80</v>
      </c>
      <c r="EW35" s="58">
        <v>87</v>
      </c>
      <c r="EX35" s="58">
        <v>88</v>
      </c>
      <c r="EY35" s="58">
        <v>88</v>
      </c>
      <c r="EZ35" s="58">
        <v>84</v>
      </c>
      <c r="FA35" s="58">
        <v>83</v>
      </c>
      <c r="FB35" s="58">
        <v>95</v>
      </c>
      <c r="FC35" s="58">
        <v>93</v>
      </c>
      <c r="FD35" s="58">
        <v>86</v>
      </c>
      <c r="FE35" s="58">
        <v>86</v>
      </c>
      <c r="FF35" s="58">
        <v>89</v>
      </c>
      <c r="FG35" s="58">
        <v>87</v>
      </c>
      <c r="FH35" s="58">
        <v>87</v>
      </c>
      <c r="FI35" s="58">
        <v>84</v>
      </c>
      <c r="FJ35" s="27">
        <v>84</v>
      </c>
      <c r="FK35" s="27">
        <v>96</v>
      </c>
      <c r="FL35" s="27">
        <v>82</v>
      </c>
      <c r="FM35" s="27">
        <v>89</v>
      </c>
      <c r="FN35" s="27">
        <v>91</v>
      </c>
      <c r="FO35" s="65">
        <v>35</v>
      </c>
      <c r="FP35" s="76">
        <f t="shared" si="226"/>
        <v>34</v>
      </c>
      <c r="FQ35" s="58">
        <v>33</v>
      </c>
      <c r="FR35" s="58">
        <v>36</v>
      </c>
      <c r="FS35" s="58">
        <v>36</v>
      </c>
      <c r="FT35" s="58">
        <v>34</v>
      </c>
      <c r="FU35" s="58">
        <v>34</v>
      </c>
      <c r="FV35" s="58">
        <v>33</v>
      </c>
      <c r="FW35" s="58">
        <v>35</v>
      </c>
      <c r="FX35" s="58">
        <v>38</v>
      </c>
      <c r="FY35" s="58">
        <v>50</v>
      </c>
      <c r="FZ35" s="58">
        <v>44</v>
      </c>
      <c r="GA35" s="58">
        <v>48</v>
      </c>
      <c r="GB35" s="58">
        <v>43</v>
      </c>
      <c r="GC35" s="58">
        <v>49</v>
      </c>
      <c r="GD35" s="58">
        <v>58</v>
      </c>
      <c r="GE35" s="58">
        <v>55</v>
      </c>
      <c r="GF35" s="58">
        <v>52</v>
      </c>
      <c r="GG35" s="58">
        <v>57</v>
      </c>
      <c r="GH35" s="27">
        <v>59</v>
      </c>
      <c r="GI35" s="27">
        <v>51</v>
      </c>
      <c r="GJ35" s="27">
        <v>55</v>
      </c>
      <c r="GK35" s="27">
        <v>57</v>
      </c>
      <c r="GL35" s="27">
        <v>55</v>
      </c>
      <c r="GM35" s="65">
        <v>173</v>
      </c>
      <c r="GN35" s="58">
        <v>139</v>
      </c>
      <c r="GO35" s="58">
        <v>127</v>
      </c>
      <c r="GP35" s="58">
        <v>170</v>
      </c>
      <c r="GQ35" s="58">
        <v>254</v>
      </c>
      <c r="GR35" s="58">
        <v>249</v>
      </c>
      <c r="GS35" s="58">
        <v>255</v>
      </c>
      <c r="GT35" s="58">
        <v>260</v>
      </c>
      <c r="GU35" s="58">
        <v>267</v>
      </c>
      <c r="GV35" s="58">
        <v>327</v>
      </c>
      <c r="GW35" s="27">
        <v>288</v>
      </c>
      <c r="GX35" s="27">
        <v>359</v>
      </c>
      <c r="GY35" s="27">
        <v>374</v>
      </c>
      <c r="GZ35" s="27">
        <v>352</v>
      </c>
      <c r="HA35" s="210">
        <v>354</v>
      </c>
      <c r="HB35" s="58"/>
      <c r="HD35" s="84" t="s">
        <v>165</v>
      </c>
      <c r="HE35" s="85">
        <v>4</v>
      </c>
      <c r="HH35" s="100">
        <v>1070</v>
      </c>
      <c r="HI35" s="100">
        <v>1147</v>
      </c>
      <c r="HJ35" s="100">
        <v>1196</v>
      </c>
      <c r="HK35" s="100"/>
      <c r="HL35" s="100"/>
      <c r="HM35" s="100"/>
      <c r="HN35" s="100"/>
      <c r="HO35" s="100"/>
      <c r="HP35" s="100"/>
      <c r="HQ35" s="100"/>
      <c r="HR35" s="100">
        <v>1482</v>
      </c>
      <c r="HS35" s="100">
        <v>1416</v>
      </c>
      <c r="HT35" s="100">
        <v>1402</v>
      </c>
      <c r="HU35" s="100">
        <v>1417</v>
      </c>
      <c r="HV35" s="100">
        <v>1442</v>
      </c>
      <c r="HW35" s="100">
        <v>1452</v>
      </c>
      <c r="HX35" s="100">
        <v>1473</v>
      </c>
      <c r="HY35" s="155">
        <f>J35+AH35+BF35+CD35+DB35+DZ35+EX35+FV35</f>
        <v>897</v>
      </c>
      <c r="HZ35" s="100">
        <f>K35+AI35+BG35+CE35+DC35+EA35+EY35+FW35</f>
        <v>1008</v>
      </c>
      <c r="IA35" s="100">
        <f>L35+AJ35+BH35+CF35+DD35+EB35+EZ35+FX35</f>
        <v>1069</v>
      </c>
      <c r="IB35" s="100">
        <f>M35+AK35+BI35+CG35+DE35+EC35+FA35+FY35</f>
        <v>1063</v>
      </c>
      <c r="IC35" s="100">
        <f>N35+AL35+BJ35+CH35+DF35+ED35+FB35+FZ35</f>
        <v>1027</v>
      </c>
      <c r="ID35" s="100">
        <f>O35+AM35+BK35+CI35+DG35+EE35+FC35+GA35</f>
        <v>1086</v>
      </c>
      <c r="IE35" s="100">
        <f>P35+AN35+BL35+CJ35+DH35+EF35+FD35+GB35</f>
        <v>1141</v>
      </c>
      <c r="IF35" s="100">
        <f>Q35+AO35+BM35+CK35+DI35+EG35+FE35+GC35</f>
        <v>1147</v>
      </c>
      <c r="IG35" s="100">
        <f>R35+AP35+BN35+CL35+DJ35+EH35+FF35+GD35</f>
        <v>1135</v>
      </c>
      <c r="IH35" s="100">
        <f>S35+AQ35+BO35+CM35+DK35+EI35+FG35+GE35</f>
        <v>1167</v>
      </c>
      <c r="II35" s="100">
        <f>T35+AR35+BP35+CN35+DL35+EJ35+FH35+GF35</f>
        <v>1215</v>
      </c>
      <c r="IJ35" s="100">
        <f>U35+AS35+BQ35+CO35+DM35+EK35+FI35+GG35</f>
        <v>1089</v>
      </c>
      <c r="IK35" s="100">
        <f>V35+AT35+BR35+CP35+DN35+EL35+FJ35+GH35</f>
        <v>1114</v>
      </c>
      <c r="IL35" s="100">
        <f>W35+AU35+BS35+CQ35+DO35+EM35+FK35+GI35</f>
        <v>1058</v>
      </c>
      <c r="IM35" s="100">
        <f>X35+AV35+BT35+CR35+DP35+EN35+FL35+GJ35</f>
        <v>1068</v>
      </c>
      <c r="IN35" s="100">
        <f>Y35+AW35+BU35+CS35+DQ35+EO35+FM35+GK35</f>
        <v>1100</v>
      </c>
      <c r="IO35" s="100">
        <f>Z35+AX35+BV35+CT35+DR35+EP35+FN35+GL35</f>
        <v>1119</v>
      </c>
      <c r="IP35" s="155">
        <f t="shared" si="227"/>
        <v>173</v>
      </c>
      <c r="IQ35" s="100">
        <f t="shared" si="228"/>
        <v>139</v>
      </c>
      <c r="IR35" s="100">
        <f t="shared" si="229"/>
        <v>127</v>
      </c>
      <c r="IS35" s="100">
        <f t="shared" si="230"/>
        <v>-1063</v>
      </c>
      <c r="IT35" s="100">
        <f t="shared" si="231"/>
        <v>-1027</v>
      </c>
      <c r="IU35" s="100">
        <f t="shared" si="232"/>
        <v>-1086</v>
      </c>
      <c r="IV35" s="100">
        <f t="shared" si="233"/>
        <v>-1141</v>
      </c>
      <c r="IW35" s="100">
        <f t="shared" si="234"/>
        <v>-1147</v>
      </c>
      <c r="IX35" s="100">
        <f t="shared" si="235"/>
        <v>-1135</v>
      </c>
      <c r="IY35" s="100">
        <f t="shared" si="236"/>
        <v>-1167</v>
      </c>
      <c r="IZ35" s="100">
        <f t="shared" si="237"/>
        <v>267</v>
      </c>
      <c r="JA35" s="100">
        <f t="shared" si="238"/>
        <v>327</v>
      </c>
      <c r="JB35" s="100">
        <f t="shared" si="239"/>
        <v>288</v>
      </c>
      <c r="JC35" s="100">
        <f t="shared" si="240"/>
        <v>359</v>
      </c>
      <c r="JD35" s="100">
        <f>HV35-IM35</f>
        <v>374</v>
      </c>
      <c r="JE35" s="100">
        <f>HW35-IN35</f>
        <v>352</v>
      </c>
      <c r="JF35" s="100">
        <f>HX35-IO35</f>
        <v>354</v>
      </c>
      <c r="JG35"/>
    </row>
    <row r="36" spans="1:267">
      <c r="A36" s="21" t="s">
        <v>61</v>
      </c>
      <c r="B36" s="27"/>
      <c r="C36" s="72">
        <v>285</v>
      </c>
      <c r="D36" s="52">
        <f t="shared" si="241"/>
        <v>273.5</v>
      </c>
      <c r="E36" s="27">
        <v>262</v>
      </c>
      <c r="F36" s="27">
        <v>289</v>
      </c>
      <c r="G36" s="27">
        <v>281</v>
      </c>
      <c r="H36" s="27">
        <v>263</v>
      </c>
      <c r="I36" s="27">
        <v>286</v>
      </c>
      <c r="J36" s="27">
        <v>295</v>
      </c>
      <c r="K36" s="27">
        <v>296</v>
      </c>
      <c r="L36" s="27">
        <v>287</v>
      </c>
      <c r="M36" s="27">
        <v>285</v>
      </c>
      <c r="N36" s="27">
        <v>286</v>
      </c>
      <c r="O36" s="27">
        <v>283</v>
      </c>
      <c r="P36" s="27">
        <v>261</v>
      </c>
      <c r="Q36" s="27">
        <v>291</v>
      </c>
      <c r="R36" s="27">
        <v>277</v>
      </c>
      <c r="S36" s="27">
        <v>292</v>
      </c>
      <c r="T36" s="27">
        <v>266</v>
      </c>
      <c r="U36" s="27">
        <v>252</v>
      </c>
      <c r="V36" s="27">
        <v>270</v>
      </c>
      <c r="W36" s="27">
        <v>246</v>
      </c>
      <c r="X36" s="27">
        <v>224</v>
      </c>
      <c r="Y36" s="27">
        <v>223</v>
      </c>
      <c r="Z36" s="27">
        <v>193</v>
      </c>
      <c r="AA36" s="65">
        <v>97</v>
      </c>
      <c r="AB36" s="76">
        <f t="shared" si="220"/>
        <v>101</v>
      </c>
      <c r="AC36" s="58">
        <v>105</v>
      </c>
      <c r="AD36" s="58">
        <v>98</v>
      </c>
      <c r="AE36" s="58">
        <v>87</v>
      </c>
      <c r="AF36" s="58">
        <v>106</v>
      </c>
      <c r="AG36" s="58">
        <v>99</v>
      </c>
      <c r="AH36" s="58">
        <v>97</v>
      </c>
      <c r="AI36" s="58">
        <v>93</v>
      </c>
      <c r="AJ36" s="58">
        <v>102</v>
      </c>
      <c r="AK36" s="58">
        <v>96</v>
      </c>
      <c r="AL36" s="58">
        <v>98</v>
      </c>
      <c r="AM36" s="58">
        <v>99</v>
      </c>
      <c r="AN36" s="58">
        <v>99</v>
      </c>
      <c r="AO36" s="58">
        <v>106</v>
      </c>
      <c r="AP36" s="58">
        <v>99</v>
      </c>
      <c r="AQ36" s="58">
        <v>75</v>
      </c>
      <c r="AR36" s="58">
        <v>78</v>
      </c>
      <c r="AS36" s="58">
        <v>80</v>
      </c>
      <c r="AT36" s="27">
        <v>80</v>
      </c>
      <c r="AU36" s="27">
        <v>92</v>
      </c>
      <c r="AV36" s="27">
        <v>100</v>
      </c>
      <c r="AW36" s="27">
        <v>118</v>
      </c>
      <c r="AX36" s="27">
        <v>132</v>
      </c>
      <c r="AY36" s="65"/>
      <c r="AZ36" s="76">
        <f t="shared" si="221"/>
        <v>0</v>
      </c>
      <c r="BA36" s="58"/>
      <c r="BB36" s="58"/>
      <c r="BC36" s="58">
        <v>0</v>
      </c>
      <c r="BD36" s="58"/>
      <c r="BE36" s="58"/>
      <c r="BF36" s="58"/>
      <c r="BG36" s="58"/>
      <c r="BH36" s="58"/>
      <c r="BI36" s="58"/>
      <c r="BJ36" s="58"/>
      <c r="BK36" s="58">
        <v>0</v>
      </c>
      <c r="BL36" s="58">
        <v>0</v>
      </c>
      <c r="BM36" s="58"/>
      <c r="BN36" s="58"/>
      <c r="BO36" s="58"/>
      <c r="BP36" s="58"/>
      <c r="BQ36" s="58">
        <v>0</v>
      </c>
      <c r="BR36" s="27"/>
      <c r="BS36" s="27">
        <v>20</v>
      </c>
      <c r="BT36" s="27">
        <v>23</v>
      </c>
      <c r="BU36" s="27">
        <v>27</v>
      </c>
      <c r="BV36" s="27">
        <v>45</v>
      </c>
      <c r="BW36" s="65"/>
      <c r="BX36" s="76">
        <f t="shared" ref="BX36:BX38" si="243">(BW36+BY36)/2</f>
        <v>0</v>
      </c>
      <c r="BY36" s="58"/>
      <c r="BZ36" s="58"/>
      <c r="CA36" s="58"/>
      <c r="CB36" s="58"/>
      <c r="CC36" s="58"/>
      <c r="CD36" s="58"/>
      <c r="CE36" s="58"/>
      <c r="CF36" s="58"/>
      <c r="CG36" s="58"/>
      <c r="CH36" s="58"/>
      <c r="CI36" s="58">
        <v>0</v>
      </c>
      <c r="CJ36" s="58">
        <v>0</v>
      </c>
      <c r="CK36" s="58"/>
      <c r="CL36" s="58"/>
      <c r="CM36" s="58"/>
      <c r="CN36" s="58"/>
      <c r="CO36" s="58"/>
      <c r="CP36" s="27"/>
      <c r="CQ36" s="27"/>
      <c r="CR36" s="27"/>
      <c r="CS36" s="27"/>
      <c r="CT36" s="27"/>
      <c r="CU36" s="65"/>
      <c r="CV36" s="76">
        <f t="shared" si="223"/>
        <v>0</v>
      </c>
      <c r="CW36" s="58"/>
      <c r="CX36" s="58"/>
      <c r="CY36" s="58"/>
      <c r="CZ36" s="58"/>
      <c r="DA36" s="58"/>
      <c r="DB36" s="58"/>
      <c r="DC36" s="58"/>
      <c r="DD36" s="58"/>
      <c r="DE36" s="58"/>
      <c r="DF36" s="58"/>
      <c r="DG36" s="58">
        <v>0</v>
      </c>
      <c r="DH36" s="58">
        <v>0</v>
      </c>
      <c r="DI36" s="58"/>
      <c r="DJ36" s="58"/>
      <c r="DK36" s="58"/>
      <c r="DL36" s="58"/>
      <c r="DM36" s="58"/>
      <c r="DN36" s="27"/>
      <c r="DO36" s="27"/>
      <c r="DP36" s="27"/>
      <c r="DQ36" s="27"/>
      <c r="DR36" s="185"/>
      <c r="DS36" s="65">
        <v>6</v>
      </c>
      <c r="DT36" s="76">
        <f t="shared" si="224"/>
        <v>6</v>
      </c>
      <c r="DU36" s="58">
        <v>6</v>
      </c>
      <c r="DV36" s="58">
        <v>5</v>
      </c>
      <c r="DW36" s="58">
        <v>11</v>
      </c>
      <c r="DX36" s="58">
        <v>13</v>
      </c>
      <c r="DY36" s="58">
        <v>25</v>
      </c>
      <c r="DZ36" s="58">
        <v>24</v>
      </c>
      <c r="EA36" s="58">
        <v>34</v>
      </c>
      <c r="EB36" s="58">
        <v>44</v>
      </c>
      <c r="EC36" s="58">
        <v>45</v>
      </c>
      <c r="ED36" s="58">
        <v>40</v>
      </c>
      <c r="EE36" s="58">
        <v>48</v>
      </c>
      <c r="EF36" s="58">
        <v>44</v>
      </c>
      <c r="EG36" s="58">
        <v>52</v>
      </c>
      <c r="EH36" s="58">
        <v>46</v>
      </c>
      <c r="EI36" s="58">
        <v>57</v>
      </c>
      <c r="EJ36" s="58">
        <v>56</v>
      </c>
      <c r="EK36" s="58">
        <v>59</v>
      </c>
      <c r="EL36" s="27">
        <v>55</v>
      </c>
      <c r="EM36" s="27">
        <v>59</v>
      </c>
      <c r="EN36" s="27">
        <v>53</v>
      </c>
      <c r="EO36" s="27">
        <v>61</v>
      </c>
      <c r="EP36" s="27">
        <v>58</v>
      </c>
      <c r="EQ36" s="65"/>
      <c r="ER36" s="76">
        <f t="shared" si="225"/>
        <v>0</v>
      </c>
      <c r="ES36" s="58"/>
      <c r="ET36" s="58"/>
      <c r="EU36" s="58"/>
      <c r="EV36" s="58"/>
      <c r="EW36" s="58"/>
      <c r="EX36" s="58"/>
      <c r="EY36" s="58"/>
      <c r="EZ36" s="58"/>
      <c r="FA36" s="58"/>
      <c r="FB36" s="58"/>
      <c r="FC36" s="58">
        <v>0</v>
      </c>
      <c r="FD36" s="58">
        <v>0</v>
      </c>
      <c r="FE36" s="58"/>
      <c r="FF36" s="58"/>
      <c r="FG36" s="58"/>
      <c r="FH36" s="58"/>
      <c r="FI36" s="58"/>
      <c r="FJ36" s="27"/>
      <c r="FK36" s="27"/>
      <c r="FL36" s="27"/>
      <c r="FM36" s="27"/>
      <c r="FN36" s="27"/>
      <c r="FO36" s="65"/>
      <c r="FP36" s="76">
        <f t="shared" si="226"/>
        <v>0</v>
      </c>
      <c r="FQ36" s="58"/>
      <c r="FR36" s="58"/>
      <c r="FS36" s="58"/>
      <c r="FT36" s="58"/>
      <c r="FU36" s="58"/>
      <c r="FV36" s="58"/>
      <c r="FW36" s="58"/>
      <c r="FX36" s="58"/>
      <c r="FY36" s="58"/>
      <c r="FZ36" s="58"/>
      <c r="GA36" s="58">
        <v>0</v>
      </c>
      <c r="GB36" s="58">
        <v>0</v>
      </c>
      <c r="GC36" s="58"/>
      <c r="GD36" s="58">
        <v>0</v>
      </c>
      <c r="GE36" s="58">
        <v>0</v>
      </c>
      <c r="GF36" s="58"/>
      <c r="GG36" s="58">
        <v>0</v>
      </c>
      <c r="GH36" s="27"/>
      <c r="GI36" s="27"/>
      <c r="GJ36" s="27"/>
      <c r="GK36" s="27"/>
      <c r="GL36" s="27"/>
      <c r="GM36" s="65">
        <v>0</v>
      </c>
      <c r="GN36" s="58">
        <v>0</v>
      </c>
      <c r="GO36" s="58">
        <v>0</v>
      </c>
      <c r="GP36" s="58">
        <v>91</v>
      </c>
      <c r="GQ36" s="58">
        <v>95</v>
      </c>
      <c r="GR36" s="58">
        <v>127</v>
      </c>
      <c r="GS36" s="58">
        <v>111</v>
      </c>
      <c r="GT36" s="58">
        <v>166</v>
      </c>
      <c r="GU36" s="58">
        <v>173</v>
      </c>
      <c r="GV36" s="58">
        <v>173</v>
      </c>
      <c r="GW36" s="27">
        <v>184</v>
      </c>
      <c r="GX36" s="27">
        <v>226</v>
      </c>
      <c r="GY36" s="27">
        <v>211</v>
      </c>
      <c r="GZ36" s="27">
        <v>246</v>
      </c>
      <c r="HA36" s="210">
        <v>294</v>
      </c>
      <c r="HB36" s="58"/>
      <c r="HD36" s="84" t="s">
        <v>166</v>
      </c>
      <c r="HE36" s="85">
        <v>1</v>
      </c>
      <c r="HH36" s="100">
        <v>416</v>
      </c>
      <c r="HI36" s="100">
        <v>423</v>
      </c>
      <c r="HJ36" s="100">
        <v>433</v>
      </c>
      <c r="HK36" s="100"/>
      <c r="HL36" s="100"/>
      <c r="HM36" s="100"/>
      <c r="HN36" s="100"/>
      <c r="HO36" s="100"/>
      <c r="HP36" s="100"/>
      <c r="HQ36" s="100"/>
      <c r="HR36" s="100">
        <v>573</v>
      </c>
      <c r="HS36" s="100">
        <v>564</v>
      </c>
      <c r="HT36" s="100">
        <v>589</v>
      </c>
      <c r="HU36" s="100">
        <v>643</v>
      </c>
      <c r="HV36" s="100">
        <v>611</v>
      </c>
      <c r="HW36" s="100">
        <v>675</v>
      </c>
      <c r="HX36" s="100">
        <v>722</v>
      </c>
      <c r="HY36" s="155">
        <f>J36+AH36+BF36+CD36+DB36+DZ36+EX36+FV36</f>
        <v>416</v>
      </c>
      <c r="HZ36" s="100">
        <f>K36+AI36+BG36+CE36+DC36+EA36+EY36+FW36</f>
        <v>423</v>
      </c>
      <c r="IA36" s="100">
        <f>L36+AJ36+BH36+CF36+DD36+EB36+EZ36+FX36</f>
        <v>433</v>
      </c>
      <c r="IB36" s="100">
        <f>M36+AK36+BI36+CG36+DE36+EC36+FA36+FY36</f>
        <v>426</v>
      </c>
      <c r="IC36" s="100">
        <f>N36+AL36+BJ36+CH36+DF36+ED36+FB36+FZ36</f>
        <v>424</v>
      </c>
      <c r="ID36" s="100">
        <f>O36+AM36+BK36+CI36+DG36+EE36+FC36+GA36</f>
        <v>430</v>
      </c>
      <c r="IE36" s="100">
        <f>P36+AN36+BL36+CJ36+DH36+EF36+FD36+GB36</f>
        <v>404</v>
      </c>
      <c r="IF36" s="100">
        <f>Q36+AO36+BM36+CK36+DI36+EG36+FE36+GC36</f>
        <v>449</v>
      </c>
      <c r="IG36" s="100">
        <f>R36+AP36+BN36+CL36+DJ36+EH36+FF36+GD36</f>
        <v>422</v>
      </c>
      <c r="IH36" s="100">
        <f>S36+AQ36+BO36+CM36+DK36+EI36+FG36+GE36</f>
        <v>424</v>
      </c>
      <c r="II36" s="100">
        <f>T36+AR36+BP36+CN36+DL36+EJ36+FH36+GF36</f>
        <v>400</v>
      </c>
      <c r="IJ36" s="100">
        <f>U36+AS36+BQ36+CO36+DM36+EK36+FI36+GG36</f>
        <v>391</v>
      </c>
      <c r="IK36" s="100">
        <f>V36+AT36+BR36+CP36+DN36+EL36+FJ36+GH36</f>
        <v>405</v>
      </c>
      <c r="IL36" s="100">
        <f>W36+AU36+BS36+CQ36+DO36+EM36+FK36+GI36</f>
        <v>417</v>
      </c>
      <c r="IM36" s="100">
        <f>X36+AV36+BT36+CR36+DP36+EN36+FL36+GJ36</f>
        <v>400</v>
      </c>
      <c r="IN36" s="100">
        <f>Y36+AW36+BU36+CS36+DQ36+EO36+FM36+GK36</f>
        <v>429</v>
      </c>
      <c r="IO36" s="100">
        <f>Z36+AX36+BV36+CT36+DR36+EP36+FN36+GL36</f>
        <v>428</v>
      </c>
      <c r="IP36" s="155">
        <f t="shared" si="227"/>
        <v>0</v>
      </c>
      <c r="IQ36" s="100">
        <f t="shared" si="228"/>
        <v>0</v>
      </c>
      <c r="IR36" s="100">
        <f t="shared" si="229"/>
        <v>0</v>
      </c>
      <c r="IS36" s="100">
        <f t="shared" si="230"/>
        <v>-426</v>
      </c>
      <c r="IT36" s="100">
        <f t="shared" si="231"/>
        <v>-424</v>
      </c>
      <c r="IU36" s="100">
        <f t="shared" si="232"/>
        <v>-430</v>
      </c>
      <c r="IV36" s="100">
        <f t="shared" si="233"/>
        <v>-404</v>
      </c>
      <c r="IW36" s="100">
        <f t="shared" si="234"/>
        <v>-449</v>
      </c>
      <c r="IX36" s="100">
        <f t="shared" si="235"/>
        <v>-422</v>
      </c>
      <c r="IY36" s="100">
        <f t="shared" si="236"/>
        <v>-424</v>
      </c>
      <c r="IZ36" s="100">
        <f t="shared" si="237"/>
        <v>173</v>
      </c>
      <c r="JA36" s="100">
        <f t="shared" si="238"/>
        <v>173</v>
      </c>
      <c r="JB36" s="100">
        <f t="shared" si="239"/>
        <v>184</v>
      </c>
      <c r="JC36" s="100">
        <f t="shared" si="240"/>
        <v>226</v>
      </c>
      <c r="JD36" s="100">
        <f>HV36-IM36</f>
        <v>211</v>
      </c>
      <c r="JE36" s="100">
        <f>HW36-IN36</f>
        <v>246</v>
      </c>
      <c r="JF36" s="100">
        <f>HX36-IO36</f>
        <v>294</v>
      </c>
      <c r="JG36"/>
    </row>
    <row r="37" spans="1:267">
      <c r="A37" s="21" t="s">
        <v>62</v>
      </c>
      <c r="B37" s="27"/>
      <c r="C37" s="72">
        <v>621</v>
      </c>
      <c r="D37" s="52">
        <f t="shared" si="241"/>
        <v>597.5</v>
      </c>
      <c r="E37" s="27">
        <v>574</v>
      </c>
      <c r="F37" s="27">
        <v>607</v>
      </c>
      <c r="G37" s="27">
        <v>585</v>
      </c>
      <c r="H37" s="27">
        <v>513</v>
      </c>
      <c r="I37" s="27">
        <v>572</v>
      </c>
      <c r="J37" s="27">
        <v>667</v>
      </c>
      <c r="K37" s="27">
        <v>715</v>
      </c>
      <c r="L37" s="27">
        <v>702</v>
      </c>
      <c r="M37" s="27">
        <v>689</v>
      </c>
      <c r="N37" s="27">
        <v>690</v>
      </c>
      <c r="O37" s="27">
        <v>678</v>
      </c>
      <c r="P37" s="27">
        <v>671</v>
      </c>
      <c r="Q37" s="27">
        <v>655</v>
      </c>
      <c r="R37" s="27">
        <v>674</v>
      </c>
      <c r="S37" s="27">
        <v>654</v>
      </c>
      <c r="T37" s="27">
        <v>655</v>
      </c>
      <c r="U37" s="27">
        <v>574</v>
      </c>
      <c r="V37" s="27">
        <v>498</v>
      </c>
      <c r="W37" s="27">
        <v>504</v>
      </c>
      <c r="X37" s="27">
        <v>462</v>
      </c>
      <c r="Y37" s="27">
        <v>443</v>
      </c>
      <c r="Z37" s="27">
        <v>447</v>
      </c>
      <c r="AA37" s="65">
        <v>131</v>
      </c>
      <c r="AB37" s="76">
        <f t="shared" si="220"/>
        <v>143.5</v>
      </c>
      <c r="AC37" s="58">
        <v>156</v>
      </c>
      <c r="AD37" s="58">
        <v>150</v>
      </c>
      <c r="AE37" s="58">
        <v>152</v>
      </c>
      <c r="AF37" s="58">
        <v>148</v>
      </c>
      <c r="AG37" s="58">
        <v>153</v>
      </c>
      <c r="AH37" s="58">
        <v>172</v>
      </c>
      <c r="AI37" s="58">
        <v>161</v>
      </c>
      <c r="AJ37" s="58">
        <v>182</v>
      </c>
      <c r="AK37" s="58">
        <v>167</v>
      </c>
      <c r="AL37" s="58">
        <v>169</v>
      </c>
      <c r="AM37" s="58">
        <v>180</v>
      </c>
      <c r="AN37" s="58">
        <v>168</v>
      </c>
      <c r="AO37" s="58">
        <v>188</v>
      </c>
      <c r="AP37" s="58">
        <v>211</v>
      </c>
      <c r="AQ37" s="58">
        <v>222</v>
      </c>
      <c r="AR37" s="58">
        <v>218</v>
      </c>
      <c r="AS37" s="58">
        <v>216</v>
      </c>
      <c r="AT37" s="27">
        <v>203</v>
      </c>
      <c r="AU37" s="27">
        <v>235</v>
      </c>
      <c r="AV37" s="27">
        <v>222</v>
      </c>
      <c r="AW37" s="27">
        <v>253</v>
      </c>
      <c r="AX37" s="27">
        <v>262</v>
      </c>
      <c r="AY37" s="65">
        <v>48</v>
      </c>
      <c r="AZ37" s="76">
        <f t="shared" si="221"/>
        <v>50</v>
      </c>
      <c r="BA37" s="58">
        <v>52</v>
      </c>
      <c r="BB37" s="58">
        <v>44</v>
      </c>
      <c r="BC37" s="58">
        <v>50</v>
      </c>
      <c r="BD37" s="58">
        <v>56</v>
      </c>
      <c r="BE37" s="58">
        <v>54</v>
      </c>
      <c r="BF37" s="58">
        <v>51</v>
      </c>
      <c r="BG37" s="58">
        <v>54</v>
      </c>
      <c r="BH37" s="58">
        <v>53</v>
      </c>
      <c r="BI37" s="58">
        <v>56</v>
      </c>
      <c r="BJ37" s="58">
        <v>52</v>
      </c>
      <c r="BK37" s="58">
        <v>54</v>
      </c>
      <c r="BL37" s="58">
        <v>56</v>
      </c>
      <c r="BM37" s="58">
        <v>51</v>
      </c>
      <c r="BN37" s="58">
        <v>64</v>
      </c>
      <c r="BO37" s="58">
        <v>66</v>
      </c>
      <c r="BP37" s="58">
        <v>65</v>
      </c>
      <c r="BQ37" s="58">
        <v>67</v>
      </c>
      <c r="BR37" s="27">
        <v>67</v>
      </c>
      <c r="BS37" s="27">
        <v>66</v>
      </c>
      <c r="BT37" s="27">
        <v>68</v>
      </c>
      <c r="BU37" s="27">
        <v>71</v>
      </c>
      <c r="BV37" s="27">
        <v>73</v>
      </c>
      <c r="BW37" s="65"/>
      <c r="BX37" s="76">
        <f t="shared" si="243"/>
        <v>0</v>
      </c>
      <c r="BY37" s="58"/>
      <c r="BZ37" s="58"/>
      <c r="CA37" s="58"/>
      <c r="CB37" s="58"/>
      <c r="CC37" s="58"/>
      <c r="CD37" s="58"/>
      <c r="CE37" s="58"/>
      <c r="CF37" s="58"/>
      <c r="CG37" s="58"/>
      <c r="CH37" s="58"/>
      <c r="CI37" s="58">
        <v>0</v>
      </c>
      <c r="CJ37" s="58">
        <v>0</v>
      </c>
      <c r="CK37" s="58"/>
      <c r="CL37" s="58"/>
      <c r="CM37" s="58"/>
      <c r="CN37" s="58"/>
      <c r="CO37" s="58"/>
      <c r="CP37" s="27"/>
      <c r="CQ37" s="27"/>
      <c r="CR37" s="27"/>
      <c r="CS37" s="27"/>
      <c r="CT37" s="27"/>
      <c r="CU37" s="65"/>
      <c r="CV37" s="76">
        <f t="shared" si="223"/>
        <v>0</v>
      </c>
      <c r="CW37" s="58"/>
      <c r="CX37" s="58"/>
      <c r="CY37" s="58"/>
      <c r="CZ37" s="58"/>
      <c r="DA37" s="58"/>
      <c r="DB37" s="58"/>
      <c r="DC37" s="58"/>
      <c r="DD37" s="58"/>
      <c r="DE37" s="58"/>
      <c r="DF37" s="58"/>
      <c r="DG37" s="58">
        <v>0</v>
      </c>
      <c r="DH37" s="58">
        <v>0</v>
      </c>
      <c r="DI37" s="58"/>
      <c r="DJ37" s="58">
        <v>68</v>
      </c>
      <c r="DK37" s="58">
        <v>74</v>
      </c>
      <c r="DL37" s="58">
        <v>70</v>
      </c>
      <c r="DM37" s="58">
        <v>72</v>
      </c>
      <c r="DN37" s="27">
        <v>71</v>
      </c>
      <c r="DO37" s="27">
        <v>133</v>
      </c>
      <c r="DP37" s="27">
        <v>137</v>
      </c>
      <c r="DQ37" s="27">
        <v>136</v>
      </c>
      <c r="DR37" s="185">
        <v>141</v>
      </c>
      <c r="DS37" s="65">
        <v>10</v>
      </c>
      <c r="DT37" s="76">
        <f t="shared" si="224"/>
        <v>10.5</v>
      </c>
      <c r="DU37" s="58">
        <v>11</v>
      </c>
      <c r="DV37" s="58">
        <v>13</v>
      </c>
      <c r="DW37" s="58">
        <v>25</v>
      </c>
      <c r="DX37" s="58">
        <v>150</v>
      </c>
      <c r="DY37" s="58">
        <v>185</v>
      </c>
      <c r="DZ37" s="58">
        <v>162</v>
      </c>
      <c r="EA37" s="58">
        <v>169</v>
      </c>
      <c r="EB37" s="58">
        <v>178</v>
      </c>
      <c r="EC37" s="58">
        <v>193</v>
      </c>
      <c r="ED37" s="58">
        <v>201</v>
      </c>
      <c r="EE37" s="58">
        <v>196</v>
      </c>
      <c r="EF37" s="58">
        <v>212</v>
      </c>
      <c r="EG37" s="58">
        <v>200</v>
      </c>
      <c r="EH37" s="58">
        <v>192</v>
      </c>
      <c r="EI37" s="58">
        <v>191</v>
      </c>
      <c r="EJ37" s="58">
        <v>164</v>
      </c>
      <c r="EK37" s="58">
        <v>166</v>
      </c>
      <c r="EL37" s="27">
        <v>210</v>
      </c>
      <c r="EM37" s="27">
        <v>190</v>
      </c>
      <c r="EN37" s="27">
        <v>217</v>
      </c>
      <c r="EO37" s="27">
        <v>231</v>
      </c>
      <c r="EP37" s="27">
        <v>261</v>
      </c>
      <c r="EQ37" s="65"/>
      <c r="ER37" s="76">
        <f t="shared" si="225"/>
        <v>0</v>
      </c>
      <c r="ES37" s="58"/>
      <c r="ET37" s="58"/>
      <c r="EU37" s="58"/>
      <c r="EV37" s="58"/>
      <c r="EW37" s="58"/>
      <c r="EX37" s="58"/>
      <c r="EY37" s="58"/>
      <c r="EZ37" s="58"/>
      <c r="FA37" s="58"/>
      <c r="FB37" s="58"/>
      <c r="FC37" s="58">
        <v>0</v>
      </c>
      <c r="FD37" s="58">
        <v>0</v>
      </c>
      <c r="FE37" s="58"/>
      <c r="FF37" s="58"/>
      <c r="FG37" s="58"/>
      <c r="FH37" s="58"/>
      <c r="FI37" s="58"/>
      <c r="FJ37" s="27"/>
      <c r="FK37" s="27"/>
      <c r="FL37" s="27"/>
      <c r="FM37" s="27"/>
      <c r="FN37" s="27"/>
      <c r="FO37" s="65">
        <v>86</v>
      </c>
      <c r="FP37" s="76">
        <f t="shared" si="226"/>
        <v>84.5</v>
      </c>
      <c r="FQ37" s="58">
        <v>83</v>
      </c>
      <c r="FR37" s="58">
        <v>89</v>
      </c>
      <c r="FS37" s="58">
        <v>87</v>
      </c>
      <c r="FT37" s="58">
        <v>91</v>
      </c>
      <c r="FU37" s="58">
        <v>100</v>
      </c>
      <c r="FV37" s="58">
        <v>87</v>
      </c>
      <c r="FW37" s="58">
        <v>101</v>
      </c>
      <c r="FX37" s="58">
        <v>93</v>
      </c>
      <c r="FY37" s="58">
        <v>119</v>
      </c>
      <c r="FZ37" s="58">
        <v>98</v>
      </c>
      <c r="GA37" s="58">
        <v>94</v>
      </c>
      <c r="GB37" s="58">
        <v>97</v>
      </c>
      <c r="GC37" s="58">
        <v>102</v>
      </c>
      <c r="GD37" s="58">
        <v>94</v>
      </c>
      <c r="GE37" s="58">
        <v>93</v>
      </c>
      <c r="GF37" s="58">
        <v>97</v>
      </c>
      <c r="GG37" s="58">
        <v>98</v>
      </c>
      <c r="GH37" s="27">
        <v>124</v>
      </c>
      <c r="GI37" s="27">
        <v>122</v>
      </c>
      <c r="GJ37" s="27">
        <v>133</v>
      </c>
      <c r="GK37" s="27">
        <v>126</v>
      </c>
      <c r="GL37" s="27">
        <v>126</v>
      </c>
      <c r="GM37" s="65">
        <v>31</v>
      </c>
      <c r="GN37" s="58">
        <v>157</v>
      </c>
      <c r="GO37" s="58">
        <v>114</v>
      </c>
      <c r="GP37" s="58">
        <v>127</v>
      </c>
      <c r="GQ37" s="58">
        <v>160</v>
      </c>
      <c r="GR37" s="58">
        <v>174</v>
      </c>
      <c r="GS37" s="58">
        <v>196</v>
      </c>
      <c r="GT37" s="58">
        <v>180</v>
      </c>
      <c r="GU37" s="58">
        <v>201</v>
      </c>
      <c r="GV37" s="58">
        <v>209</v>
      </c>
      <c r="GW37" s="27">
        <v>240</v>
      </c>
      <c r="GX37" s="27">
        <v>239</v>
      </c>
      <c r="GY37" s="27">
        <v>280</v>
      </c>
      <c r="GZ37" s="27">
        <v>334</v>
      </c>
      <c r="HA37" s="210">
        <v>359</v>
      </c>
      <c r="HB37" s="58"/>
      <c r="HD37" s="84" t="s">
        <v>167</v>
      </c>
      <c r="HE37" s="85">
        <v>110</v>
      </c>
      <c r="HH37" s="100">
        <v>1170</v>
      </c>
      <c r="HI37" s="100">
        <v>1357</v>
      </c>
      <c r="HJ37" s="100">
        <v>1322</v>
      </c>
      <c r="HK37" s="100"/>
      <c r="HL37" s="100"/>
      <c r="HM37" s="100"/>
      <c r="HN37" s="100"/>
      <c r="HO37" s="100"/>
      <c r="HP37" s="100"/>
      <c r="HQ37" s="100"/>
      <c r="HR37" s="100">
        <v>1470</v>
      </c>
      <c r="HS37" s="100">
        <v>1402</v>
      </c>
      <c r="HT37" s="100">
        <v>1413</v>
      </c>
      <c r="HU37" s="100">
        <v>1489</v>
      </c>
      <c r="HV37" s="100">
        <v>1519</v>
      </c>
      <c r="HW37" s="100">
        <v>1594</v>
      </c>
      <c r="HX37" s="100">
        <v>1669</v>
      </c>
      <c r="HY37" s="155">
        <f>J37+AH37+BF37+CD37+DB37+DZ37+EX37+FV37</f>
        <v>1139</v>
      </c>
      <c r="HZ37" s="100">
        <f>K37+AI37+BG37+CE37+DC37+EA37+EY37+FW37</f>
        <v>1200</v>
      </c>
      <c r="IA37" s="100">
        <f>L37+AJ37+BH37+CF37+DD37+EB37+EZ37+FX37</f>
        <v>1208</v>
      </c>
      <c r="IB37" s="100">
        <f>M37+AK37+BI37+CG37+DE37+EC37+FA37+FY37</f>
        <v>1224</v>
      </c>
      <c r="IC37" s="100">
        <f>N37+AL37+BJ37+CH37+DF37+ED37+FB37+FZ37</f>
        <v>1210</v>
      </c>
      <c r="ID37" s="100">
        <f>O37+AM37+BK37+CI37+DG37+EE37+FC37+GA37</f>
        <v>1202</v>
      </c>
      <c r="IE37" s="100">
        <f>P37+AN37+BL37+CJ37+DH37+EF37+FD37+GB37</f>
        <v>1204</v>
      </c>
      <c r="IF37" s="100">
        <f>Q37+AO37+BM37+CK37+DI37+EG37+FE37+GC37</f>
        <v>1196</v>
      </c>
      <c r="IG37" s="100">
        <f>R37+AP37+BN37+CL37+DJ37+EH37+FF37+GD37</f>
        <v>1303</v>
      </c>
      <c r="IH37" s="100">
        <f>S37+AQ37+BO37+CM37+DK37+EI37+FG37+GE37</f>
        <v>1300</v>
      </c>
      <c r="II37" s="100">
        <f>T37+AR37+BP37+CN37+DL37+EJ37+FH37+GF37</f>
        <v>1269</v>
      </c>
      <c r="IJ37" s="100">
        <f>U37+AS37+BQ37+CO37+DM37+EK37+FI37+GG37</f>
        <v>1193</v>
      </c>
      <c r="IK37" s="100">
        <f>V37+AT37+BR37+CP37+DN37+EL37+FJ37+GH37</f>
        <v>1173</v>
      </c>
      <c r="IL37" s="100">
        <f>W37+AU37+BS37+CQ37+DO37+EM37+FK37+GI37</f>
        <v>1250</v>
      </c>
      <c r="IM37" s="100">
        <f>X37+AV37+BT37+CR37+DP37+EN37+FL37+GJ37</f>
        <v>1239</v>
      </c>
      <c r="IN37" s="100">
        <f>Y37+AW37+BU37+CS37+DQ37+EO37+FM37+GK37</f>
        <v>1260</v>
      </c>
      <c r="IO37" s="100">
        <f>Z37+AX37+BV37+CT37+DR37+EP37+FN37+GL37</f>
        <v>1310</v>
      </c>
      <c r="IP37" s="155">
        <f t="shared" si="227"/>
        <v>31</v>
      </c>
      <c r="IQ37" s="100">
        <f t="shared" si="228"/>
        <v>157</v>
      </c>
      <c r="IR37" s="100">
        <f t="shared" si="229"/>
        <v>114</v>
      </c>
      <c r="IS37" s="100">
        <f t="shared" si="230"/>
        <v>-1224</v>
      </c>
      <c r="IT37" s="100">
        <f t="shared" si="231"/>
        <v>-1210</v>
      </c>
      <c r="IU37" s="100">
        <f t="shared" si="232"/>
        <v>-1202</v>
      </c>
      <c r="IV37" s="100">
        <f t="shared" si="233"/>
        <v>-1204</v>
      </c>
      <c r="IW37" s="100">
        <f t="shared" si="234"/>
        <v>-1196</v>
      </c>
      <c r="IX37" s="100">
        <f t="shared" si="235"/>
        <v>-1303</v>
      </c>
      <c r="IY37" s="100">
        <f t="shared" si="236"/>
        <v>-1300</v>
      </c>
      <c r="IZ37" s="100">
        <f t="shared" si="237"/>
        <v>201</v>
      </c>
      <c r="JA37" s="100">
        <f t="shared" si="238"/>
        <v>209</v>
      </c>
      <c r="JB37" s="100">
        <f t="shared" si="239"/>
        <v>240</v>
      </c>
      <c r="JC37" s="100">
        <f t="shared" si="240"/>
        <v>239</v>
      </c>
      <c r="JD37" s="100">
        <f>HV37-IM37</f>
        <v>280</v>
      </c>
      <c r="JE37" s="100">
        <f>HW37-IN37</f>
        <v>334</v>
      </c>
      <c r="JF37" s="100">
        <f>HX37-IO37</f>
        <v>359</v>
      </c>
      <c r="JG37"/>
    </row>
    <row r="38" spans="1:267">
      <c r="A38" s="28" t="s">
        <v>63</v>
      </c>
      <c r="B38" s="29"/>
      <c r="C38" s="73">
        <v>69</v>
      </c>
      <c r="D38" s="53">
        <f t="shared" si="241"/>
        <v>69.5</v>
      </c>
      <c r="E38" s="29">
        <v>70</v>
      </c>
      <c r="F38" s="29">
        <v>68</v>
      </c>
      <c r="G38" s="29">
        <v>60</v>
      </c>
      <c r="H38" s="29">
        <v>73</v>
      </c>
      <c r="I38" s="29">
        <v>63</v>
      </c>
      <c r="J38" s="29">
        <v>84</v>
      </c>
      <c r="K38" s="29">
        <v>78</v>
      </c>
      <c r="L38" s="29">
        <v>73</v>
      </c>
      <c r="M38" s="29">
        <v>72</v>
      </c>
      <c r="N38" s="29">
        <v>71</v>
      </c>
      <c r="O38" s="29">
        <v>80</v>
      </c>
      <c r="P38" s="29">
        <v>66</v>
      </c>
      <c r="Q38" s="29">
        <v>74</v>
      </c>
      <c r="R38" s="29">
        <v>74</v>
      </c>
      <c r="S38" s="29">
        <v>78</v>
      </c>
      <c r="T38" s="29">
        <v>72</v>
      </c>
      <c r="U38" s="29">
        <v>73</v>
      </c>
      <c r="V38" s="29">
        <v>67</v>
      </c>
      <c r="W38" s="29">
        <v>70</v>
      </c>
      <c r="X38" s="29">
        <v>85</v>
      </c>
      <c r="Y38" s="29">
        <v>69</v>
      </c>
      <c r="Z38" s="29">
        <v>67</v>
      </c>
      <c r="AA38" s="66"/>
      <c r="AB38" s="77">
        <f t="shared" si="220"/>
        <v>0</v>
      </c>
      <c r="AC38" s="59"/>
      <c r="AD38" s="59"/>
      <c r="AE38" s="59">
        <v>0</v>
      </c>
      <c r="AF38" s="59"/>
      <c r="AG38" s="59">
        <v>0</v>
      </c>
      <c r="AH38" s="59"/>
      <c r="AI38" s="59"/>
      <c r="AJ38" s="59"/>
      <c r="AK38" s="59"/>
      <c r="AL38" s="59"/>
      <c r="AM38" s="59"/>
      <c r="AN38" s="59">
        <v>0</v>
      </c>
      <c r="AO38" s="59"/>
      <c r="AP38" s="59"/>
      <c r="AQ38" s="59"/>
      <c r="AR38" s="59"/>
      <c r="AS38" s="59"/>
      <c r="AT38" s="29"/>
      <c r="AU38" s="29"/>
      <c r="AV38" s="29"/>
      <c r="AW38" s="29"/>
      <c r="AX38" s="29"/>
      <c r="AY38" s="66"/>
      <c r="AZ38" s="77">
        <f t="shared" si="221"/>
        <v>0</v>
      </c>
      <c r="BA38" s="59"/>
      <c r="BB38" s="59"/>
      <c r="BC38" s="59">
        <v>0</v>
      </c>
      <c r="BD38" s="59"/>
      <c r="BE38" s="59"/>
      <c r="BF38" s="59"/>
      <c r="BG38" s="59"/>
      <c r="BH38" s="59"/>
      <c r="BI38" s="59"/>
      <c r="BJ38" s="59"/>
      <c r="BK38" s="59">
        <v>0</v>
      </c>
      <c r="BL38" s="59">
        <v>0</v>
      </c>
      <c r="BM38" s="59"/>
      <c r="BN38" s="59"/>
      <c r="BO38" s="59"/>
      <c r="BP38" s="59"/>
      <c r="BQ38" s="59"/>
      <c r="BR38" s="29"/>
      <c r="BS38" s="29"/>
      <c r="BT38" s="29"/>
      <c r="BU38" s="29"/>
      <c r="BV38" s="29"/>
      <c r="BW38" s="66"/>
      <c r="BX38" s="77">
        <f t="shared" si="243"/>
        <v>0</v>
      </c>
      <c r="BY38" s="59"/>
      <c r="BZ38" s="59"/>
      <c r="CA38" s="59"/>
      <c r="CB38" s="59"/>
      <c r="CC38" s="59"/>
      <c r="CD38" s="59"/>
      <c r="CE38" s="59"/>
      <c r="CF38" s="59"/>
      <c r="CG38" s="59"/>
      <c r="CH38" s="59"/>
      <c r="CI38" s="59">
        <v>0</v>
      </c>
      <c r="CJ38" s="59">
        <v>0</v>
      </c>
      <c r="CK38" s="59"/>
      <c r="CL38" s="59"/>
      <c r="CM38" s="59"/>
      <c r="CN38" s="59"/>
      <c r="CO38" s="59"/>
      <c r="CP38" s="29"/>
      <c r="CQ38" s="29"/>
      <c r="CR38" s="29"/>
      <c r="CS38" s="29"/>
      <c r="CT38" s="29"/>
      <c r="CU38" s="66"/>
      <c r="CV38" s="77">
        <f t="shared" si="223"/>
        <v>0</v>
      </c>
      <c r="CW38" s="59"/>
      <c r="CX38" s="59"/>
      <c r="CY38" s="59"/>
      <c r="CZ38" s="59"/>
      <c r="DA38" s="59"/>
      <c r="DB38" s="59"/>
      <c r="DC38" s="59"/>
      <c r="DD38" s="59"/>
      <c r="DE38" s="59"/>
      <c r="DF38" s="59"/>
      <c r="DG38" s="59">
        <v>0</v>
      </c>
      <c r="DH38" s="59">
        <v>0</v>
      </c>
      <c r="DI38" s="59"/>
      <c r="DJ38" s="59"/>
      <c r="DK38" s="59"/>
      <c r="DL38" s="59"/>
      <c r="DM38" s="59"/>
      <c r="DN38" s="29"/>
      <c r="DO38" s="29"/>
      <c r="DP38" s="29"/>
      <c r="DQ38" s="29"/>
      <c r="DR38" s="187"/>
      <c r="DS38" s="66"/>
      <c r="DT38" s="77">
        <f t="shared" si="224"/>
        <v>0</v>
      </c>
      <c r="DU38" s="59"/>
      <c r="DV38" s="59"/>
      <c r="DW38" s="59">
        <v>0</v>
      </c>
      <c r="DX38" s="59">
        <v>46</v>
      </c>
      <c r="DY38" s="59">
        <v>41</v>
      </c>
      <c r="DZ38" s="59">
        <v>47</v>
      </c>
      <c r="EA38" s="59">
        <v>47</v>
      </c>
      <c r="EB38" s="59">
        <v>43</v>
      </c>
      <c r="EC38" s="59">
        <v>46</v>
      </c>
      <c r="ED38" s="59">
        <v>46</v>
      </c>
      <c r="EE38" s="59">
        <v>51</v>
      </c>
      <c r="EF38" s="59">
        <v>44</v>
      </c>
      <c r="EG38" s="59">
        <v>49</v>
      </c>
      <c r="EH38" s="59">
        <v>51</v>
      </c>
      <c r="EI38" s="59">
        <v>40</v>
      </c>
      <c r="EJ38" s="59">
        <v>43</v>
      </c>
      <c r="EK38" s="59">
        <v>44</v>
      </c>
      <c r="EL38" s="29">
        <v>40</v>
      </c>
      <c r="EM38" s="29">
        <v>40</v>
      </c>
      <c r="EN38" s="29">
        <v>51</v>
      </c>
      <c r="EO38" s="29">
        <v>44</v>
      </c>
      <c r="EP38" s="29">
        <v>36</v>
      </c>
      <c r="EQ38" s="66"/>
      <c r="ER38" s="77">
        <f t="shared" si="225"/>
        <v>0</v>
      </c>
      <c r="ES38" s="59"/>
      <c r="ET38" s="59"/>
      <c r="EU38" s="59"/>
      <c r="EV38" s="59"/>
      <c r="EW38" s="59"/>
      <c r="EX38" s="59"/>
      <c r="EY38" s="59"/>
      <c r="EZ38" s="59"/>
      <c r="FA38" s="59"/>
      <c r="FB38" s="59"/>
      <c r="FC38" s="59">
        <v>0</v>
      </c>
      <c r="FD38" s="59">
        <v>0</v>
      </c>
      <c r="FE38" s="59"/>
      <c r="FF38" s="59"/>
      <c r="FG38" s="59"/>
      <c r="FH38" s="59"/>
      <c r="FI38" s="59"/>
      <c r="FJ38" s="29"/>
      <c r="FK38" s="29"/>
      <c r="FL38" s="29"/>
      <c r="FM38" s="29"/>
      <c r="FN38" s="29"/>
      <c r="FO38" s="66"/>
      <c r="FP38" s="77">
        <f t="shared" si="226"/>
        <v>0</v>
      </c>
      <c r="FQ38" s="59"/>
      <c r="FR38" s="59"/>
      <c r="FS38" s="59"/>
      <c r="FT38" s="59"/>
      <c r="FU38" s="59"/>
      <c r="FV38" s="59"/>
      <c r="FW38" s="59"/>
      <c r="FX38" s="59"/>
      <c r="FY38" s="59"/>
      <c r="FZ38" s="59"/>
      <c r="GA38" s="59">
        <v>0</v>
      </c>
      <c r="GB38" s="59">
        <v>0</v>
      </c>
      <c r="GC38" s="59"/>
      <c r="GD38" s="59"/>
      <c r="GE38" s="59"/>
      <c r="GF38" s="59"/>
      <c r="GG38" s="59"/>
      <c r="GH38" s="29"/>
      <c r="GI38" s="29"/>
      <c r="GJ38" s="29"/>
      <c r="GK38" s="29"/>
      <c r="GL38" s="29"/>
      <c r="GM38" s="66">
        <v>0</v>
      </c>
      <c r="GN38" s="59">
        <v>0</v>
      </c>
      <c r="GO38" s="59">
        <v>0</v>
      </c>
      <c r="GP38" s="59">
        <v>0</v>
      </c>
      <c r="GQ38" s="59">
        <v>0</v>
      </c>
      <c r="GR38" s="58">
        <v>0</v>
      </c>
      <c r="GS38" s="58">
        <v>0</v>
      </c>
      <c r="GT38" s="58">
        <v>0</v>
      </c>
      <c r="GU38" s="58">
        <v>0</v>
      </c>
      <c r="GV38" s="58">
        <v>12</v>
      </c>
      <c r="GW38" s="29">
        <v>10</v>
      </c>
      <c r="GX38" s="29">
        <v>16</v>
      </c>
      <c r="GY38" s="29">
        <v>13</v>
      </c>
      <c r="GZ38" s="29">
        <v>19</v>
      </c>
      <c r="HA38" s="210">
        <v>12</v>
      </c>
      <c r="HB38" s="58"/>
      <c r="HD38" s="84" t="s">
        <v>168</v>
      </c>
      <c r="HE38" s="85">
        <v>77</v>
      </c>
      <c r="HH38" s="100">
        <v>131</v>
      </c>
      <c r="HI38" s="100">
        <v>125</v>
      </c>
      <c r="HJ38" s="100">
        <v>116</v>
      </c>
      <c r="HK38" s="100"/>
      <c r="HL38" s="100"/>
      <c r="HM38" s="100"/>
      <c r="HN38" s="100"/>
      <c r="HO38" s="100"/>
      <c r="HP38" s="100"/>
      <c r="HQ38" s="100"/>
      <c r="HR38" s="100">
        <v>115</v>
      </c>
      <c r="HS38" s="100">
        <v>129</v>
      </c>
      <c r="HT38" s="100">
        <v>117</v>
      </c>
      <c r="HU38" s="100">
        <v>126</v>
      </c>
      <c r="HV38" s="100">
        <v>149</v>
      </c>
      <c r="HW38" s="100">
        <v>132</v>
      </c>
      <c r="HX38" s="100">
        <v>115</v>
      </c>
      <c r="HY38" s="155">
        <f>J38+AH38+BF38+CD38+DB38+DZ38+EX38+FV38</f>
        <v>131</v>
      </c>
      <c r="HZ38" s="100">
        <f>K38+AI38+BG38+CE38+DC38+EA38+EY38+FW38</f>
        <v>125</v>
      </c>
      <c r="IA38" s="100">
        <f>L38+AJ38+BH38+CF38+DD38+EB38+EZ38+FX38</f>
        <v>116</v>
      </c>
      <c r="IB38" s="100">
        <f>M38+AK38+BI38+CG38+DE38+EC38+FA38+FY38</f>
        <v>118</v>
      </c>
      <c r="IC38" s="100">
        <f>N38+AL38+BJ38+CH38+DF38+ED38+FB38+FZ38</f>
        <v>117</v>
      </c>
      <c r="ID38" s="100">
        <f>O38+AM38+BK38+CI38+DG38+EE38+FC38+GA38</f>
        <v>131</v>
      </c>
      <c r="IE38" s="100">
        <f>P38+AN38+BL38+CJ38+DH38+EF38+FD38+GB38</f>
        <v>110</v>
      </c>
      <c r="IF38" s="100">
        <f>Q38+AO38+BM38+CK38+DI38+EG38+FE38+GC38</f>
        <v>123</v>
      </c>
      <c r="IG38" s="100">
        <f>R38+AP38+BN38+CL38+DJ38+EH38+FF38+GD38</f>
        <v>125</v>
      </c>
      <c r="IH38" s="100">
        <f>S38+AQ38+BO38+CM38+DK38+EI38+FG38+GE38</f>
        <v>118</v>
      </c>
      <c r="II38" s="100">
        <f>T38+AR38+BP38+CN38+DL38+EJ38+FH38+GF38</f>
        <v>115</v>
      </c>
      <c r="IJ38" s="100">
        <f>U38+AS38+BQ38+CO38+DM38+EK38+FI38+GG38</f>
        <v>117</v>
      </c>
      <c r="IK38" s="100">
        <f>V38+AT38+BR38+CP38+DN38+EL38+FJ38+GH38</f>
        <v>107</v>
      </c>
      <c r="IL38" s="100">
        <f>W38+AU38+BS38+CQ38+DO38+EM38+FK38+GI38</f>
        <v>110</v>
      </c>
      <c r="IM38" s="100">
        <f>X38+AV38+BT38+CR38+DP38+EN38+FL38+GJ38</f>
        <v>136</v>
      </c>
      <c r="IN38" s="100">
        <f>Y38+AW38+BU38+CS38+DQ38+EO38+FM38+GK38</f>
        <v>113</v>
      </c>
      <c r="IO38" s="100">
        <f>Z38+AX38+BV38+CT38+DR38+EP38+FN38+GL38</f>
        <v>103</v>
      </c>
      <c r="IP38" s="155">
        <f t="shared" si="227"/>
        <v>0</v>
      </c>
      <c r="IQ38" s="100">
        <f t="shared" si="228"/>
        <v>0</v>
      </c>
      <c r="IR38" s="100">
        <f t="shared" si="229"/>
        <v>0</v>
      </c>
      <c r="IS38" s="100">
        <f t="shared" si="230"/>
        <v>-118</v>
      </c>
      <c r="IT38" s="100">
        <f t="shared" si="231"/>
        <v>-117</v>
      </c>
      <c r="IU38" s="100">
        <f t="shared" si="232"/>
        <v>-131</v>
      </c>
      <c r="IV38" s="100">
        <f t="shared" si="233"/>
        <v>-110</v>
      </c>
      <c r="IW38" s="100">
        <f t="shared" si="234"/>
        <v>-123</v>
      </c>
      <c r="IX38" s="100">
        <f t="shared" si="235"/>
        <v>-125</v>
      </c>
      <c r="IY38" s="100">
        <f t="shared" si="236"/>
        <v>-118</v>
      </c>
      <c r="IZ38" s="100">
        <f t="shared" si="237"/>
        <v>0</v>
      </c>
      <c r="JA38" s="100">
        <f t="shared" si="238"/>
        <v>12</v>
      </c>
      <c r="JB38" s="100">
        <f t="shared" si="239"/>
        <v>10</v>
      </c>
      <c r="JC38" s="100">
        <f t="shared" si="240"/>
        <v>16</v>
      </c>
      <c r="JD38" s="100">
        <f>HV38-IM38</f>
        <v>13</v>
      </c>
      <c r="JE38" s="100">
        <f>HW38-IN38</f>
        <v>19</v>
      </c>
      <c r="JF38" s="100">
        <f>HX38-IO38</f>
        <v>12</v>
      </c>
      <c r="JG38"/>
    </row>
    <row r="39" spans="1:267">
      <c r="A39" s="21" t="s">
        <v>64</v>
      </c>
      <c r="B39" s="24">
        <f>SUM(B41:B52)</f>
        <v>0</v>
      </c>
      <c r="C39" s="70">
        <f>SUM(C41:C52)</f>
        <v>8985</v>
      </c>
      <c r="D39" s="24">
        <f>SUM(D41:D52)</f>
        <v>8882</v>
      </c>
      <c r="E39" s="24">
        <f>SUM(E41:E52)</f>
        <v>8779</v>
      </c>
      <c r="F39" s="24">
        <f>SUM(F41:F52)</f>
        <v>8281</v>
      </c>
      <c r="G39" s="24">
        <f>SUM(G41:G52)</f>
        <v>8583</v>
      </c>
      <c r="H39" s="24">
        <f>SUM(H41:H52)</f>
        <v>8206</v>
      </c>
      <c r="I39" s="24">
        <f>SUM(I41:I52)</f>
        <v>8328</v>
      </c>
      <c r="J39" s="24">
        <f>SUM(J41:J52)</f>
        <v>8794</v>
      </c>
      <c r="K39" s="24">
        <f>SUM(K41:K52)</f>
        <v>9502</v>
      </c>
      <c r="L39" s="24">
        <f>SUM(L41:L52)</f>
        <v>9907</v>
      </c>
      <c r="M39" s="24">
        <f>SUM(M41:M52)</f>
        <v>9977</v>
      </c>
      <c r="N39" s="24">
        <f>SUM(N41:N52)</f>
        <v>9918</v>
      </c>
      <c r="O39" s="24">
        <f>SUM(O41:O52)</f>
        <v>10098</v>
      </c>
      <c r="P39" s="24">
        <f>SUM(P41:P52)</f>
        <v>9735</v>
      </c>
      <c r="Q39" s="24">
        <f>SUM(Q41:Q52)</f>
        <v>9897</v>
      </c>
      <c r="R39" s="24">
        <f>SUM(R41:R52)</f>
        <v>10129</v>
      </c>
      <c r="S39" s="24">
        <f>SUM(S41:S52)</f>
        <v>10281</v>
      </c>
      <c r="T39" s="24">
        <f>SUM(T41:T52)</f>
        <v>9391</v>
      </c>
      <c r="U39" s="24">
        <f>SUM(U41:U52)</f>
        <v>8383</v>
      </c>
      <c r="V39" s="24">
        <f>SUM(V41:V52)</f>
        <v>7439</v>
      </c>
      <c r="W39" s="24">
        <f>SUM(W41:W52)</f>
        <v>7058</v>
      </c>
      <c r="X39" s="24">
        <f>SUM(X41:X52)</f>
        <v>6921</v>
      </c>
      <c r="Y39" s="24">
        <f>SUM(Y41:Y52)</f>
        <v>6823</v>
      </c>
      <c r="Z39" s="24">
        <f>SUM(Z41:Z52)</f>
        <v>6715</v>
      </c>
      <c r="AA39" s="63">
        <f>SUM(AA41:AA52)</f>
        <v>4642</v>
      </c>
      <c r="AB39" s="56">
        <f>SUM(AB41:AB52)</f>
        <v>4515.5</v>
      </c>
      <c r="AC39" s="56">
        <f>SUM(AC41:AC52)</f>
        <v>4389</v>
      </c>
      <c r="AD39" s="56">
        <f>SUM(AD41:AD52)</f>
        <v>4210</v>
      </c>
      <c r="AE39" s="56">
        <f>SUM(AE41:AE52)</f>
        <v>4397</v>
      </c>
      <c r="AF39" s="56">
        <f>SUM(AF41:AF52)</f>
        <v>4245</v>
      </c>
      <c r="AG39" s="56">
        <f>SUM(AG41:AG52)</f>
        <v>4128</v>
      </c>
      <c r="AH39" s="56">
        <f>SUM(AH41:AH52)</f>
        <v>4218</v>
      </c>
      <c r="AI39" s="56">
        <f>SUM(AI41:AI52)</f>
        <v>4310</v>
      </c>
      <c r="AJ39" s="56">
        <f>SUM(AJ41:AJ52)</f>
        <v>4321</v>
      </c>
      <c r="AK39" s="56">
        <f>SUM(AK41:AK52)</f>
        <v>4390</v>
      </c>
      <c r="AL39" s="56">
        <f>SUM(AL41:AL52)</f>
        <v>4314</v>
      </c>
      <c r="AM39" s="56">
        <f>SUM(AM41:AM52)</f>
        <v>4401</v>
      </c>
      <c r="AN39" s="56">
        <f>SUM(AN41:AN52)</f>
        <v>4461</v>
      </c>
      <c r="AO39" s="56">
        <f>SUM(AO41:AO52)</f>
        <v>4720</v>
      </c>
      <c r="AP39" s="56">
        <f>SUM(AP41:AP52)</f>
        <v>4587</v>
      </c>
      <c r="AQ39" s="56">
        <f>SUM(AQ41:AQ52)</f>
        <v>4631</v>
      </c>
      <c r="AR39" s="56">
        <f>SUM(AR41:AR52)</f>
        <v>4774</v>
      </c>
      <c r="AS39" s="56">
        <f>SUM(AS41:AS52)</f>
        <v>4983</v>
      </c>
      <c r="AT39" s="24">
        <f>SUM(AT41:AT52)</f>
        <v>4881</v>
      </c>
      <c r="AU39" s="24">
        <f>SUM(AU41:AU52)</f>
        <v>4876</v>
      </c>
      <c r="AV39" s="24">
        <f>SUM(AV41:AV52)</f>
        <v>5208</v>
      </c>
      <c r="AW39" s="24">
        <f>SUM(AW41:AW52)</f>
        <v>5313</v>
      </c>
      <c r="AX39" s="24">
        <f>SUM(AX41:AX52)</f>
        <v>5261</v>
      </c>
      <c r="AY39" s="63">
        <f>SUM(AY41:AY52)</f>
        <v>983</v>
      </c>
      <c r="AZ39" s="56">
        <f>SUM(AZ41:AZ52)</f>
        <v>965.5</v>
      </c>
      <c r="BA39" s="56">
        <f>SUM(BA41:BA52)</f>
        <v>948</v>
      </c>
      <c r="BB39" s="56">
        <f>SUM(BB41:BB52)</f>
        <v>976</v>
      </c>
      <c r="BC39" s="56">
        <f>SUM(BC41:BC52)</f>
        <v>1034</v>
      </c>
      <c r="BD39" s="56">
        <f>SUM(BD41:BD52)</f>
        <v>1008</v>
      </c>
      <c r="BE39" s="56">
        <f>SUM(BE41:BE52)</f>
        <v>958</v>
      </c>
      <c r="BF39" s="56">
        <f>SUM(BF41:BF52)</f>
        <v>987</v>
      </c>
      <c r="BG39" s="56">
        <f>SUM(BG41:BG52)</f>
        <v>1007</v>
      </c>
      <c r="BH39" s="56">
        <f>SUM(BH41:BH52)</f>
        <v>1012</v>
      </c>
      <c r="BI39" s="56">
        <f>SUM(BI41:BI52)</f>
        <v>1103</v>
      </c>
      <c r="BJ39" s="56">
        <f>SUM(BJ41:BJ52)</f>
        <v>1137</v>
      </c>
      <c r="BK39" s="56">
        <f>SUM(BK41:BK52)</f>
        <v>1117</v>
      </c>
      <c r="BL39" s="56">
        <f>SUM(BL41:BL52)</f>
        <v>1183</v>
      </c>
      <c r="BM39" s="56">
        <f>SUM(BM41:BM52)</f>
        <v>1198</v>
      </c>
      <c r="BN39" s="56">
        <f>SUM(BN41:BN52)</f>
        <v>1177</v>
      </c>
      <c r="BO39" s="56">
        <f>SUM(BO41:BO52)</f>
        <v>1187</v>
      </c>
      <c r="BP39" s="56">
        <f>SUM(BP41:BP52)</f>
        <v>1204</v>
      </c>
      <c r="BQ39" s="56">
        <f>SUM(BQ41:BQ52)</f>
        <v>1373</v>
      </c>
      <c r="BR39" s="24">
        <f>SUM(BR41:BR52)</f>
        <v>1412</v>
      </c>
      <c r="BS39" s="24">
        <f>SUM(BS41:BS52)</f>
        <v>1460</v>
      </c>
      <c r="BT39" s="24">
        <f>SUM(BT41:BT52)</f>
        <v>1521</v>
      </c>
      <c r="BU39" s="24">
        <f>SUM(BU41:BU52)</f>
        <v>1504</v>
      </c>
      <c r="BV39" s="24">
        <f>SUM(BV41:BV52)</f>
        <v>1532</v>
      </c>
      <c r="BW39" s="63">
        <f>SUM(BW41:BW52)</f>
        <v>1060</v>
      </c>
      <c r="BX39" s="56">
        <f>SUM(BX41:BX52)</f>
        <v>1056</v>
      </c>
      <c r="BY39" s="56">
        <f>SUM(BY41:BY52)</f>
        <v>1052</v>
      </c>
      <c r="BZ39" s="56">
        <f>SUM(BZ41:BZ52)</f>
        <v>1317.6</v>
      </c>
      <c r="CA39" s="56">
        <f>SUM(CA41:CA52)</f>
        <v>1319</v>
      </c>
      <c r="CB39" s="56">
        <f>SUM(CB41:CB52)</f>
        <v>1364</v>
      </c>
      <c r="CC39" s="56">
        <f>SUM(CC41:CC52)</f>
        <v>1106</v>
      </c>
      <c r="CD39" s="56">
        <f>SUM(CD41:CD52)</f>
        <v>1151</v>
      </c>
      <c r="CE39" s="56">
        <f>SUM(CE41:CE52)</f>
        <v>1086</v>
      </c>
      <c r="CF39" s="56">
        <f>SUM(CF41:CF52)</f>
        <v>1135</v>
      </c>
      <c r="CG39" s="56">
        <f>SUM(CG41:CG52)</f>
        <v>1182</v>
      </c>
      <c r="CH39" s="56">
        <f>SUM(CH41:CH52)</f>
        <v>1404</v>
      </c>
      <c r="CI39" s="56">
        <f>SUM(CI41:CI52)</f>
        <v>1151</v>
      </c>
      <c r="CJ39" s="56">
        <f>SUM(CJ41:CJ52)</f>
        <v>1234</v>
      </c>
      <c r="CK39" s="56">
        <f>SUM(CK41:CK52)</f>
        <v>1445</v>
      </c>
      <c r="CL39" s="56">
        <f>SUM(CL41:CL52)</f>
        <v>1288</v>
      </c>
      <c r="CM39" s="56">
        <f>SUM(CM41:CM52)</f>
        <v>1191</v>
      </c>
      <c r="CN39" s="56">
        <f>SUM(CN41:CN52)</f>
        <v>1195</v>
      </c>
      <c r="CO39" s="56">
        <f>SUM(CO41:CO52)</f>
        <v>1279</v>
      </c>
      <c r="CP39" s="24">
        <f>SUM(CP41:CP52)</f>
        <v>1183</v>
      </c>
      <c r="CQ39" s="24">
        <f>SUM(CQ41:CQ52)</f>
        <v>1211</v>
      </c>
      <c r="CR39" s="24">
        <f>SUM(CR41:CR52)</f>
        <v>1144</v>
      </c>
      <c r="CS39" s="24">
        <f>SUM(CS41:CS52)</f>
        <v>1188</v>
      </c>
      <c r="CT39" s="24">
        <f>SUM(CT41:CT52)</f>
        <v>1164</v>
      </c>
      <c r="CU39" s="63">
        <f>SUM(CU41:CU52)</f>
        <v>756</v>
      </c>
      <c r="CV39" s="56">
        <f>SUM(CV41:CV52)</f>
        <v>774</v>
      </c>
      <c r="CW39" s="56">
        <f>SUM(CW41:CW52)</f>
        <v>792</v>
      </c>
      <c r="CX39" s="56">
        <f>SUM(CX41:CX52)</f>
        <v>710</v>
      </c>
      <c r="CY39" s="56">
        <f>SUM(CY41:CY52)</f>
        <v>888</v>
      </c>
      <c r="CZ39" s="56">
        <f>SUM(CZ41:CZ52)</f>
        <v>867</v>
      </c>
      <c r="DA39" s="56">
        <f>SUM(DA41:DA52)</f>
        <v>955</v>
      </c>
      <c r="DB39" s="56">
        <f>SUM(DB41:DB52)</f>
        <v>932</v>
      </c>
      <c r="DC39" s="56">
        <f>SUM(DC41:DC52)</f>
        <v>941</v>
      </c>
      <c r="DD39" s="56">
        <f>SUM(DD41:DD52)</f>
        <v>956</v>
      </c>
      <c r="DE39" s="56">
        <f>SUM(DE41:DE52)</f>
        <v>981</v>
      </c>
      <c r="DF39" s="56">
        <f>SUM(DF41:DF52)</f>
        <v>1009</v>
      </c>
      <c r="DG39" s="56">
        <f>SUM(DG41:DG52)</f>
        <v>1034</v>
      </c>
      <c r="DH39" s="56">
        <f>SUM(DH41:DH52)</f>
        <v>1104</v>
      </c>
      <c r="DI39" s="56">
        <f>SUM(DI41:DI52)</f>
        <v>1197</v>
      </c>
      <c r="DJ39" s="56">
        <f>SUM(DJ41:DJ52)</f>
        <v>1196</v>
      </c>
      <c r="DK39" s="56">
        <f>SUM(DK41:DK52)</f>
        <v>1316</v>
      </c>
      <c r="DL39" s="56">
        <f>SUM(DL41:DL52)</f>
        <v>1309</v>
      </c>
      <c r="DM39" s="56">
        <f>SUM(DM41:DM52)</f>
        <v>1316</v>
      </c>
      <c r="DN39" s="24">
        <f>SUM(DN41:DN52)</f>
        <v>1369</v>
      </c>
      <c r="DO39" s="24">
        <f>SUM(DO41:DO52)</f>
        <v>1494</v>
      </c>
      <c r="DP39" s="24">
        <f>SUM(DP41:DP52)</f>
        <v>1537</v>
      </c>
      <c r="DQ39" s="24">
        <f>SUM(DQ41:DQ52)</f>
        <v>1598</v>
      </c>
      <c r="DR39" s="24">
        <f>SUM(DR41:DR52)</f>
        <v>1625</v>
      </c>
      <c r="DS39" s="63">
        <f>SUM(DS41:DS52)</f>
        <v>551</v>
      </c>
      <c r="DT39" s="56">
        <f>SUM(DT41:DT52)</f>
        <v>575</v>
      </c>
      <c r="DU39" s="56">
        <f>SUM(DU41:DU52)</f>
        <v>599</v>
      </c>
      <c r="DV39" s="56">
        <f>SUM(DV41:DV52)</f>
        <v>758</v>
      </c>
      <c r="DW39" s="56">
        <f>SUM(DW41:DW52)</f>
        <v>1037</v>
      </c>
      <c r="DX39" s="56">
        <f>SUM(DX41:DX52)</f>
        <v>1505</v>
      </c>
      <c r="DY39" s="56">
        <f>SUM(DY41:DY52)</f>
        <v>1746</v>
      </c>
      <c r="DZ39" s="56">
        <f>SUM(DZ41:DZ52)</f>
        <v>1948</v>
      </c>
      <c r="EA39" s="56">
        <f>SUM(EA41:EA52)</f>
        <v>2192</v>
      </c>
      <c r="EB39" s="56">
        <f>SUM(EB41:EB52)</f>
        <v>2454</v>
      </c>
      <c r="EC39" s="56">
        <f>SUM(EC41:EC52)</f>
        <v>2608</v>
      </c>
      <c r="ED39" s="56">
        <f>SUM(ED41:ED52)</f>
        <v>2746</v>
      </c>
      <c r="EE39" s="56">
        <f>SUM(EE41:EE52)</f>
        <v>2788</v>
      </c>
      <c r="EF39" s="56">
        <f>SUM(EF41:EF52)</f>
        <v>2741</v>
      </c>
      <c r="EG39" s="56">
        <f>SUM(EG41:EG52)</f>
        <v>2913</v>
      </c>
      <c r="EH39" s="56">
        <f>SUM(EH41:EH52)</f>
        <v>2965</v>
      </c>
      <c r="EI39" s="56">
        <f>SUM(EI41:EI52)</f>
        <v>3017</v>
      </c>
      <c r="EJ39" s="56">
        <f>SUM(EJ41:EJ52)</f>
        <v>3137</v>
      </c>
      <c r="EK39" s="56">
        <f>SUM(EK41:EK52)</f>
        <v>3332</v>
      </c>
      <c r="EL39" s="24">
        <f>SUM(EL41:EL52)</f>
        <v>3430</v>
      </c>
      <c r="EM39" s="24">
        <f>SUM(EM41:EM52)</f>
        <v>3418</v>
      </c>
      <c r="EN39" s="24">
        <f>SUM(EN41:EN52)</f>
        <v>3396</v>
      </c>
      <c r="EO39" s="24">
        <f>SUM(EO41:EO52)</f>
        <v>3434</v>
      </c>
      <c r="EP39" s="24">
        <f>SUM(EP41:EP52)</f>
        <v>3182</v>
      </c>
      <c r="EQ39" s="63">
        <f>SUM(EQ41:EQ52)</f>
        <v>338</v>
      </c>
      <c r="ER39" s="56">
        <f>SUM(ER41:ER52)</f>
        <v>336.5</v>
      </c>
      <c r="ES39" s="56">
        <f>SUM(ES41:ES52)</f>
        <v>335</v>
      </c>
      <c r="ET39" s="56">
        <f>SUM(ET41:ET52)</f>
        <v>367.2</v>
      </c>
      <c r="EU39" s="56">
        <f>SUM(EU41:EU52)</f>
        <v>373</v>
      </c>
      <c r="EV39" s="56">
        <f>SUM(EV41:EV52)</f>
        <v>349</v>
      </c>
      <c r="EW39" s="56">
        <f>SUM(EW41:EW52)</f>
        <v>372</v>
      </c>
      <c r="EX39" s="56">
        <f>SUM(EX41:EX52)</f>
        <v>352</v>
      </c>
      <c r="EY39" s="56">
        <f>SUM(EY41:EY52)</f>
        <v>343</v>
      </c>
      <c r="EZ39" s="56">
        <f>SUM(EZ41:EZ52)</f>
        <v>333</v>
      </c>
      <c r="FA39" s="56">
        <f>SUM(FA41:FA52)</f>
        <v>365</v>
      </c>
      <c r="FB39" s="56">
        <f>SUM(FB41:FB52)</f>
        <v>346</v>
      </c>
      <c r="FC39" s="56">
        <f>SUM(FC41:FC52)</f>
        <v>386</v>
      </c>
      <c r="FD39" s="56">
        <f>SUM(FD41:FD52)</f>
        <v>356</v>
      </c>
      <c r="FE39" s="56">
        <f>SUM(FE41:FE52)</f>
        <v>357</v>
      </c>
      <c r="FF39" s="56">
        <f>SUM(FF41:FF52)</f>
        <v>390</v>
      </c>
      <c r="FG39" s="56">
        <f>SUM(FG41:FG52)</f>
        <v>364</v>
      </c>
      <c r="FH39" s="56">
        <f>SUM(FH41:FH52)</f>
        <v>362</v>
      </c>
      <c r="FI39" s="56">
        <f>SUM(FI41:FI52)</f>
        <v>371</v>
      </c>
      <c r="FJ39" s="24">
        <f>SUM(FJ41:FJ52)</f>
        <v>359</v>
      </c>
      <c r="FK39" s="24">
        <f>SUM(FK41:FK52)</f>
        <v>361</v>
      </c>
      <c r="FL39" s="24">
        <f>SUM(FL41:FL52)</f>
        <v>363</v>
      </c>
      <c r="FM39" s="24">
        <f>SUM(FM41:FM52)</f>
        <v>378</v>
      </c>
      <c r="FN39" s="24">
        <f>SUM(FN41:FN52)</f>
        <v>351</v>
      </c>
      <c r="FO39" s="63">
        <f>SUM(FO41:FO52)</f>
        <v>691</v>
      </c>
      <c r="FP39" s="56">
        <f>SUM(FP41:FP52)</f>
        <v>718</v>
      </c>
      <c r="FQ39" s="56">
        <f>SUM(FQ41:FQ52)</f>
        <v>745</v>
      </c>
      <c r="FR39" s="56">
        <f>SUM(FR41:FR52)</f>
        <v>746</v>
      </c>
      <c r="FS39" s="56">
        <f>SUM(FS41:FS52)</f>
        <v>777</v>
      </c>
      <c r="FT39" s="56">
        <f>SUM(FT41:FT52)</f>
        <v>795</v>
      </c>
      <c r="FU39" s="56">
        <f>SUM(FU41:FU52)</f>
        <v>816</v>
      </c>
      <c r="FV39" s="56">
        <f>SUM(FV41:FV52)</f>
        <v>714</v>
      </c>
      <c r="FW39" s="56">
        <f>SUM(FW41:FW52)</f>
        <v>816</v>
      </c>
      <c r="FX39" s="56">
        <f>SUM(FX41:FX52)</f>
        <v>815</v>
      </c>
      <c r="FY39" s="56">
        <f>SUM(FY41:FY52)</f>
        <v>846</v>
      </c>
      <c r="FZ39" s="56">
        <f>SUM(FZ41:FZ52)</f>
        <v>850</v>
      </c>
      <c r="GA39" s="56">
        <f>SUM(GA41:GA52)</f>
        <v>710</v>
      </c>
      <c r="GB39" s="56">
        <f>SUM(GB41:GB52)</f>
        <v>759</v>
      </c>
      <c r="GC39" s="56">
        <f>SUM(GC41:GC52)</f>
        <v>847</v>
      </c>
      <c r="GD39" s="56">
        <f>SUM(GD41:GD52)</f>
        <v>830</v>
      </c>
      <c r="GE39" s="56">
        <f>SUM(GE41:GE52)</f>
        <v>839</v>
      </c>
      <c r="GF39" s="56">
        <f>SUM(GF41:GF52)</f>
        <v>876</v>
      </c>
      <c r="GG39" s="56">
        <f>SUM(GG41:GG52)</f>
        <v>919</v>
      </c>
      <c r="GH39" s="24">
        <f>SUM(GH41:GH52)</f>
        <v>905</v>
      </c>
      <c r="GI39" s="24">
        <f>SUM(GI41:GI52)</f>
        <v>1016</v>
      </c>
      <c r="GJ39" s="24">
        <f>SUM(GJ41:GJ52)</f>
        <v>1002</v>
      </c>
      <c r="GK39" s="24">
        <f>SUM(GK41:GK52)</f>
        <v>1034</v>
      </c>
      <c r="GL39" s="24">
        <f>SUM(GL41:GL52)</f>
        <v>1053</v>
      </c>
      <c r="GM39" s="63">
        <f>SUM(GM41:GM52)</f>
        <v>1635</v>
      </c>
      <c r="GN39" s="56">
        <f>SUM(GN41:GN52)</f>
        <v>1693</v>
      </c>
      <c r="GO39" s="56">
        <f>SUM(GO41:GO52)</f>
        <v>1585</v>
      </c>
      <c r="GP39" s="56">
        <f>SUM(GP41:GP52)</f>
        <v>2806</v>
      </c>
      <c r="GQ39" s="56">
        <f>SUM(GQ41:GQ52)</f>
        <v>3695</v>
      </c>
      <c r="GR39" s="56">
        <f>SUM(GR41:GR52)</f>
        <v>3855</v>
      </c>
      <c r="GS39" s="56">
        <f>SUM(GS41:GS52)</f>
        <v>3904</v>
      </c>
      <c r="GT39" s="56">
        <f>SUM(GT41:GT52)</f>
        <v>4023</v>
      </c>
      <c r="GU39" s="56">
        <f>SUM(GU41:GU52)</f>
        <v>4356</v>
      </c>
      <c r="GV39" s="56">
        <f>SUM(GV41:GV52)</f>
        <v>4646</v>
      </c>
      <c r="GW39" s="24">
        <f>SUM(GW41:GW52)</f>
        <v>5107</v>
      </c>
      <c r="GX39" s="24">
        <f>SUM(GX41:GX52)</f>
        <v>5611</v>
      </c>
      <c r="GY39" s="24">
        <f>SUM(GY41:GY52)</f>
        <v>5774</v>
      </c>
      <c r="GZ39" s="24">
        <f>SUM(GZ41:GZ52)</f>
        <v>6302</v>
      </c>
      <c r="HA39" s="209">
        <f>SUM(HA41:HA52)</f>
        <v>6704</v>
      </c>
      <c r="HB39" s="76"/>
      <c r="HD39" s="84" t="s">
        <v>169</v>
      </c>
      <c r="HE39" s="85">
        <v>431</v>
      </c>
      <c r="HH39" s="24">
        <f>SUM(HH41:HH52)</f>
        <v>20731</v>
      </c>
      <c r="HI39" s="24">
        <f>SUM(HI41:HI52)</f>
        <v>21890</v>
      </c>
      <c r="HJ39" s="24">
        <f>SUM(HJ41:HJ52)</f>
        <v>22518</v>
      </c>
      <c r="HK39" s="24">
        <f>SUM(HK41:HK52)</f>
        <v>0</v>
      </c>
      <c r="HL39" s="24">
        <f>SUM(HL41:HL52)</f>
        <v>0</v>
      </c>
      <c r="HM39" s="24">
        <f>SUM(HM41:HM52)</f>
        <v>0</v>
      </c>
      <c r="HN39" s="24">
        <f>SUM(HN41:HN52)</f>
        <v>0</v>
      </c>
      <c r="HO39" s="24">
        <f>SUM(HO41:HO52)</f>
        <v>0</v>
      </c>
      <c r="HP39" s="24">
        <f>SUM(HP41:HP52)</f>
        <v>0</v>
      </c>
      <c r="HQ39" s="24">
        <f>SUM(HQ41:HQ52)</f>
        <v>0</v>
      </c>
      <c r="HR39" s="24">
        <f>SUM(HR41:HR52)</f>
        <v>26604</v>
      </c>
      <c r="HS39" s="24">
        <f>SUM(HS41:HS52)</f>
        <v>26602</v>
      </c>
      <c r="HT39" s="24">
        <f>SUM(HT41:HT52)</f>
        <v>26085</v>
      </c>
      <c r="HU39" s="24">
        <f>SUM(HU41:HU52)</f>
        <v>26505</v>
      </c>
      <c r="HV39" s="24">
        <f>SUM(HV41:HV52)</f>
        <v>26866</v>
      </c>
      <c r="HW39" s="24">
        <f>SUM(HW41:HW52)</f>
        <v>27574</v>
      </c>
      <c r="HX39" s="24">
        <f>SUM(HX41:HX52)</f>
        <v>27587</v>
      </c>
      <c r="HY39" s="70">
        <f>SUM(HY41:HY52)</f>
        <v>19096</v>
      </c>
      <c r="HZ39" s="24">
        <f>SUM(HZ41:HZ52)</f>
        <v>20197</v>
      </c>
      <c r="IA39" s="24">
        <f>SUM(IA41:IA52)</f>
        <v>20933</v>
      </c>
      <c r="IB39" s="24">
        <f>SUM(IB41:IB52)</f>
        <v>21452</v>
      </c>
      <c r="IC39" s="24">
        <f>SUM(IC41:IC52)</f>
        <v>21724</v>
      </c>
      <c r="ID39" s="24">
        <f>SUM(ID41:ID52)</f>
        <v>21685</v>
      </c>
      <c r="IE39" s="24">
        <f>SUM(IE41:IE52)</f>
        <v>21573</v>
      </c>
      <c r="IF39" s="24">
        <f>SUM(IF41:IF52)</f>
        <v>22574</v>
      </c>
      <c r="IG39" s="24">
        <f>SUM(IG41:IG52)</f>
        <v>22562</v>
      </c>
      <c r="IH39" s="24">
        <f>SUM(IH41:IH52)</f>
        <v>22826</v>
      </c>
      <c r="II39" s="24">
        <f>SUM(II41:II52)</f>
        <v>22248</v>
      </c>
      <c r="IJ39" s="24">
        <f>SUM(IJ41:IJ52)</f>
        <v>21956</v>
      </c>
      <c r="IK39" s="24">
        <f>SUM(IK41:IK52)</f>
        <v>20978</v>
      </c>
      <c r="IL39" s="24">
        <f>SUM(IL41:IL52)</f>
        <v>20894</v>
      </c>
      <c r="IM39" s="24">
        <f>SUM(IM41:IM52)</f>
        <v>21092</v>
      </c>
      <c r="IN39" s="24">
        <f>SUM(IN41:IN52)</f>
        <v>21272</v>
      </c>
      <c r="IO39" s="24">
        <f>SUM(IO41:IO52)</f>
        <v>20883</v>
      </c>
      <c r="IP39" s="70">
        <f>SUM(IP41:IP52)</f>
        <v>1635</v>
      </c>
      <c r="IQ39" s="24">
        <f>SUM(IQ41:IQ52)</f>
        <v>1693</v>
      </c>
      <c r="IR39" s="24">
        <f>SUM(IR41:IR52)</f>
        <v>1585</v>
      </c>
      <c r="IS39" s="24">
        <f>SUM(IS41:IS52)</f>
        <v>-21452</v>
      </c>
      <c r="IT39" s="24">
        <f>SUM(IT41:IT52)</f>
        <v>-21724</v>
      </c>
      <c r="IU39" s="24">
        <f>SUM(IU41:IU52)</f>
        <v>-21685</v>
      </c>
      <c r="IV39" s="24">
        <f>SUM(IV41:IV52)</f>
        <v>-21573</v>
      </c>
      <c r="IW39" s="24">
        <f>SUM(IW41:IW52)</f>
        <v>-22574</v>
      </c>
      <c r="IX39" s="24">
        <f>SUM(IX41:IX52)</f>
        <v>-22562</v>
      </c>
      <c r="IY39" s="24">
        <f>SUM(IY41:IY52)</f>
        <v>-22826</v>
      </c>
      <c r="IZ39" s="24">
        <f t="shared" ref="IZ39:JF39" si="244">SUM(IZ41:IZ52)</f>
        <v>4356</v>
      </c>
      <c r="JA39" s="24">
        <f t="shared" si="244"/>
        <v>4646</v>
      </c>
      <c r="JB39" s="24">
        <f t="shared" si="244"/>
        <v>5107</v>
      </c>
      <c r="JC39" s="24">
        <f t="shared" si="244"/>
        <v>5611</v>
      </c>
      <c r="JD39" s="24">
        <f t="shared" si="244"/>
        <v>5774</v>
      </c>
      <c r="JE39" s="24">
        <f t="shared" si="244"/>
        <v>6302</v>
      </c>
      <c r="JF39" s="24">
        <f t="shared" si="244"/>
        <v>6704</v>
      </c>
    </row>
    <row r="40" spans="1:267">
      <c r="A40" s="25" t="s">
        <v>136</v>
      </c>
      <c r="B40" s="26" t="e">
        <f>(B39/B5)*100</f>
        <v>#DIV/0!</v>
      </c>
      <c r="C40" s="71">
        <f t="shared" ref="C40:DF40" si="245">(C39/C5)*100</f>
        <v>22.294178948935535</v>
      </c>
      <c r="D40" s="26">
        <f t="shared" si="245"/>
        <v>22.302293756512785</v>
      </c>
      <c r="E40" s="26">
        <f t="shared" si="245"/>
        <v>22.310605097969454</v>
      </c>
      <c r="F40" s="26">
        <f t="shared" si="245"/>
        <v>23.058502492133766</v>
      </c>
      <c r="G40" s="26">
        <f t="shared" si="245"/>
        <v>21.822480994635274</v>
      </c>
      <c r="H40" s="26">
        <f t="shared" si="245"/>
        <v>21.832597243654554</v>
      </c>
      <c r="I40" s="26">
        <f t="shared" si="245"/>
        <v>21.352751140967129</v>
      </c>
      <c r="J40" s="26">
        <f t="shared" si="245"/>
        <v>21.870725459474247</v>
      </c>
      <c r="K40" s="26">
        <f t="shared" si="245"/>
        <v>21.882412546346405</v>
      </c>
      <c r="L40" s="26">
        <f t="shared" si="245"/>
        <v>22.806169429097604</v>
      </c>
      <c r="M40" s="26">
        <f t="shared" si="245"/>
        <v>22.943016143126524</v>
      </c>
      <c r="N40" s="26">
        <f t="shared" si="245"/>
        <v>22.69772976931527</v>
      </c>
      <c r="O40" s="26">
        <f t="shared" si="245"/>
        <v>22.926552389601543</v>
      </c>
      <c r="P40" s="26">
        <f t="shared" ref="P40:R40" si="246">(P39/P5)*100</f>
        <v>22.100388204045494</v>
      </c>
      <c r="Q40" s="26">
        <f t="shared" si="246"/>
        <v>22.289034524694276</v>
      </c>
      <c r="R40" s="26">
        <f t="shared" si="246"/>
        <v>21.832564555761522</v>
      </c>
      <c r="S40" s="26">
        <f t="shared" ref="S40:U40" si="247">(S39/S5)*100</f>
        <v>21.988151506726268</v>
      </c>
      <c r="T40" s="26">
        <f t="shared" si="247"/>
        <v>21.474468912213304</v>
      </c>
      <c r="U40" s="26">
        <f t="shared" si="247"/>
        <v>20.975853872138121</v>
      </c>
      <c r="V40" s="26">
        <f t="shared" ref="V40:W40" si="248">(V39/V5)*100</f>
        <v>20.250442357424799</v>
      </c>
      <c r="W40" s="26">
        <f t="shared" si="248"/>
        <v>20.267631518492994</v>
      </c>
      <c r="X40" s="26">
        <f t="shared" ref="X40:Y40" si="249">(X39/X5)*100</f>
        <v>20.315251849242692</v>
      </c>
      <c r="Y40" s="26">
        <f t="shared" si="249"/>
        <v>20.024652951016932</v>
      </c>
      <c r="Z40" s="26">
        <f t="shared" ref="Z40" si="250">(Z39/Z5)*100</f>
        <v>19.675349409593014</v>
      </c>
      <c r="AA40" s="64">
        <f t="shared" si="245"/>
        <v>30.189906347554629</v>
      </c>
      <c r="AB40" s="57">
        <f t="shared" si="245"/>
        <v>29.363376251788271</v>
      </c>
      <c r="AC40" s="57">
        <f t="shared" si="245"/>
        <v>28.537061118335501</v>
      </c>
      <c r="AD40" s="57">
        <f t="shared" si="245"/>
        <v>27.70101329122253</v>
      </c>
      <c r="AE40" s="57">
        <f t="shared" si="245"/>
        <v>28.507520746887966</v>
      </c>
      <c r="AF40" s="57">
        <f t="shared" si="245"/>
        <v>27.770508962449298</v>
      </c>
      <c r="AG40" s="57">
        <f t="shared" si="245"/>
        <v>27.457762405214847</v>
      </c>
      <c r="AH40" s="57">
        <f t="shared" si="245"/>
        <v>27.315114622458232</v>
      </c>
      <c r="AI40" s="57">
        <f t="shared" si="245"/>
        <v>27.876592717159305</v>
      </c>
      <c r="AJ40" s="57">
        <f t="shared" si="245"/>
        <v>27.958589453251374</v>
      </c>
      <c r="AK40" s="57">
        <f t="shared" si="245"/>
        <v>27.908455181182457</v>
      </c>
      <c r="AL40" s="57">
        <f t="shared" si="245"/>
        <v>27.572542502876136</v>
      </c>
      <c r="AM40" s="57">
        <f t="shared" si="245"/>
        <v>27.528617001313567</v>
      </c>
      <c r="AN40" s="57">
        <f t="shared" ref="AN40:AO40" si="251">(AN39/AN5)*100</f>
        <v>27.440487174755489</v>
      </c>
      <c r="AO40" s="57">
        <f t="shared" si="251"/>
        <v>27.990274565617028</v>
      </c>
      <c r="AP40" s="57">
        <f t="shared" ref="AP40:AQ40" si="252">(AP39/AP5)*100</f>
        <v>27.09871802445797</v>
      </c>
      <c r="AQ40" s="57">
        <f t="shared" si="252"/>
        <v>26.824606116774792</v>
      </c>
      <c r="AR40" s="57">
        <f t="shared" ref="AR40:AW40" si="253">(AR39/AR5)*100</f>
        <v>27.115755992275361</v>
      </c>
      <c r="AS40" s="57">
        <f t="shared" si="253"/>
        <v>27.229508196721312</v>
      </c>
      <c r="AT40" s="26">
        <f t="shared" si="253"/>
        <v>26.514205008419793</v>
      </c>
      <c r="AU40" s="26">
        <f t="shared" si="253"/>
        <v>26.077655364210077</v>
      </c>
      <c r="AV40" s="26">
        <f t="shared" si="253"/>
        <v>27.207188381569324</v>
      </c>
      <c r="AW40" s="26">
        <f t="shared" si="253"/>
        <v>27.354167739278175</v>
      </c>
      <c r="AX40" s="26">
        <f t="shared" ref="AX40" si="254">(AX39/AX5)*100</f>
        <v>26.605643774653586</v>
      </c>
      <c r="AY40" s="64">
        <f t="shared" si="245"/>
        <v>27.267683772538142</v>
      </c>
      <c r="AZ40" s="57">
        <f t="shared" si="245"/>
        <v>25.739802719274863</v>
      </c>
      <c r="BA40" s="57">
        <f t="shared" si="245"/>
        <v>24.326404926866822</v>
      </c>
      <c r="BB40" s="57">
        <f t="shared" si="245"/>
        <v>26.103236159400911</v>
      </c>
      <c r="BC40" s="57">
        <f t="shared" si="245"/>
        <v>25.644841269841269</v>
      </c>
      <c r="BD40" s="57">
        <f t="shared" si="245"/>
        <v>23.71764705882353</v>
      </c>
      <c r="BE40" s="57">
        <f t="shared" si="245"/>
        <v>22.05340699815838</v>
      </c>
      <c r="BF40" s="57">
        <f t="shared" si="245"/>
        <v>22.768166089965398</v>
      </c>
      <c r="BG40" s="57">
        <f t="shared" si="245"/>
        <v>22.608890884598114</v>
      </c>
      <c r="BH40" s="57">
        <f t="shared" si="245"/>
        <v>23.057644110275689</v>
      </c>
      <c r="BI40" s="57">
        <f t="shared" si="245"/>
        <v>23.99912967798085</v>
      </c>
      <c r="BJ40" s="57">
        <f t="shared" si="245"/>
        <v>23.712200208550573</v>
      </c>
      <c r="BK40" s="57">
        <f t="shared" si="245"/>
        <v>22.71248474989833</v>
      </c>
      <c r="BL40" s="57">
        <f t="shared" ref="BL40:BM40" si="255">(BL39/BL5)*100</f>
        <v>23.370209403397865</v>
      </c>
      <c r="BM40" s="57">
        <f t="shared" si="255"/>
        <v>23.62453165056202</v>
      </c>
      <c r="BN40" s="57">
        <f t="shared" ref="BN40:BO40" si="256">(BN39/BN5)*100</f>
        <v>23.037776472890979</v>
      </c>
      <c r="BO40" s="57">
        <f t="shared" si="256"/>
        <v>23.224417922128744</v>
      </c>
      <c r="BP40" s="57">
        <f t="shared" ref="BP40:BU40" si="257">(BP39/BP5)*100</f>
        <v>22.267431107823192</v>
      </c>
      <c r="BQ40" s="57">
        <f t="shared" si="257"/>
        <v>23.607290233837688</v>
      </c>
      <c r="BR40" s="26">
        <f t="shared" si="257"/>
        <v>23.731092436974791</v>
      </c>
      <c r="BS40" s="26">
        <f t="shared" si="257"/>
        <v>22.862511744440965</v>
      </c>
      <c r="BT40" s="26">
        <f t="shared" si="257"/>
        <v>23.625349487418454</v>
      </c>
      <c r="BU40" s="26">
        <f t="shared" si="257"/>
        <v>23.808769985752733</v>
      </c>
      <c r="BV40" s="26">
        <f t="shared" ref="BV40" si="258">(BV39/BV5)*100</f>
        <v>23.428658816332774</v>
      </c>
      <c r="BW40" s="64">
        <f t="shared" si="245"/>
        <v>37.870668095748485</v>
      </c>
      <c r="BX40" s="57">
        <f t="shared" si="245"/>
        <v>36.622160568753252</v>
      </c>
      <c r="BY40" s="57">
        <f t="shared" si="245"/>
        <v>35.444743935309972</v>
      </c>
      <c r="BZ40" s="57">
        <f t="shared" si="245"/>
        <v>36.875198238707384</v>
      </c>
      <c r="CA40" s="57">
        <f t="shared" si="245"/>
        <v>35.314591700133867</v>
      </c>
      <c r="CB40" s="57">
        <f t="shared" si="245"/>
        <v>36.349100599600263</v>
      </c>
      <c r="CC40" s="57">
        <f t="shared" si="245"/>
        <v>40.691685062545993</v>
      </c>
      <c r="CD40" s="57">
        <f t="shared" si="245"/>
        <v>42.161172161172161</v>
      </c>
      <c r="CE40" s="57">
        <f t="shared" si="245"/>
        <v>42.421875</v>
      </c>
      <c r="CF40" s="57">
        <f t="shared" si="245"/>
        <v>44.26677067082683</v>
      </c>
      <c r="CG40" s="57">
        <f t="shared" si="245"/>
        <v>46.811881188118818</v>
      </c>
      <c r="CH40" s="57">
        <f t="shared" si="245"/>
        <v>53.201970443349758</v>
      </c>
      <c r="CI40" s="57">
        <f t="shared" si="245"/>
        <v>45.820063694267517</v>
      </c>
      <c r="CJ40" s="57">
        <f t="shared" ref="CJ40:CK40" si="259">(CJ39/CJ5)*100</f>
        <v>47.44329104190696</v>
      </c>
      <c r="CK40" s="57">
        <f t="shared" si="259"/>
        <v>53.637713437267998</v>
      </c>
      <c r="CL40" s="57">
        <f t="shared" ref="CL40:CM40" si="260">(CL39/CL5)*100</f>
        <v>51.602564102564109</v>
      </c>
      <c r="CM40" s="57">
        <f t="shared" si="260"/>
        <v>55.44692737430168</v>
      </c>
      <c r="CN40" s="57">
        <f t="shared" ref="CN40:CS40" si="261">(CN39/CN5)*100</f>
        <v>49.380165289256198</v>
      </c>
      <c r="CO40" s="57">
        <f t="shared" si="261"/>
        <v>50.275157232704402</v>
      </c>
      <c r="CP40" s="26">
        <f t="shared" si="261"/>
        <v>48.924731182795696</v>
      </c>
      <c r="CQ40" s="26">
        <f t="shared" si="261"/>
        <v>48.036493454978185</v>
      </c>
      <c r="CR40" s="26">
        <f t="shared" si="261"/>
        <v>45.705153815421497</v>
      </c>
      <c r="CS40" s="26">
        <f t="shared" si="261"/>
        <v>45.552147239263803</v>
      </c>
      <c r="CT40" s="26">
        <f t="shared" ref="CT40" si="262">(CT39/CT5)*100</f>
        <v>45.151280062063613</v>
      </c>
      <c r="CU40" s="64">
        <f t="shared" si="245"/>
        <v>46.4658881376767</v>
      </c>
      <c r="CV40" s="57">
        <f t="shared" si="245"/>
        <v>44.469979890835965</v>
      </c>
      <c r="CW40" s="57">
        <f t="shared" si="245"/>
        <v>42.718446601941743</v>
      </c>
      <c r="CX40" s="57">
        <f t="shared" si="245"/>
        <v>39.479537366548037</v>
      </c>
      <c r="CY40" s="57">
        <f t="shared" si="245"/>
        <v>42.085308056872037</v>
      </c>
      <c r="CZ40" s="57">
        <f t="shared" si="245"/>
        <v>38.774597495527729</v>
      </c>
      <c r="DA40" s="57">
        <f t="shared" si="245"/>
        <v>37.761961249505731</v>
      </c>
      <c r="DB40" s="57">
        <f t="shared" si="245"/>
        <v>34.23952975753123</v>
      </c>
      <c r="DC40" s="57">
        <f t="shared" si="245"/>
        <v>34.069514844315712</v>
      </c>
      <c r="DD40" s="57">
        <f t="shared" si="245"/>
        <v>35.172921265636496</v>
      </c>
      <c r="DE40" s="57">
        <f t="shared" si="245"/>
        <v>32.787433155080215</v>
      </c>
      <c r="DF40" s="57">
        <f t="shared" si="245"/>
        <v>31.219059405940598</v>
      </c>
      <c r="DG40" s="57">
        <f t="shared" ref="DG40:GA40" si="263">(DG39/DG5)*100</f>
        <v>28.212824010914051</v>
      </c>
      <c r="DH40" s="57">
        <f t="shared" ref="DH40:DI40" si="264">(DH39/DH5)*100</f>
        <v>30.30469393357123</v>
      </c>
      <c r="DI40" s="57">
        <f t="shared" si="264"/>
        <v>28.906061337841098</v>
      </c>
      <c r="DJ40" s="57">
        <f t="shared" ref="DJ40:DK40" si="265">(DJ39/DJ5)*100</f>
        <v>27.5830258302583</v>
      </c>
      <c r="DK40" s="57">
        <f t="shared" si="265"/>
        <v>28.053719889149438</v>
      </c>
      <c r="DL40" s="57">
        <f t="shared" ref="DL40:DQ40" si="266">(DL39/DL5)*100</f>
        <v>26.232464929859717</v>
      </c>
      <c r="DM40" s="57">
        <f t="shared" si="266"/>
        <v>24.575163398692808</v>
      </c>
      <c r="DN40" s="26">
        <f t="shared" si="266"/>
        <v>25.045737285034757</v>
      </c>
      <c r="DO40" s="26">
        <f t="shared" si="266"/>
        <v>24.710552431359574</v>
      </c>
      <c r="DP40" s="26">
        <f t="shared" si="266"/>
        <v>24.045682102628284</v>
      </c>
      <c r="DQ40" s="26">
        <f t="shared" si="266"/>
        <v>23.850746268656717</v>
      </c>
      <c r="DR40" s="26">
        <f t="shared" ref="DR40" si="267">(DR39/DR5)*100</f>
        <v>23.404868212588216</v>
      </c>
      <c r="DS40" s="64">
        <f t="shared" si="263"/>
        <v>28.939075630252102</v>
      </c>
      <c r="DT40" s="57">
        <f t="shared" si="263"/>
        <v>27.624309392265197</v>
      </c>
      <c r="DU40" s="57">
        <f t="shared" si="263"/>
        <v>26.457597173144876</v>
      </c>
      <c r="DV40" s="57">
        <f t="shared" si="263"/>
        <v>27.991137370753322</v>
      </c>
      <c r="DW40" s="57">
        <f t="shared" si="263"/>
        <v>28.333333333333332</v>
      </c>
      <c r="DX40" s="57">
        <f t="shared" si="263"/>
        <v>26.547892044452286</v>
      </c>
      <c r="DY40" s="57">
        <f t="shared" si="263"/>
        <v>23.389149363697253</v>
      </c>
      <c r="DZ40" s="57">
        <f t="shared" si="263"/>
        <v>23.695414183189392</v>
      </c>
      <c r="EA40" s="57">
        <f t="shared" si="263"/>
        <v>24.670793472144062</v>
      </c>
      <c r="EB40" s="57">
        <f t="shared" si="263"/>
        <v>26.409814894532929</v>
      </c>
      <c r="EC40" s="57">
        <f t="shared" si="263"/>
        <v>24.983235942140052</v>
      </c>
      <c r="ED40" s="57">
        <f t="shared" si="263"/>
        <v>25.118916941090376</v>
      </c>
      <c r="EE40" s="57">
        <f t="shared" si="263"/>
        <v>24.731659717910052</v>
      </c>
      <c r="EF40" s="57">
        <f t="shared" ref="EF40:EG40" si="268">(EF39/EF5)*100</f>
        <v>23.552156727960131</v>
      </c>
      <c r="EG40" s="57">
        <f t="shared" si="268"/>
        <v>23.82432321910526</v>
      </c>
      <c r="EH40" s="57">
        <f t="shared" ref="EH40:EI40" si="269">(EH39/EH5)*100</f>
        <v>22.984496124031008</v>
      </c>
      <c r="EI40" s="57">
        <f t="shared" si="269"/>
        <v>22.636554621848738</v>
      </c>
      <c r="EJ40" s="57">
        <f t="shared" ref="EJ40:EO40" si="270">(EJ39/EJ5)*100</f>
        <v>22.671099226710993</v>
      </c>
      <c r="EK40" s="57">
        <f t="shared" si="270"/>
        <v>23.43013852752971</v>
      </c>
      <c r="EL40" s="26">
        <f t="shared" si="270"/>
        <v>23.462617142075381</v>
      </c>
      <c r="EM40" s="26">
        <f t="shared" si="270"/>
        <v>23.154044167456984</v>
      </c>
      <c r="EN40" s="26">
        <f t="shared" si="270"/>
        <v>22.89952798381659</v>
      </c>
      <c r="EO40" s="26">
        <f t="shared" si="270"/>
        <v>23.227813852813853</v>
      </c>
      <c r="EP40" s="26">
        <f t="shared" ref="EP40" si="271">(EP39/EP5)*100</f>
        <v>22.072697003329633</v>
      </c>
      <c r="EQ40" s="64">
        <f t="shared" si="263"/>
        <v>29.442508710801395</v>
      </c>
      <c r="ER40" s="57">
        <f t="shared" si="263"/>
        <v>28.846978139734247</v>
      </c>
      <c r="ES40" s="57">
        <f t="shared" si="263"/>
        <v>28.270042194092827</v>
      </c>
      <c r="ET40" s="57">
        <f t="shared" si="263"/>
        <v>31.595250387196693</v>
      </c>
      <c r="EU40" s="57">
        <f t="shared" si="263"/>
        <v>29.277864992150704</v>
      </c>
      <c r="EV40" s="57">
        <f t="shared" si="263"/>
        <v>26.991492652745553</v>
      </c>
      <c r="EW40" s="57">
        <f t="shared" si="263"/>
        <v>29.039812646370024</v>
      </c>
      <c r="EX40" s="57">
        <f t="shared" si="263"/>
        <v>27.6078431372549</v>
      </c>
      <c r="EY40" s="57">
        <f t="shared" si="263"/>
        <v>27.3961661341853</v>
      </c>
      <c r="EZ40" s="57">
        <f t="shared" si="263"/>
        <v>27.796327212020032</v>
      </c>
      <c r="FA40" s="57">
        <f t="shared" si="263"/>
        <v>27.84134248665141</v>
      </c>
      <c r="FB40" s="57">
        <f t="shared" si="263"/>
        <v>26.533742331288344</v>
      </c>
      <c r="FC40" s="57">
        <f t="shared" si="263"/>
        <v>28.849028400597909</v>
      </c>
      <c r="FD40" s="57">
        <f t="shared" ref="FD40:FE40" si="272">(FD39/FD5)*100</f>
        <v>26.666666666666668</v>
      </c>
      <c r="FE40" s="57">
        <f t="shared" si="272"/>
        <v>27.00453857791225</v>
      </c>
      <c r="FF40" s="57">
        <f t="shared" ref="FF40:FH40" si="273">(FF39/FF5)*100</f>
        <v>28.655400440852315</v>
      </c>
      <c r="FG40" s="57">
        <f t="shared" si="273"/>
        <v>23.931623931623932</v>
      </c>
      <c r="FH40" s="57">
        <f t="shared" si="273"/>
        <v>23.768877216021011</v>
      </c>
      <c r="FI40" s="57">
        <f t="shared" ref="FI40:FM40" si="274">(FI39/FI5)*100</f>
        <v>24.553275976174717</v>
      </c>
      <c r="FJ40" s="26">
        <f t="shared" si="274"/>
        <v>22.024539877300615</v>
      </c>
      <c r="FK40" s="26">
        <f t="shared" si="274"/>
        <v>22.14723926380368</v>
      </c>
      <c r="FL40" s="26">
        <f t="shared" si="274"/>
        <v>22.365988909426989</v>
      </c>
      <c r="FM40" s="26">
        <f t="shared" si="274"/>
        <v>22.433234421364986</v>
      </c>
      <c r="FN40" s="26">
        <f t="shared" ref="FN40" si="275">(FN39/FN5)*100</f>
        <v>21.298543689320386</v>
      </c>
      <c r="FO40" s="64">
        <f t="shared" si="263"/>
        <v>33.592610597958192</v>
      </c>
      <c r="FP40" s="57">
        <f t="shared" si="263"/>
        <v>34.149821640903689</v>
      </c>
      <c r="FQ40" s="57">
        <f t="shared" si="263"/>
        <v>34.683426443202983</v>
      </c>
      <c r="FR40" s="57">
        <f t="shared" si="263"/>
        <v>34.095063985374772</v>
      </c>
      <c r="FS40" s="57">
        <f t="shared" si="263"/>
        <v>35.430916552667583</v>
      </c>
      <c r="FT40" s="57">
        <f t="shared" si="263"/>
        <v>35.317636605952913</v>
      </c>
      <c r="FU40" s="57">
        <f t="shared" si="263"/>
        <v>34.664401019541209</v>
      </c>
      <c r="FV40" s="57">
        <f t="shared" si="263"/>
        <v>32.046678635547579</v>
      </c>
      <c r="FW40" s="57">
        <f t="shared" si="263"/>
        <v>34.664401019541209</v>
      </c>
      <c r="FX40" s="57">
        <f t="shared" si="263"/>
        <v>34.388185654008439</v>
      </c>
      <c r="FY40" s="57">
        <f t="shared" si="263"/>
        <v>34.62955382726156</v>
      </c>
      <c r="FZ40" s="57">
        <f t="shared" si="263"/>
        <v>33.945686900958464</v>
      </c>
      <c r="GA40" s="57">
        <f t="shared" si="263"/>
        <v>29.869583508624313</v>
      </c>
      <c r="GB40" s="57">
        <f t="shared" ref="GB40:GC40" si="276">(GB39/GB5)*100</f>
        <v>30.629539951573847</v>
      </c>
      <c r="GC40" s="57">
        <f t="shared" si="276"/>
        <v>33.034321372854912</v>
      </c>
      <c r="GD40" s="57">
        <f t="shared" ref="GD40:GE40" si="277">(GD39/GD5)*100</f>
        <v>31.727828746177373</v>
      </c>
      <c r="GE40" s="57">
        <f t="shared" si="277"/>
        <v>32.145593869731805</v>
      </c>
      <c r="GF40" s="57">
        <f t="shared" ref="GF40:GK40" si="278">(GF39/GF5)*100</f>
        <v>32.613551749813851</v>
      </c>
      <c r="GG40" s="57">
        <f t="shared" si="278"/>
        <v>32.646536412078156</v>
      </c>
      <c r="GH40" s="26">
        <f t="shared" si="278"/>
        <v>31.654424623994405</v>
      </c>
      <c r="GI40" s="26">
        <f t="shared" si="278"/>
        <v>33.96857238381812</v>
      </c>
      <c r="GJ40" s="26">
        <f t="shared" si="278"/>
        <v>31.618807194698643</v>
      </c>
      <c r="GK40" s="26">
        <f t="shared" si="278"/>
        <v>32.002476013618079</v>
      </c>
      <c r="GL40" s="26">
        <f t="shared" ref="GL40" si="279">(GL39/GL5)*100</f>
        <v>32.113449222323879</v>
      </c>
      <c r="GM40" s="64">
        <f t="shared" ref="GM40:GR40" si="280">(GM39/GM5)*100</f>
        <v>27.810852185745876</v>
      </c>
      <c r="GN40" s="57">
        <f t="shared" si="280"/>
        <v>27.582274356467906</v>
      </c>
      <c r="GO40" s="57">
        <f t="shared" si="280"/>
        <v>25.44549686948146</v>
      </c>
      <c r="GP40" s="57">
        <f t="shared" si="280"/>
        <v>31.828493647912886</v>
      </c>
      <c r="GQ40" s="57">
        <f t="shared" si="280"/>
        <v>29.928721853231817</v>
      </c>
      <c r="GR40" s="57">
        <f t="shared" si="280"/>
        <v>28.496451803666467</v>
      </c>
      <c r="GS40" s="57">
        <f t="shared" ref="GS40:GT40" si="281">(GS39/GS5)*100</f>
        <v>26.763556591485571</v>
      </c>
      <c r="GT40" s="57">
        <f t="shared" si="281"/>
        <v>25.991730197699965</v>
      </c>
      <c r="GU40" s="57">
        <f t="shared" ref="GU40" si="282">(GU39/GU5)*100</f>
        <v>26.669932039429376</v>
      </c>
      <c r="GV40" s="57">
        <f t="shared" ref="GV40:GW40" si="283">(GV39/GV5)*100</f>
        <v>26.705753865609012</v>
      </c>
      <c r="GW40" s="26">
        <f t="shared" si="283"/>
        <v>27.904054201726584</v>
      </c>
      <c r="GX40" s="26">
        <f t="shared" ref="GX40:GZ40" si="284">(GX39/GX5)*100</f>
        <v>27.405489889616096</v>
      </c>
      <c r="GY40" s="26">
        <f t="shared" si="284"/>
        <v>27.184557438794727</v>
      </c>
      <c r="GZ40" s="26">
        <f t="shared" si="284"/>
        <v>27.623389147014993</v>
      </c>
      <c r="HA40" s="26">
        <f t="shared" ref="HA40" si="285">(HA39/HA5)*100</f>
        <v>27.059535822401614</v>
      </c>
      <c r="HB40" s="57"/>
      <c r="HD40" s="84" t="s">
        <v>170</v>
      </c>
      <c r="HE40" s="85">
        <v>6</v>
      </c>
      <c r="HH40" s="102">
        <f t="shared" ref="HH40:HY40" si="286">(HH39/HH5)*100</f>
        <v>24.964776435736564</v>
      </c>
      <c r="HI40" s="102">
        <f t="shared" ref="HI40:HJ40" si="287">(HI39/HI5)*100</f>
        <v>25.077615736232516</v>
      </c>
      <c r="HJ40" s="102">
        <f t="shared" si="287"/>
        <v>25.68935029376533</v>
      </c>
      <c r="HK40" s="102" t="e">
        <f t="shared" ref="HK40:HW40" si="288">(HK39/HK5)*100</f>
        <v>#DIV/0!</v>
      </c>
      <c r="HL40" s="102" t="e">
        <f t="shared" si="288"/>
        <v>#DIV/0!</v>
      </c>
      <c r="HM40" s="102" t="e">
        <f t="shared" si="288"/>
        <v>#DIV/0!</v>
      </c>
      <c r="HN40" s="102" t="e">
        <f t="shared" si="288"/>
        <v>#DIV/0!</v>
      </c>
      <c r="HO40" s="102" t="e">
        <f t="shared" si="288"/>
        <v>#DIV/0!</v>
      </c>
      <c r="HP40" s="102" t="e">
        <f t="shared" si="288"/>
        <v>#DIV/0!</v>
      </c>
      <c r="HQ40" s="102" t="e">
        <f t="shared" si="288"/>
        <v>#DIV/0!</v>
      </c>
      <c r="HR40" s="102">
        <f t="shared" si="288"/>
        <v>24.512360295946856</v>
      </c>
      <c r="HS40" s="102">
        <f t="shared" si="288"/>
        <v>24.648826952299764</v>
      </c>
      <c r="HT40" s="102">
        <f t="shared" si="288"/>
        <v>24.518742715343837</v>
      </c>
      <c r="HU40" s="102">
        <f t="shared" si="288"/>
        <v>24.4664549717535</v>
      </c>
      <c r="HV40" s="102">
        <f t="shared" si="288"/>
        <v>24.556464512590832</v>
      </c>
      <c r="HW40" s="102">
        <f t="shared" si="288"/>
        <v>24.700138845344203</v>
      </c>
      <c r="HX40" s="102">
        <f t="shared" ref="HX40" si="289">(HX39/HX5)*100</f>
        <v>24.181940901640061</v>
      </c>
      <c r="HY40" s="154">
        <f t="shared" si="286"/>
        <v>24.747932920349395</v>
      </c>
      <c r="HZ40" s="102">
        <f t="shared" ref="HZ40" si="290">(HZ39/HZ5)*100</f>
        <v>24.88817143350051</v>
      </c>
      <c r="IA40" s="102">
        <f t="shared" ref="IA40:IL40" si="291">(IA39/IA5)*100</f>
        <v>25.708004814187113</v>
      </c>
      <c r="IB40" s="102">
        <f t="shared" si="291"/>
        <v>25.684250856061873</v>
      </c>
      <c r="IC40" s="102">
        <f t="shared" si="291"/>
        <v>25.633643271817625</v>
      </c>
      <c r="ID40" s="102">
        <f t="shared" si="291"/>
        <v>25.181443418684317</v>
      </c>
      <c r="IE40" s="102">
        <f t="shared" si="291"/>
        <v>24.778608593776923</v>
      </c>
      <c r="IF40" s="102">
        <f t="shared" si="291"/>
        <v>25.28308226465812</v>
      </c>
      <c r="IG40" s="102">
        <f t="shared" si="291"/>
        <v>24.486916506582446</v>
      </c>
      <c r="IH40" s="102">
        <f t="shared" si="291"/>
        <v>24.431124906346998</v>
      </c>
      <c r="II40" s="102">
        <f t="shared" si="291"/>
        <v>24.130151843817789</v>
      </c>
      <c r="IJ40" s="102">
        <f t="shared" si="291"/>
        <v>24.25353761861102</v>
      </c>
      <c r="IK40" s="102">
        <f t="shared" si="291"/>
        <v>23.815362259609927</v>
      </c>
      <c r="IL40" s="102">
        <f t="shared" si="291"/>
        <v>23.781556602699812</v>
      </c>
      <c r="IM40" s="102">
        <f t="shared" ref="IM40:IN40" si="292">(IM39/IM5)*100</f>
        <v>23.923325582714227</v>
      </c>
      <c r="IN40" s="102">
        <f t="shared" si="292"/>
        <v>23.949291271208388</v>
      </c>
      <c r="IO40" s="102">
        <f t="shared" ref="IO40" si="293">(IO39/IO5)*100</f>
        <v>23.383647235348128</v>
      </c>
      <c r="IP40" s="154">
        <f t="shared" ref="IP40:IQ40" si="294">(IP39/IP5)*100</f>
        <v>27.810852185745876</v>
      </c>
      <c r="IQ40" s="102">
        <f t="shared" si="294"/>
        <v>27.582274356467906</v>
      </c>
      <c r="IR40" s="102">
        <f t="shared" ref="IR40:IY40" si="295">(IR39/IR5)*100</f>
        <v>25.44549686948146</v>
      </c>
      <c r="IS40" s="102">
        <f t="shared" si="295"/>
        <v>25.684250856061873</v>
      </c>
      <c r="IT40" s="102">
        <f t="shared" si="295"/>
        <v>25.633643271817625</v>
      </c>
      <c r="IU40" s="102">
        <f t="shared" si="295"/>
        <v>25.181443418684317</v>
      </c>
      <c r="IV40" s="102">
        <f t="shared" si="295"/>
        <v>24.778608593776923</v>
      </c>
      <c r="IW40" s="102">
        <f t="shared" si="295"/>
        <v>25.28308226465812</v>
      </c>
      <c r="IX40" s="102">
        <f t="shared" si="295"/>
        <v>24.486916506582446</v>
      </c>
      <c r="IY40" s="102">
        <f t="shared" si="295"/>
        <v>24.431124906346998</v>
      </c>
      <c r="IZ40" s="102">
        <f t="shared" ref="IZ40:JF40" si="296">(IZ39/IZ5)*100</f>
        <v>26.669932039429376</v>
      </c>
      <c r="JA40" s="102">
        <f t="shared" si="296"/>
        <v>26.705753865609012</v>
      </c>
      <c r="JB40" s="102">
        <f t="shared" si="296"/>
        <v>27.904054201726584</v>
      </c>
      <c r="JC40" s="102">
        <f t="shared" si="296"/>
        <v>27.405489889616096</v>
      </c>
      <c r="JD40" s="102">
        <f t="shared" si="296"/>
        <v>27.184557438794727</v>
      </c>
      <c r="JE40" s="102">
        <f t="shared" si="296"/>
        <v>27.623389147014993</v>
      </c>
      <c r="JF40" s="102">
        <f t="shared" si="296"/>
        <v>27.059535822401614</v>
      </c>
    </row>
    <row r="41" spans="1:267">
      <c r="A41" s="21" t="s">
        <v>65</v>
      </c>
      <c r="B41" s="27"/>
      <c r="C41" s="72">
        <v>1893</v>
      </c>
      <c r="D41" s="52">
        <f t="shared" ref="D41:D52" si="297">(C41+E41)/2</f>
        <v>1909</v>
      </c>
      <c r="E41" s="27">
        <v>1925</v>
      </c>
      <c r="F41" s="27">
        <v>2011</v>
      </c>
      <c r="G41" s="27">
        <v>1960</v>
      </c>
      <c r="H41" s="27">
        <v>1983</v>
      </c>
      <c r="I41" s="27">
        <v>1930</v>
      </c>
      <c r="J41" s="27">
        <v>2013</v>
      </c>
      <c r="K41" s="27">
        <v>2190</v>
      </c>
      <c r="L41" s="27">
        <v>2275</v>
      </c>
      <c r="M41" s="27">
        <v>2304</v>
      </c>
      <c r="N41" s="27">
        <v>2184</v>
      </c>
      <c r="O41" s="27">
        <v>2163</v>
      </c>
      <c r="P41" s="27">
        <v>2121</v>
      </c>
      <c r="Q41" s="27">
        <v>2171</v>
      </c>
      <c r="R41" s="27">
        <v>2272</v>
      </c>
      <c r="S41" s="27">
        <v>2274</v>
      </c>
      <c r="T41" s="27">
        <v>2147</v>
      </c>
      <c r="U41" s="27">
        <v>2046</v>
      </c>
      <c r="V41" s="27">
        <v>1819</v>
      </c>
      <c r="W41" s="27">
        <v>1749</v>
      </c>
      <c r="X41" s="27">
        <v>1726</v>
      </c>
      <c r="Y41" s="27">
        <v>1629</v>
      </c>
      <c r="Z41" s="27">
        <v>1511</v>
      </c>
      <c r="AA41" s="65">
        <v>1038</v>
      </c>
      <c r="AB41" s="76">
        <f t="shared" ref="AB41:AB52" si="298">(AA41+AC41)/2</f>
        <v>1038</v>
      </c>
      <c r="AC41" s="58">
        <v>1038</v>
      </c>
      <c r="AD41" s="58">
        <v>1011</v>
      </c>
      <c r="AE41" s="58">
        <v>1020</v>
      </c>
      <c r="AF41" s="58">
        <v>999</v>
      </c>
      <c r="AG41" s="58">
        <v>1015</v>
      </c>
      <c r="AH41" s="58">
        <v>1050</v>
      </c>
      <c r="AI41" s="58">
        <v>1056</v>
      </c>
      <c r="AJ41" s="58">
        <v>1036</v>
      </c>
      <c r="AK41" s="58">
        <v>1073</v>
      </c>
      <c r="AL41" s="58">
        <v>1087</v>
      </c>
      <c r="AM41" s="58">
        <v>1069</v>
      </c>
      <c r="AN41" s="58">
        <v>1114</v>
      </c>
      <c r="AO41" s="58">
        <v>1079</v>
      </c>
      <c r="AP41" s="58">
        <v>1040</v>
      </c>
      <c r="AQ41" s="58">
        <v>1087</v>
      </c>
      <c r="AR41" s="58">
        <v>1092</v>
      </c>
      <c r="AS41" s="58">
        <v>1070</v>
      </c>
      <c r="AT41" s="27">
        <v>1089</v>
      </c>
      <c r="AU41" s="27">
        <v>1030</v>
      </c>
      <c r="AV41" s="27">
        <v>1122</v>
      </c>
      <c r="AW41" s="27">
        <v>1071</v>
      </c>
      <c r="AX41" s="27">
        <v>1073</v>
      </c>
      <c r="AY41" s="65">
        <v>249</v>
      </c>
      <c r="AZ41" s="76">
        <f t="shared" ref="AZ41:AZ52" si="299">(AY41+BA41)/2</f>
        <v>203</v>
      </c>
      <c r="BA41" s="58">
        <v>157</v>
      </c>
      <c r="BB41" s="58">
        <v>181</v>
      </c>
      <c r="BC41" s="58">
        <v>222</v>
      </c>
      <c r="BD41" s="58">
        <v>170</v>
      </c>
      <c r="BE41" s="58">
        <v>105</v>
      </c>
      <c r="BF41" s="58">
        <v>106</v>
      </c>
      <c r="BG41" s="58">
        <v>113</v>
      </c>
      <c r="BH41" s="58">
        <v>111</v>
      </c>
      <c r="BI41" s="58">
        <v>132</v>
      </c>
      <c r="BJ41" s="58">
        <v>143</v>
      </c>
      <c r="BK41" s="58">
        <v>129</v>
      </c>
      <c r="BL41" s="58">
        <v>174</v>
      </c>
      <c r="BM41" s="58">
        <v>140</v>
      </c>
      <c r="BN41" s="58">
        <v>133</v>
      </c>
      <c r="BO41" s="58">
        <v>150</v>
      </c>
      <c r="BP41">
        <v>159</v>
      </c>
      <c r="BQ41" s="58">
        <v>274</v>
      </c>
      <c r="BR41" s="27">
        <v>282</v>
      </c>
      <c r="BS41" s="27">
        <v>277</v>
      </c>
      <c r="BT41" s="27">
        <v>286</v>
      </c>
      <c r="BU41" s="27">
        <v>288</v>
      </c>
      <c r="BV41" s="27">
        <v>302</v>
      </c>
      <c r="BW41" s="65">
        <v>185</v>
      </c>
      <c r="BX41" s="76">
        <v>174</v>
      </c>
      <c r="BY41" s="58">
        <v>163</v>
      </c>
      <c r="BZ41" s="58">
        <f>(2*((CA41-BY41)/5))+BY41</f>
        <v>196.6</v>
      </c>
      <c r="CA41" s="58">
        <v>247</v>
      </c>
      <c r="CB41" s="58">
        <v>216</v>
      </c>
      <c r="CC41" s="58">
        <v>154</v>
      </c>
      <c r="CD41" s="58">
        <v>135</v>
      </c>
      <c r="CE41" s="58">
        <v>97</v>
      </c>
      <c r="CF41" s="58">
        <v>66</v>
      </c>
      <c r="CG41" s="58">
        <v>92</v>
      </c>
      <c r="CH41" s="58">
        <v>290</v>
      </c>
      <c r="CI41" s="58">
        <v>83</v>
      </c>
      <c r="CJ41" s="58">
        <v>93</v>
      </c>
      <c r="CK41" s="58">
        <v>133</v>
      </c>
      <c r="CL41" s="58">
        <v>116</v>
      </c>
      <c r="CM41" s="58">
        <v>140</v>
      </c>
      <c r="CN41" s="58">
        <v>132</v>
      </c>
      <c r="CO41" s="58">
        <v>117</v>
      </c>
      <c r="CP41" s="27">
        <v>139</v>
      </c>
      <c r="CQ41" s="27">
        <v>105</v>
      </c>
      <c r="CR41" s="27">
        <v>79</v>
      </c>
      <c r="CS41" s="27">
        <v>95</v>
      </c>
      <c r="CT41" s="27">
        <v>111</v>
      </c>
      <c r="CU41" s="65">
        <v>130</v>
      </c>
      <c r="CV41" s="76">
        <f t="shared" ref="CV41:CV52" si="300">(CU41+CW41)/2</f>
        <v>129.5</v>
      </c>
      <c r="CW41" s="58">
        <v>129</v>
      </c>
      <c r="CX41" s="58">
        <v>154</v>
      </c>
      <c r="CY41" s="58">
        <v>149</v>
      </c>
      <c r="CZ41" s="58">
        <v>139</v>
      </c>
      <c r="DA41" s="58">
        <v>155</v>
      </c>
      <c r="DB41" s="58">
        <v>160</v>
      </c>
      <c r="DC41" s="58">
        <v>153</v>
      </c>
      <c r="DD41" s="58">
        <v>158</v>
      </c>
      <c r="DE41" s="58">
        <v>178</v>
      </c>
      <c r="DF41" s="58">
        <v>156</v>
      </c>
      <c r="DG41" s="58">
        <v>163</v>
      </c>
      <c r="DH41" s="58">
        <v>172</v>
      </c>
      <c r="DI41" s="58">
        <v>174</v>
      </c>
      <c r="DJ41" s="58">
        <v>163</v>
      </c>
      <c r="DK41" s="58">
        <v>192</v>
      </c>
      <c r="DL41" s="58">
        <v>193</v>
      </c>
      <c r="DM41" s="58">
        <v>199</v>
      </c>
      <c r="DN41" s="27">
        <v>202</v>
      </c>
      <c r="DO41" s="27">
        <v>194</v>
      </c>
      <c r="DP41" s="27">
        <v>194</v>
      </c>
      <c r="DQ41" s="27">
        <v>198</v>
      </c>
      <c r="DR41" s="185">
        <v>193</v>
      </c>
      <c r="DS41" s="65">
        <v>134</v>
      </c>
      <c r="DT41" s="76">
        <f t="shared" ref="DT41:DT52" si="301">(DS41+DU41)/2</f>
        <v>149</v>
      </c>
      <c r="DU41" s="58">
        <v>164</v>
      </c>
      <c r="DV41" s="58">
        <v>178</v>
      </c>
      <c r="DW41" s="58">
        <v>245</v>
      </c>
      <c r="DX41" s="58">
        <v>286</v>
      </c>
      <c r="DY41" s="58">
        <v>268</v>
      </c>
      <c r="DZ41" s="58">
        <v>277</v>
      </c>
      <c r="EA41" s="58">
        <v>304</v>
      </c>
      <c r="EB41" s="58">
        <v>364</v>
      </c>
      <c r="EC41" s="58">
        <v>372</v>
      </c>
      <c r="ED41" s="58">
        <v>375</v>
      </c>
      <c r="EE41" s="58">
        <v>455</v>
      </c>
      <c r="EF41" s="58">
        <v>445</v>
      </c>
      <c r="EG41" s="58">
        <v>440</v>
      </c>
      <c r="EH41" s="58">
        <v>490</v>
      </c>
      <c r="EI41" s="58">
        <v>527</v>
      </c>
      <c r="EJ41" s="58">
        <v>571</v>
      </c>
      <c r="EK41" s="58">
        <v>663</v>
      </c>
      <c r="EL41" s="27">
        <v>707</v>
      </c>
      <c r="EM41" s="27">
        <v>659</v>
      </c>
      <c r="EN41" s="27">
        <v>632</v>
      </c>
      <c r="EO41" s="27">
        <v>678</v>
      </c>
      <c r="EP41" s="27">
        <v>597</v>
      </c>
      <c r="EQ41" s="65">
        <v>147</v>
      </c>
      <c r="ER41" s="76">
        <f t="shared" ref="ER41:ER52" si="302">(EQ41+ES41)/2</f>
        <v>146.5</v>
      </c>
      <c r="ES41" s="58">
        <v>146</v>
      </c>
      <c r="ET41" s="58">
        <f>(2*((EV41-ES41)/5))+ES41</f>
        <v>147.19999999999999</v>
      </c>
      <c r="EU41" s="58">
        <v>143</v>
      </c>
      <c r="EV41" s="58">
        <v>149</v>
      </c>
      <c r="EW41" s="58">
        <v>162</v>
      </c>
      <c r="EX41" s="58">
        <v>165</v>
      </c>
      <c r="EY41" s="58">
        <v>138</v>
      </c>
      <c r="EZ41" s="58">
        <v>136</v>
      </c>
      <c r="FA41" s="58">
        <v>149</v>
      </c>
      <c r="FB41" s="58">
        <v>150</v>
      </c>
      <c r="FC41" s="58">
        <v>148</v>
      </c>
      <c r="FD41" s="58">
        <v>148</v>
      </c>
      <c r="FE41" s="58">
        <v>144</v>
      </c>
      <c r="FF41" s="58">
        <v>168</v>
      </c>
      <c r="FG41" s="58">
        <v>159</v>
      </c>
      <c r="FH41" s="58">
        <v>151</v>
      </c>
      <c r="FI41" s="58">
        <v>154</v>
      </c>
      <c r="FJ41" s="27">
        <v>149</v>
      </c>
      <c r="FK41" s="27">
        <v>155</v>
      </c>
      <c r="FL41" s="27">
        <v>153</v>
      </c>
      <c r="FM41" s="27">
        <v>164</v>
      </c>
      <c r="FN41" s="27">
        <v>141</v>
      </c>
      <c r="FO41" s="65">
        <v>74</v>
      </c>
      <c r="FP41" s="76">
        <f t="shared" ref="FP41:FP52" si="303">(FO41+FQ41)/2</f>
        <v>79.5</v>
      </c>
      <c r="FQ41" s="58">
        <v>85</v>
      </c>
      <c r="FR41" s="58">
        <v>79</v>
      </c>
      <c r="FS41" s="58">
        <v>87</v>
      </c>
      <c r="FT41" s="58">
        <v>88</v>
      </c>
      <c r="FU41" s="58">
        <v>99</v>
      </c>
      <c r="FV41" s="58">
        <v>95</v>
      </c>
      <c r="FW41" s="58">
        <v>103</v>
      </c>
      <c r="FX41" s="58">
        <v>95</v>
      </c>
      <c r="FY41" s="58">
        <v>98</v>
      </c>
      <c r="FZ41" s="58">
        <v>97</v>
      </c>
      <c r="GA41" s="58">
        <v>104</v>
      </c>
      <c r="GB41" s="58">
        <v>106</v>
      </c>
      <c r="GC41" s="58">
        <v>116</v>
      </c>
      <c r="GD41" s="58">
        <v>122</v>
      </c>
      <c r="GE41" s="58">
        <v>116</v>
      </c>
      <c r="GF41" s="58">
        <v>124</v>
      </c>
      <c r="GG41" s="58">
        <v>121</v>
      </c>
      <c r="GH41" s="27">
        <v>116</v>
      </c>
      <c r="GI41" s="27">
        <v>121</v>
      </c>
      <c r="GJ41" s="27">
        <v>119</v>
      </c>
      <c r="GK41" s="27">
        <v>127</v>
      </c>
      <c r="GL41" s="27">
        <v>156</v>
      </c>
      <c r="GM41" s="65">
        <v>421</v>
      </c>
      <c r="GN41" s="58">
        <v>419</v>
      </c>
      <c r="GO41" s="58">
        <v>407</v>
      </c>
      <c r="GP41" s="58">
        <v>692</v>
      </c>
      <c r="GQ41" s="58">
        <v>611</v>
      </c>
      <c r="GR41" s="58">
        <v>628</v>
      </c>
      <c r="GS41" s="58">
        <v>703</v>
      </c>
      <c r="GT41" s="58">
        <v>789</v>
      </c>
      <c r="GU41" s="58">
        <v>785</v>
      </c>
      <c r="GV41" s="58">
        <v>919</v>
      </c>
      <c r="GW41" s="27">
        <v>1191</v>
      </c>
      <c r="GX41" s="27">
        <v>1372</v>
      </c>
      <c r="GY41" s="27">
        <v>1277</v>
      </c>
      <c r="GZ41" s="27">
        <v>1416</v>
      </c>
      <c r="HA41" s="210">
        <v>1702</v>
      </c>
      <c r="HB41" s="58"/>
      <c r="HD41" s="84" t="s">
        <v>171</v>
      </c>
      <c r="HE41" s="85">
        <v>91</v>
      </c>
      <c r="HH41" s="100">
        <v>4422</v>
      </c>
      <c r="HI41" s="100">
        <v>4573</v>
      </c>
      <c r="HJ41" s="100">
        <v>4648</v>
      </c>
      <c r="HK41" s="100"/>
      <c r="HL41" s="100"/>
      <c r="HM41" s="100"/>
      <c r="HN41" s="100"/>
      <c r="HO41" s="100"/>
      <c r="HP41" s="100"/>
      <c r="HQ41" s="100"/>
      <c r="HR41" s="100">
        <v>5354</v>
      </c>
      <c r="HS41" s="100">
        <v>5563</v>
      </c>
      <c r="HT41" s="100">
        <v>5694</v>
      </c>
      <c r="HU41" s="100">
        <v>5662</v>
      </c>
      <c r="HV41" s="100">
        <v>5588</v>
      </c>
      <c r="HW41" s="100">
        <v>5666</v>
      </c>
      <c r="HX41" s="100">
        <v>5786</v>
      </c>
      <c r="HY41" s="155">
        <f>J41+AH41+BF41+CD41+DB41+DZ41+EX41+FV41</f>
        <v>4001</v>
      </c>
      <c r="HZ41" s="100">
        <f>K41+AI41+BG41+CE41+DC41+EA41+EY41+FW41</f>
        <v>4154</v>
      </c>
      <c r="IA41" s="100">
        <f>L41+AJ41+BH41+CF41+DD41+EB41+EZ41+FX41</f>
        <v>4241</v>
      </c>
      <c r="IB41" s="100">
        <f>M41+AK41+BI41+CG41+DE41+EC41+FA41+FY41</f>
        <v>4398</v>
      </c>
      <c r="IC41" s="100">
        <f>N41+AL41+BJ41+CH41+DF41+ED41+FB41+FZ41</f>
        <v>4482</v>
      </c>
      <c r="ID41" s="100">
        <f>O41+AM41+BK41+CI41+DG41+EE41+FC41+GA41</f>
        <v>4314</v>
      </c>
      <c r="IE41" s="100">
        <f>P41+AN41+BL41+CJ41+DH41+EF41+FD41+GB41</f>
        <v>4373</v>
      </c>
      <c r="IF41" s="100">
        <f>Q41+AO41+BM41+CK41+DI41+EG41+FE41+GC41</f>
        <v>4397</v>
      </c>
      <c r="IG41" s="100">
        <f>R41+AP41+BN41+CL41+DJ41+EH41+FF41+GD41</f>
        <v>4504</v>
      </c>
      <c r="IH41" s="100">
        <f>S41+AQ41+BO41+CM41+DK41+EI41+FG41+GE41</f>
        <v>4645</v>
      </c>
      <c r="II41" s="100">
        <f>T41+AR41+BP41+CN41+DL41+EJ41+FH41+GF41</f>
        <v>4569</v>
      </c>
      <c r="IJ41" s="100">
        <f>U41+AS41+BQ41+CO41+DM41+EK41+FI41+GG41</f>
        <v>4644</v>
      </c>
      <c r="IK41" s="100">
        <f>V41+AT41+BR41+CP41+DN41+EL41+FJ41+GH41</f>
        <v>4503</v>
      </c>
      <c r="IL41" s="100">
        <f>W41+AU41+BS41+CQ41+DO41+EM41+FK41+GI41</f>
        <v>4290</v>
      </c>
      <c r="IM41" s="100">
        <f>X41+AV41+BT41+CR41+DP41+EN41+FL41+GJ41</f>
        <v>4311</v>
      </c>
      <c r="IN41" s="100">
        <f>Y41+AW41+BU41+CS41+DQ41+EO41+FM41+GK41</f>
        <v>4250</v>
      </c>
      <c r="IO41" s="100">
        <f>Z41+AX41+BV41+CT41+DR41+EP41+FN41+GL41</f>
        <v>4084</v>
      </c>
      <c r="IP41" s="155">
        <f t="shared" ref="IP41:IP52" si="304">HH41-HY41</f>
        <v>421</v>
      </c>
      <c r="IQ41" s="100">
        <f t="shared" ref="IQ41:IQ52" si="305">HI41-HZ41</f>
        <v>419</v>
      </c>
      <c r="IR41" s="100">
        <f t="shared" ref="IR41:IR52" si="306">HJ41-IA41</f>
        <v>407</v>
      </c>
      <c r="IS41" s="100">
        <f t="shared" ref="IS41:IS52" si="307">HK41-IB41</f>
        <v>-4398</v>
      </c>
      <c r="IT41" s="100">
        <f t="shared" ref="IT41:IT52" si="308">HL41-IC41</f>
        <v>-4482</v>
      </c>
      <c r="IU41" s="100">
        <f t="shared" ref="IU41:IU52" si="309">HM41-ID41</f>
        <v>-4314</v>
      </c>
      <c r="IV41" s="100">
        <f t="shared" ref="IV41:IV52" si="310">HN41-IE41</f>
        <v>-4373</v>
      </c>
      <c r="IW41" s="100">
        <f t="shared" ref="IW41:IW52" si="311">HO41-IF41</f>
        <v>-4397</v>
      </c>
      <c r="IX41" s="100">
        <f t="shared" ref="IX41:IX52" si="312">HP41-IG41</f>
        <v>-4504</v>
      </c>
      <c r="IY41" s="100">
        <f t="shared" ref="IY41:IY52" si="313">HQ41-IH41</f>
        <v>-4645</v>
      </c>
      <c r="IZ41" s="100">
        <f t="shared" ref="IZ41:IZ52" si="314">HR41-II41</f>
        <v>785</v>
      </c>
      <c r="JA41" s="100">
        <f t="shared" ref="JA41:JA52" si="315">HS41-IJ41</f>
        <v>919</v>
      </c>
      <c r="JB41" s="100">
        <f t="shared" ref="JB41:JB52" si="316">HT41-IK41</f>
        <v>1191</v>
      </c>
      <c r="JC41" s="100">
        <f t="shared" ref="JC41:JC52" si="317">HU41-IL41</f>
        <v>1372</v>
      </c>
      <c r="JD41" s="100">
        <f>HV41-IM41</f>
        <v>1277</v>
      </c>
      <c r="JE41" s="100">
        <f>HW41-IN41</f>
        <v>1416</v>
      </c>
      <c r="JF41" s="100">
        <f>HX41-IO41</f>
        <v>1702</v>
      </c>
      <c r="JG41"/>
    </row>
    <row r="42" spans="1:267">
      <c r="A42" s="21" t="s">
        <v>66</v>
      </c>
      <c r="B42" s="27"/>
      <c r="C42" s="72">
        <v>801</v>
      </c>
      <c r="D42" s="52">
        <f t="shared" si="297"/>
        <v>798.5</v>
      </c>
      <c r="E42" s="27">
        <v>796</v>
      </c>
      <c r="F42" s="27">
        <v>753</v>
      </c>
      <c r="G42" s="27">
        <v>751</v>
      </c>
      <c r="H42" s="27">
        <v>727</v>
      </c>
      <c r="I42" s="27">
        <v>756</v>
      </c>
      <c r="J42" s="27">
        <v>772</v>
      </c>
      <c r="K42" s="27">
        <v>860</v>
      </c>
      <c r="L42" s="27">
        <v>796</v>
      </c>
      <c r="M42" s="27">
        <v>812</v>
      </c>
      <c r="N42" s="27">
        <v>841</v>
      </c>
      <c r="O42" s="27">
        <v>825</v>
      </c>
      <c r="P42" s="27">
        <v>847</v>
      </c>
      <c r="Q42" s="27">
        <v>816</v>
      </c>
      <c r="R42" s="27">
        <v>870</v>
      </c>
      <c r="S42" s="27">
        <v>840</v>
      </c>
      <c r="T42" s="27">
        <v>841</v>
      </c>
      <c r="U42" s="27">
        <v>769</v>
      </c>
      <c r="V42" s="27">
        <v>766</v>
      </c>
      <c r="W42" s="27">
        <v>756</v>
      </c>
      <c r="X42" s="27">
        <v>712</v>
      </c>
      <c r="Y42" s="27">
        <v>722</v>
      </c>
      <c r="Z42" s="27">
        <v>650</v>
      </c>
      <c r="AA42" s="65">
        <v>247</v>
      </c>
      <c r="AB42" s="76">
        <f t="shared" si="298"/>
        <v>252</v>
      </c>
      <c r="AC42" s="58">
        <v>257</v>
      </c>
      <c r="AD42" s="58">
        <v>258</v>
      </c>
      <c r="AE42" s="58">
        <v>280</v>
      </c>
      <c r="AF42" s="58">
        <v>264</v>
      </c>
      <c r="AG42" s="58">
        <v>261</v>
      </c>
      <c r="AH42" s="58">
        <v>255</v>
      </c>
      <c r="AI42" s="58">
        <v>259</v>
      </c>
      <c r="AJ42" s="58">
        <v>258</v>
      </c>
      <c r="AK42" s="58">
        <v>275</v>
      </c>
      <c r="AL42" s="58">
        <v>256</v>
      </c>
      <c r="AM42" s="58">
        <v>259</v>
      </c>
      <c r="AN42" s="58">
        <v>263</v>
      </c>
      <c r="AO42" s="58">
        <v>296</v>
      </c>
      <c r="AP42" s="58">
        <v>291</v>
      </c>
      <c r="AQ42" s="58">
        <v>304</v>
      </c>
      <c r="AR42" s="58">
        <v>299</v>
      </c>
      <c r="AS42" s="58">
        <v>315</v>
      </c>
      <c r="AT42" s="27">
        <v>320</v>
      </c>
      <c r="AU42" s="27">
        <v>326</v>
      </c>
      <c r="AV42" s="27">
        <v>312</v>
      </c>
      <c r="AW42" s="27">
        <v>318</v>
      </c>
      <c r="AX42" s="27">
        <v>330</v>
      </c>
      <c r="AY42" s="65">
        <v>76</v>
      </c>
      <c r="AZ42" s="76">
        <f t="shared" si="299"/>
        <v>77</v>
      </c>
      <c r="BA42" s="58">
        <v>78</v>
      </c>
      <c r="BB42" s="58">
        <v>78</v>
      </c>
      <c r="BC42" s="58">
        <v>97</v>
      </c>
      <c r="BD42" s="58">
        <v>91</v>
      </c>
      <c r="BE42" s="58">
        <v>95</v>
      </c>
      <c r="BF42" s="58">
        <v>97</v>
      </c>
      <c r="BG42" s="58">
        <v>96</v>
      </c>
      <c r="BH42" s="58">
        <v>98</v>
      </c>
      <c r="BI42" s="58">
        <v>95</v>
      </c>
      <c r="BJ42" s="58">
        <v>99</v>
      </c>
      <c r="BK42" s="58">
        <v>74</v>
      </c>
      <c r="BL42" s="58">
        <v>105</v>
      </c>
      <c r="BM42" s="58">
        <v>116</v>
      </c>
      <c r="BN42" s="58">
        <v>104</v>
      </c>
      <c r="BO42" s="58">
        <v>104</v>
      </c>
      <c r="BP42">
        <v>103</v>
      </c>
      <c r="BQ42" s="58">
        <v>121</v>
      </c>
      <c r="BR42" s="27">
        <v>115</v>
      </c>
      <c r="BS42" s="27">
        <v>106</v>
      </c>
      <c r="BT42" s="27">
        <v>121</v>
      </c>
      <c r="BU42" s="27">
        <v>114</v>
      </c>
      <c r="BV42" s="27">
        <v>122</v>
      </c>
      <c r="BW42" s="65"/>
      <c r="BX42" s="76">
        <f>(BW42+BY42)/2</f>
        <v>0</v>
      </c>
      <c r="BY42" s="58"/>
      <c r="BZ42" s="58"/>
      <c r="CA42" s="58">
        <v>0</v>
      </c>
      <c r="CB42" s="58"/>
      <c r="CC42" s="58"/>
      <c r="CD42" s="58"/>
      <c r="CE42" s="58"/>
      <c r="CF42" s="58"/>
      <c r="CG42" s="58"/>
      <c r="CH42" s="58"/>
      <c r="CI42" s="58">
        <v>0</v>
      </c>
      <c r="CJ42" s="58">
        <v>0</v>
      </c>
      <c r="CK42" s="58"/>
      <c r="CL42" s="58"/>
      <c r="CM42" s="58"/>
      <c r="CN42" s="58"/>
      <c r="CO42" s="58"/>
      <c r="CP42" s="27"/>
      <c r="CQ42" s="27"/>
      <c r="CR42" s="27"/>
      <c r="CS42" s="27"/>
      <c r="CT42" s="27"/>
      <c r="CU42" s="65"/>
      <c r="CV42" s="76">
        <f t="shared" si="300"/>
        <v>0</v>
      </c>
      <c r="CW42" s="58"/>
      <c r="CX42" s="58"/>
      <c r="CY42" s="58"/>
      <c r="CZ42" s="58"/>
      <c r="DA42" s="58"/>
      <c r="DB42" s="58"/>
      <c r="DC42" s="58"/>
      <c r="DD42" s="58"/>
      <c r="DE42" s="58"/>
      <c r="DF42" s="58"/>
      <c r="DG42" s="58">
        <v>0</v>
      </c>
      <c r="DH42" s="58">
        <v>0</v>
      </c>
      <c r="DI42" s="58"/>
      <c r="DJ42" s="58"/>
      <c r="DK42" s="58">
        <v>0</v>
      </c>
      <c r="DL42" s="58">
        <v>0</v>
      </c>
      <c r="DM42" s="58">
        <v>0</v>
      </c>
      <c r="DN42" s="27"/>
      <c r="DO42" s="27">
        <v>133</v>
      </c>
      <c r="DP42" s="27">
        <v>151</v>
      </c>
      <c r="DQ42" s="27">
        <v>161</v>
      </c>
      <c r="DR42" s="185">
        <v>154</v>
      </c>
      <c r="DS42" s="65">
        <v>27</v>
      </c>
      <c r="DT42" s="76">
        <f t="shared" si="301"/>
        <v>35</v>
      </c>
      <c r="DU42" s="58">
        <v>43</v>
      </c>
      <c r="DV42" s="58">
        <v>56</v>
      </c>
      <c r="DW42" s="58">
        <v>67</v>
      </c>
      <c r="DX42" s="58">
        <v>156</v>
      </c>
      <c r="DY42" s="58">
        <v>210</v>
      </c>
      <c r="DZ42" s="58">
        <v>232</v>
      </c>
      <c r="EA42" s="58">
        <v>261</v>
      </c>
      <c r="EB42" s="58">
        <v>258</v>
      </c>
      <c r="EC42" s="58">
        <v>277</v>
      </c>
      <c r="ED42" s="58">
        <v>333</v>
      </c>
      <c r="EE42" s="58">
        <v>292</v>
      </c>
      <c r="EF42" s="58">
        <v>269</v>
      </c>
      <c r="EG42" s="58">
        <v>285</v>
      </c>
      <c r="EH42" s="58">
        <v>269</v>
      </c>
      <c r="EI42" s="58">
        <v>275</v>
      </c>
      <c r="EJ42" s="58">
        <v>274</v>
      </c>
      <c r="EK42" s="58">
        <v>296</v>
      </c>
      <c r="EL42" s="27">
        <v>297</v>
      </c>
      <c r="EM42" s="27">
        <v>338</v>
      </c>
      <c r="EN42" s="27">
        <v>352</v>
      </c>
      <c r="EO42" s="27">
        <v>327</v>
      </c>
      <c r="EP42" s="27">
        <v>305</v>
      </c>
      <c r="EQ42" s="65">
        <v>62</v>
      </c>
      <c r="ER42" s="76">
        <f t="shared" si="302"/>
        <v>65.5</v>
      </c>
      <c r="ES42" s="58">
        <v>69</v>
      </c>
      <c r="ET42" s="58">
        <v>88</v>
      </c>
      <c r="EU42" s="58">
        <v>88</v>
      </c>
      <c r="EV42" s="58">
        <v>70</v>
      </c>
      <c r="EW42" s="58">
        <v>79</v>
      </c>
      <c r="EX42" s="58">
        <v>64</v>
      </c>
      <c r="EY42" s="58">
        <v>70</v>
      </c>
      <c r="EZ42" s="58">
        <v>67</v>
      </c>
      <c r="FA42" s="58">
        <v>83</v>
      </c>
      <c r="FB42" s="58">
        <v>66</v>
      </c>
      <c r="FC42" s="58">
        <v>91</v>
      </c>
      <c r="FD42" s="58">
        <v>67</v>
      </c>
      <c r="FE42" s="58">
        <v>76</v>
      </c>
      <c r="FF42" s="58">
        <v>78</v>
      </c>
      <c r="FG42" s="58">
        <v>73</v>
      </c>
      <c r="FH42" s="58">
        <v>72</v>
      </c>
      <c r="FI42" s="58">
        <v>75</v>
      </c>
      <c r="FJ42" s="27">
        <v>74</v>
      </c>
      <c r="FK42" s="27">
        <v>71</v>
      </c>
      <c r="FL42" s="27">
        <v>69</v>
      </c>
      <c r="FM42" s="27">
        <v>72</v>
      </c>
      <c r="FN42" s="27">
        <v>68</v>
      </c>
      <c r="FO42" s="65">
        <v>64</v>
      </c>
      <c r="FP42" s="76">
        <f t="shared" si="303"/>
        <v>64</v>
      </c>
      <c r="FQ42" s="58">
        <v>64</v>
      </c>
      <c r="FR42" s="58">
        <v>62</v>
      </c>
      <c r="FS42" s="58">
        <v>61</v>
      </c>
      <c r="FT42" s="58">
        <v>62</v>
      </c>
      <c r="FU42" s="58">
        <v>67</v>
      </c>
      <c r="FV42" s="58">
        <v>64</v>
      </c>
      <c r="FW42" s="58">
        <v>62</v>
      </c>
      <c r="FX42" s="58">
        <v>57</v>
      </c>
      <c r="FY42" s="58">
        <v>70</v>
      </c>
      <c r="FZ42" s="58">
        <v>63</v>
      </c>
      <c r="GA42" s="58">
        <v>0</v>
      </c>
      <c r="GB42" s="58">
        <v>51</v>
      </c>
      <c r="GC42" s="58">
        <v>78</v>
      </c>
      <c r="GD42" s="58">
        <v>66</v>
      </c>
      <c r="GE42" s="58">
        <v>64</v>
      </c>
      <c r="GF42" s="58">
        <v>62</v>
      </c>
      <c r="GG42" s="58">
        <v>83</v>
      </c>
      <c r="GH42" s="27">
        <v>79</v>
      </c>
      <c r="GI42" s="27">
        <v>85</v>
      </c>
      <c r="GJ42" s="27">
        <v>74</v>
      </c>
      <c r="GK42" s="27">
        <v>88</v>
      </c>
      <c r="GL42" s="27">
        <v>81</v>
      </c>
      <c r="GM42" s="65">
        <v>180</v>
      </c>
      <c r="GN42" s="58">
        <v>156</v>
      </c>
      <c r="GO42" s="58">
        <v>151</v>
      </c>
      <c r="GP42" s="58">
        <v>331</v>
      </c>
      <c r="GQ42" s="58">
        <v>214</v>
      </c>
      <c r="GR42" s="58">
        <v>248</v>
      </c>
      <c r="GS42" s="58">
        <v>222</v>
      </c>
      <c r="GT42" s="58">
        <v>180</v>
      </c>
      <c r="GU42" s="58">
        <v>222</v>
      </c>
      <c r="GV42" s="58">
        <v>232</v>
      </c>
      <c r="GW42" s="27">
        <v>269</v>
      </c>
      <c r="GX42" s="27">
        <v>332</v>
      </c>
      <c r="GY42" s="27">
        <v>404</v>
      </c>
      <c r="GZ42" s="27">
        <v>499</v>
      </c>
      <c r="HA42" s="210">
        <v>511</v>
      </c>
      <c r="HB42" s="58"/>
      <c r="HD42" s="84" t="s">
        <v>172</v>
      </c>
      <c r="HE42" s="85">
        <v>2939</v>
      </c>
      <c r="HH42" s="100">
        <v>1664</v>
      </c>
      <c r="HI42" s="100">
        <v>1764</v>
      </c>
      <c r="HJ42" s="100">
        <v>1685</v>
      </c>
      <c r="HK42" s="100"/>
      <c r="HL42" s="100"/>
      <c r="HM42" s="100"/>
      <c r="HN42" s="100"/>
      <c r="HO42" s="100"/>
      <c r="HP42" s="100"/>
      <c r="HQ42" s="100"/>
      <c r="HR42" s="100">
        <v>1873</v>
      </c>
      <c r="HS42" s="100">
        <v>1891</v>
      </c>
      <c r="HT42" s="100">
        <v>1920</v>
      </c>
      <c r="HU42" s="100">
        <v>2147</v>
      </c>
      <c r="HV42" s="100">
        <v>2195</v>
      </c>
      <c r="HW42" s="100">
        <v>2301</v>
      </c>
      <c r="HX42" s="100">
        <v>2221</v>
      </c>
      <c r="HY42" s="155">
        <f>J42+AH42+BF42+CD42+DB42+DZ42+EX42+FV42</f>
        <v>1484</v>
      </c>
      <c r="HZ42" s="100">
        <f>K42+AI42+BG42+CE42+DC42+EA42+EY42+FW42</f>
        <v>1608</v>
      </c>
      <c r="IA42" s="100">
        <f>L42+AJ42+BH42+CF42+DD42+EB42+EZ42+FX42</f>
        <v>1534</v>
      </c>
      <c r="IB42" s="100">
        <f>M42+AK42+BI42+CG42+DE42+EC42+FA42+FY42</f>
        <v>1612</v>
      </c>
      <c r="IC42" s="100">
        <f>N42+AL42+BJ42+CH42+DF42+ED42+FB42+FZ42</f>
        <v>1658</v>
      </c>
      <c r="ID42" s="100">
        <f>O42+AM42+BK42+CI42+DG42+EE42+FC42+GA42</f>
        <v>1541</v>
      </c>
      <c r="IE42" s="100">
        <f>P42+AN42+BL42+CJ42+DH42+EF42+FD42+GB42</f>
        <v>1602</v>
      </c>
      <c r="IF42" s="100">
        <f>Q42+AO42+BM42+CK42+DI42+EG42+FE42+GC42</f>
        <v>1667</v>
      </c>
      <c r="IG42" s="100">
        <f>R42+AP42+BN42+CL42+DJ42+EH42+FF42+GD42</f>
        <v>1678</v>
      </c>
      <c r="IH42" s="100">
        <f>S42+AQ42+BO42+CM42+DK42+EI42+FG42+GE42</f>
        <v>1660</v>
      </c>
      <c r="II42" s="100">
        <f>T42+AR42+BP42+CN42+DL42+EJ42+FH42+GF42</f>
        <v>1651</v>
      </c>
      <c r="IJ42" s="100">
        <f>U42+AS42+BQ42+CO42+DM42+EK42+FI42+GG42</f>
        <v>1659</v>
      </c>
      <c r="IK42" s="100">
        <f>V42+AT42+BR42+CP42+DN42+EL42+FJ42+GH42</f>
        <v>1651</v>
      </c>
      <c r="IL42" s="100">
        <f>W42+AU42+BS42+CQ42+DO42+EM42+FK42+GI42</f>
        <v>1815</v>
      </c>
      <c r="IM42" s="100">
        <f>X42+AV42+BT42+CR42+DP42+EN42+FL42+GJ42</f>
        <v>1791</v>
      </c>
      <c r="IN42" s="100">
        <f>Y42+AW42+BU42+CS42+DQ42+EO42+FM42+GK42</f>
        <v>1802</v>
      </c>
      <c r="IO42" s="100">
        <f>Z42+AX42+BV42+CT42+DR42+EP42+FN42+GL42</f>
        <v>1710</v>
      </c>
      <c r="IP42" s="155">
        <f t="shared" si="304"/>
        <v>180</v>
      </c>
      <c r="IQ42" s="100">
        <f t="shared" si="305"/>
        <v>156</v>
      </c>
      <c r="IR42" s="100">
        <f t="shared" si="306"/>
        <v>151</v>
      </c>
      <c r="IS42" s="100">
        <f t="shared" si="307"/>
        <v>-1612</v>
      </c>
      <c r="IT42" s="100">
        <f t="shared" si="308"/>
        <v>-1658</v>
      </c>
      <c r="IU42" s="100">
        <f t="shared" si="309"/>
        <v>-1541</v>
      </c>
      <c r="IV42" s="100">
        <f t="shared" si="310"/>
        <v>-1602</v>
      </c>
      <c r="IW42" s="100">
        <f t="shared" si="311"/>
        <v>-1667</v>
      </c>
      <c r="IX42" s="100">
        <f t="shared" si="312"/>
        <v>-1678</v>
      </c>
      <c r="IY42" s="100">
        <f t="shared" si="313"/>
        <v>-1660</v>
      </c>
      <c r="IZ42" s="100">
        <f t="shared" si="314"/>
        <v>222</v>
      </c>
      <c r="JA42" s="100">
        <f t="shared" si="315"/>
        <v>232</v>
      </c>
      <c r="JB42" s="100">
        <f t="shared" si="316"/>
        <v>269</v>
      </c>
      <c r="JC42" s="100">
        <f t="shared" si="317"/>
        <v>332</v>
      </c>
      <c r="JD42" s="100">
        <f>HV42-IM42</f>
        <v>404</v>
      </c>
      <c r="JE42" s="100">
        <f>HW42-IN42</f>
        <v>499</v>
      </c>
      <c r="JF42" s="100">
        <f>HX42-IO42</f>
        <v>511</v>
      </c>
      <c r="JG42"/>
    </row>
    <row r="43" spans="1:267">
      <c r="A43" s="21" t="s">
        <v>67</v>
      </c>
      <c r="B43" s="27"/>
      <c r="C43" s="72">
        <v>392</v>
      </c>
      <c r="D43" s="52">
        <f t="shared" si="297"/>
        <v>392.5</v>
      </c>
      <c r="E43" s="27">
        <v>393</v>
      </c>
      <c r="F43" s="27">
        <v>388</v>
      </c>
      <c r="G43" s="27">
        <v>355</v>
      </c>
      <c r="H43" s="27">
        <v>326</v>
      </c>
      <c r="I43" s="27">
        <v>375</v>
      </c>
      <c r="J43" s="27">
        <v>366</v>
      </c>
      <c r="K43" s="27">
        <v>391</v>
      </c>
      <c r="L43" s="27">
        <v>372</v>
      </c>
      <c r="M43" s="27">
        <v>377</v>
      </c>
      <c r="N43" s="27">
        <v>385</v>
      </c>
      <c r="O43" s="27">
        <v>556</v>
      </c>
      <c r="P43" s="27">
        <v>465</v>
      </c>
      <c r="Q43" s="27">
        <v>455</v>
      </c>
      <c r="R43" s="27">
        <v>400</v>
      </c>
      <c r="S43" s="27">
        <v>422</v>
      </c>
      <c r="T43" s="27">
        <v>383</v>
      </c>
      <c r="U43" s="27">
        <v>345</v>
      </c>
      <c r="V43" s="27">
        <v>271</v>
      </c>
      <c r="W43" s="27">
        <v>292</v>
      </c>
      <c r="X43" s="27">
        <v>279</v>
      </c>
      <c r="Y43" s="27">
        <v>248</v>
      </c>
      <c r="Z43" s="27">
        <v>228</v>
      </c>
      <c r="AA43" s="65">
        <v>153</v>
      </c>
      <c r="AB43" s="76">
        <f t="shared" si="298"/>
        <v>155</v>
      </c>
      <c r="AC43" s="58">
        <v>157</v>
      </c>
      <c r="AD43" s="58">
        <v>171</v>
      </c>
      <c r="AE43" s="58">
        <v>172</v>
      </c>
      <c r="AF43" s="58">
        <v>159</v>
      </c>
      <c r="AG43" s="58">
        <v>144</v>
      </c>
      <c r="AH43" s="58">
        <v>131</v>
      </c>
      <c r="AI43" s="58">
        <v>151</v>
      </c>
      <c r="AJ43" s="58">
        <v>135</v>
      </c>
      <c r="AK43" s="58">
        <v>142</v>
      </c>
      <c r="AL43" s="58">
        <v>136</v>
      </c>
      <c r="AM43" s="58">
        <v>144</v>
      </c>
      <c r="AN43" s="58">
        <v>130</v>
      </c>
      <c r="AO43" s="58">
        <v>147</v>
      </c>
      <c r="AP43" s="58">
        <v>140</v>
      </c>
      <c r="AQ43" s="58">
        <v>136</v>
      </c>
      <c r="AR43" s="58">
        <v>148</v>
      </c>
      <c r="AS43" s="58">
        <v>152</v>
      </c>
      <c r="AT43" s="27">
        <v>150</v>
      </c>
      <c r="AU43" s="27">
        <v>135</v>
      </c>
      <c r="AV43" s="27">
        <v>156</v>
      </c>
      <c r="AW43" s="27">
        <v>142</v>
      </c>
      <c r="AX43" s="27">
        <v>156</v>
      </c>
      <c r="AY43" s="65">
        <v>67</v>
      </c>
      <c r="AZ43" s="76">
        <f t="shared" si="299"/>
        <v>72.5</v>
      </c>
      <c r="BA43" s="58">
        <v>78</v>
      </c>
      <c r="BB43" s="58">
        <v>67</v>
      </c>
      <c r="BC43" s="58">
        <v>69</v>
      </c>
      <c r="BD43" s="58">
        <v>67</v>
      </c>
      <c r="BE43" s="58">
        <v>69</v>
      </c>
      <c r="BF43" s="58">
        <v>78</v>
      </c>
      <c r="BG43" s="58">
        <v>68</v>
      </c>
      <c r="BH43" s="58">
        <v>75</v>
      </c>
      <c r="BI43" s="58">
        <v>74</v>
      </c>
      <c r="BJ43" s="58">
        <v>71</v>
      </c>
      <c r="BK43" s="58">
        <v>74</v>
      </c>
      <c r="BL43" s="58">
        <v>73</v>
      </c>
      <c r="BM43" s="58">
        <v>79</v>
      </c>
      <c r="BN43" s="58">
        <v>75</v>
      </c>
      <c r="BO43" s="58">
        <v>72</v>
      </c>
      <c r="BP43">
        <v>75</v>
      </c>
      <c r="BQ43" s="58">
        <v>86</v>
      </c>
      <c r="BR43" s="27">
        <v>74</v>
      </c>
      <c r="BS43" s="27">
        <v>81</v>
      </c>
      <c r="BT43" s="27">
        <v>80</v>
      </c>
      <c r="BU43" s="27">
        <v>82</v>
      </c>
      <c r="BV43" s="27">
        <v>84</v>
      </c>
      <c r="BW43" s="65">
        <v>464</v>
      </c>
      <c r="BX43" s="76">
        <f>(BW43+BY43)/2</f>
        <v>472</v>
      </c>
      <c r="BY43" s="58">
        <v>480</v>
      </c>
      <c r="BZ43" s="58">
        <v>576</v>
      </c>
      <c r="CA43" s="58">
        <v>464</v>
      </c>
      <c r="CB43" s="58">
        <v>483</v>
      </c>
      <c r="CC43" s="58">
        <v>414</v>
      </c>
      <c r="CD43" s="58">
        <v>456</v>
      </c>
      <c r="CE43" s="58">
        <v>478</v>
      </c>
      <c r="CF43" s="58">
        <v>548</v>
      </c>
      <c r="CG43" s="58">
        <v>559</v>
      </c>
      <c r="CH43" s="58">
        <v>558</v>
      </c>
      <c r="CI43" s="58">
        <v>540</v>
      </c>
      <c r="CJ43" s="58">
        <v>574</v>
      </c>
      <c r="CK43" s="58">
        <v>758</v>
      </c>
      <c r="CL43" s="58">
        <v>653</v>
      </c>
      <c r="CM43" s="58">
        <v>585</v>
      </c>
      <c r="CN43" s="58">
        <v>587</v>
      </c>
      <c r="CO43" s="58">
        <v>653</v>
      </c>
      <c r="CP43" s="27">
        <v>572</v>
      </c>
      <c r="CQ43" s="27">
        <v>673</v>
      </c>
      <c r="CR43" s="27">
        <v>649</v>
      </c>
      <c r="CS43" s="27">
        <v>678</v>
      </c>
      <c r="CT43" s="27">
        <v>582</v>
      </c>
      <c r="CU43" s="65">
        <v>174</v>
      </c>
      <c r="CV43" s="76">
        <f t="shared" si="300"/>
        <v>182.5</v>
      </c>
      <c r="CW43" s="58">
        <v>191</v>
      </c>
      <c r="CX43" s="58">
        <v>199</v>
      </c>
      <c r="CY43" s="58">
        <v>195</v>
      </c>
      <c r="CZ43" s="58">
        <v>179</v>
      </c>
      <c r="DA43" s="58">
        <v>198</v>
      </c>
      <c r="DB43" s="58">
        <v>190</v>
      </c>
      <c r="DC43" s="58">
        <v>187</v>
      </c>
      <c r="DD43" s="58">
        <v>202</v>
      </c>
      <c r="DE43" s="58">
        <v>185</v>
      </c>
      <c r="DF43" s="58">
        <v>197</v>
      </c>
      <c r="DG43" s="58">
        <v>197</v>
      </c>
      <c r="DH43" s="58">
        <v>205</v>
      </c>
      <c r="DI43" s="58">
        <v>200</v>
      </c>
      <c r="DJ43" s="58">
        <v>213</v>
      </c>
      <c r="DK43" s="58">
        <v>226</v>
      </c>
      <c r="DL43" s="58">
        <v>221</v>
      </c>
      <c r="DM43" s="58">
        <v>208</v>
      </c>
      <c r="DN43" s="27">
        <v>213</v>
      </c>
      <c r="DO43" s="27">
        <v>210</v>
      </c>
      <c r="DP43" s="27">
        <v>210</v>
      </c>
      <c r="DQ43" s="27">
        <v>219</v>
      </c>
      <c r="DR43" s="185">
        <v>213</v>
      </c>
      <c r="DS43" s="65">
        <v>87</v>
      </c>
      <c r="DT43" s="76">
        <f t="shared" si="301"/>
        <v>47.5</v>
      </c>
      <c r="DU43" s="58">
        <v>8</v>
      </c>
      <c r="DV43" s="58">
        <v>82</v>
      </c>
      <c r="DW43" s="58">
        <v>94</v>
      </c>
      <c r="DX43" s="58">
        <v>169</v>
      </c>
      <c r="DY43" s="58">
        <v>205</v>
      </c>
      <c r="DZ43" s="58">
        <v>206</v>
      </c>
      <c r="EA43" s="58">
        <v>205</v>
      </c>
      <c r="EB43" s="58">
        <v>204</v>
      </c>
      <c r="EC43" s="58">
        <v>240</v>
      </c>
      <c r="ED43" s="58">
        <v>218</v>
      </c>
      <c r="EE43" s="58">
        <v>246</v>
      </c>
      <c r="EF43" s="58">
        <v>207</v>
      </c>
      <c r="EG43" s="58">
        <v>211</v>
      </c>
      <c r="EH43" s="58">
        <v>218</v>
      </c>
      <c r="EI43" s="58">
        <v>232</v>
      </c>
      <c r="EJ43" s="58">
        <v>235</v>
      </c>
      <c r="EK43" s="58">
        <v>204</v>
      </c>
      <c r="EL43" s="27">
        <v>214</v>
      </c>
      <c r="EM43" s="27">
        <v>216</v>
      </c>
      <c r="EN43" s="27">
        <v>211</v>
      </c>
      <c r="EO43" s="27">
        <v>207</v>
      </c>
      <c r="EP43" s="27">
        <v>200</v>
      </c>
      <c r="EQ43" s="65"/>
      <c r="ER43" s="76">
        <f t="shared" si="302"/>
        <v>0</v>
      </c>
      <c r="ES43" s="58"/>
      <c r="ET43" s="58"/>
      <c r="EU43" s="58"/>
      <c r="EV43" s="58"/>
      <c r="EW43" s="58"/>
      <c r="EX43" s="58"/>
      <c r="EY43" s="58"/>
      <c r="EZ43" s="58"/>
      <c r="FA43" s="58"/>
      <c r="FB43" s="58"/>
      <c r="FC43" s="58">
        <v>0</v>
      </c>
      <c r="FD43" s="58">
        <v>0</v>
      </c>
      <c r="FE43" s="58"/>
      <c r="FF43" s="58"/>
      <c r="FG43" s="58"/>
      <c r="FH43" s="58"/>
      <c r="FI43" s="58"/>
      <c r="FJ43" s="27"/>
      <c r="FK43" s="27"/>
      <c r="FL43" s="27"/>
      <c r="FM43" s="27"/>
      <c r="FN43" s="27"/>
      <c r="FO43" s="65">
        <v>71</v>
      </c>
      <c r="FP43" s="76">
        <f t="shared" si="303"/>
        <v>78.5</v>
      </c>
      <c r="FQ43" s="58">
        <v>86</v>
      </c>
      <c r="FR43" s="58">
        <v>91</v>
      </c>
      <c r="FS43" s="58">
        <v>99</v>
      </c>
      <c r="FT43" s="58">
        <v>99</v>
      </c>
      <c r="FU43" s="58">
        <v>96</v>
      </c>
      <c r="FV43" s="58"/>
      <c r="FW43" s="58">
        <v>93</v>
      </c>
      <c r="FX43" s="58">
        <v>106</v>
      </c>
      <c r="FY43" s="58">
        <v>97</v>
      </c>
      <c r="FZ43" s="58">
        <v>105</v>
      </c>
      <c r="GA43" s="58">
        <v>113</v>
      </c>
      <c r="GB43" s="58">
        <v>120</v>
      </c>
      <c r="GC43" s="58">
        <v>144</v>
      </c>
      <c r="GD43" s="58">
        <v>144</v>
      </c>
      <c r="GE43" s="58">
        <v>142</v>
      </c>
      <c r="GF43" s="58">
        <v>147</v>
      </c>
      <c r="GG43" s="58">
        <v>147</v>
      </c>
      <c r="GH43" s="27">
        <v>141</v>
      </c>
      <c r="GI43" s="27">
        <v>143</v>
      </c>
      <c r="GJ43" s="27">
        <v>144</v>
      </c>
      <c r="GK43" s="27">
        <v>151</v>
      </c>
      <c r="GL43" s="27">
        <v>138</v>
      </c>
      <c r="GM43" s="65">
        <v>99</v>
      </c>
      <c r="GN43" s="58">
        <v>110</v>
      </c>
      <c r="GO43" s="58">
        <v>90</v>
      </c>
      <c r="GP43" s="58">
        <v>94</v>
      </c>
      <c r="GQ43" s="58">
        <v>239</v>
      </c>
      <c r="GR43" s="58">
        <v>299</v>
      </c>
      <c r="GS43" s="58">
        <v>265</v>
      </c>
      <c r="GT43" s="58">
        <v>279</v>
      </c>
      <c r="GU43" s="58">
        <v>271</v>
      </c>
      <c r="GV43" s="58">
        <v>242</v>
      </c>
      <c r="GW43" s="27">
        <v>262</v>
      </c>
      <c r="GX43" s="27">
        <v>253</v>
      </c>
      <c r="GY43" s="27">
        <v>305</v>
      </c>
      <c r="GZ43" s="27">
        <v>242</v>
      </c>
      <c r="HA43" s="210">
        <v>320</v>
      </c>
      <c r="HB43" s="58"/>
      <c r="HD43" s="84" t="s">
        <v>173</v>
      </c>
      <c r="HE43" s="85">
        <v>153</v>
      </c>
      <c r="HH43" s="100">
        <v>1526</v>
      </c>
      <c r="HI43" s="100">
        <v>1683</v>
      </c>
      <c r="HJ43" s="100">
        <v>1732</v>
      </c>
      <c r="HK43" s="100"/>
      <c r="HL43" s="100"/>
      <c r="HM43" s="100"/>
      <c r="HN43" s="100"/>
      <c r="HO43" s="100"/>
      <c r="HP43" s="100"/>
      <c r="HQ43" s="100"/>
      <c r="HR43" s="100">
        <v>2067</v>
      </c>
      <c r="HS43" s="100">
        <v>2037</v>
      </c>
      <c r="HT43" s="100">
        <v>1897</v>
      </c>
      <c r="HU43" s="100">
        <v>2003</v>
      </c>
      <c r="HV43" s="100">
        <v>2034</v>
      </c>
      <c r="HW43" s="100">
        <v>1969</v>
      </c>
      <c r="HX43" s="100">
        <v>1921</v>
      </c>
      <c r="HY43" s="155">
        <f>J43+AH43+BF43+CD43+DB43+DZ43+EX43+FV43</f>
        <v>1427</v>
      </c>
      <c r="HZ43" s="100">
        <f>K43+AI43+BG43+CE43+DC43+EA43+EY43+FW43</f>
        <v>1573</v>
      </c>
      <c r="IA43" s="100">
        <f>L43+AJ43+BH43+CF43+DD43+EB43+EZ43+FX43</f>
        <v>1642</v>
      </c>
      <c r="IB43" s="100">
        <f>M43+AK43+BI43+CG43+DE43+EC43+FA43+FY43</f>
        <v>1674</v>
      </c>
      <c r="IC43" s="100">
        <f>N43+AL43+BJ43+CH43+DF43+ED43+FB43+FZ43</f>
        <v>1670</v>
      </c>
      <c r="ID43" s="100">
        <f>O43+AM43+BK43+CI43+DG43+EE43+FC43+GA43</f>
        <v>1870</v>
      </c>
      <c r="IE43" s="100">
        <f>P43+AN43+BL43+CJ43+DH43+EF43+FD43+GB43</f>
        <v>1774</v>
      </c>
      <c r="IF43" s="100">
        <f>Q43+AO43+BM43+CK43+DI43+EG43+FE43+GC43</f>
        <v>1994</v>
      </c>
      <c r="IG43" s="100">
        <f>R43+AP43+BN43+CL43+DJ43+EH43+FF43+GD43</f>
        <v>1843</v>
      </c>
      <c r="IH43" s="100">
        <f>S43+AQ43+BO43+CM43+DK43+EI43+FG43+GE43</f>
        <v>1815</v>
      </c>
      <c r="II43" s="100">
        <f>T43+AR43+BP43+CN43+DL43+EJ43+FH43+GF43</f>
        <v>1796</v>
      </c>
      <c r="IJ43" s="100">
        <f>U43+AS43+BQ43+CO43+DM43+EK43+FI43+GG43</f>
        <v>1795</v>
      </c>
      <c r="IK43" s="100">
        <f>V43+AT43+BR43+CP43+DN43+EL43+FJ43+GH43</f>
        <v>1635</v>
      </c>
      <c r="IL43" s="100">
        <f>W43+AU43+BS43+CQ43+DO43+EM43+FK43+GI43</f>
        <v>1750</v>
      </c>
      <c r="IM43" s="100">
        <f>X43+AV43+BT43+CR43+DP43+EN43+FL43+GJ43</f>
        <v>1729</v>
      </c>
      <c r="IN43" s="100">
        <f>Y43+AW43+BU43+CS43+DQ43+EO43+FM43+GK43</f>
        <v>1727</v>
      </c>
      <c r="IO43" s="100">
        <f>Z43+AX43+BV43+CT43+DR43+EP43+FN43+GL43</f>
        <v>1601</v>
      </c>
      <c r="IP43" s="155">
        <f t="shared" si="304"/>
        <v>99</v>
      </c>
      <c r="IQ43" s="100">
        <f t="shared" si="305"/>
        <v>110</v>
      </c>
      <c r="IR43" s="100">
        <f t="shared" si="306"/>
        <v>90</v>
      </c>
      <c r="IS43" s="100">
        <f t="shared" si="307"/>
        <v>-1674</v>
      </c>
      <c r="IT43" s="100">
        <f t="shared" si="308"/>
        <v>-1670</v>
      </c>
      <c r="IU43" s="100">
        <f t="shared" si="309"/>
        <v>-1870</v>
      </c>
      <c r="IV43" s="100">
        <f t="shared" si="310"/>
        <v>-1774</v>
      </c>
      <c r="IW43" s="100">
        <f t="shared" si="311"/>
        <v>-1994</v>
      </c>
      <c r="IX43" s="100">
        <f t="shared" si="312"/>
        <v>-1843</v>
      </c>
      <c r="IY43" s="100">
        <f t="shared" si="313"/>
        <v>-1815</v>
      </c>
      <c r="IZ43" s="100">
        <f t="shared" si="314"/>
        <v>271</v>
      </c>
      <c r="JA43" s="100">
        <f t="shared" si="315"/>
        <v>242</v>
      </c>
      <c r="JB43" s="100">
        <f t="shared" si="316"/>
        <v>262</v>
      </c>
      <c r="JC43" s="100">
        <f t="shared" si="317"/>
        <v>253</v>
      </c>
      <c r="JD43" s="100">
        <f>HV43-IM43</f>
        <v>305</v>
      </c>
      <c r="JE43" s="100">
        <f>HW43-IN43</f>
        <v>242</v>
      </c>
      <c r="JF43" s="100">
        <f>HX43-IO43</f>
        <v>320</v>
      </c>
      <c r="JG43"/>
    </row>
    <row r="44" spans="1:267">
      <c r="A44" s="21" t="s">
        <v>68</v>
      </c>
      <c r="B44" s="27"/>
      <c r="C44" s="72">
        <v>299</v>
      </c>
      <c r="D44" s="52">
        <f t="shared" si="297"/>
        <v>298.5</v>
      </c>
      <c r="E44" s="27">
        <v>298</v>
      </c>
      <c r="F44" s="27">
        <v>292</v>
      </c>
      <c r="G44" s="27">
        <v>293</v>
      </c>
      <c r="H44" s="27">
        <v>317</v>
      </c>
      <c r="I44" s="27">
        <v>278</v>
      </c>
      <c r="J44" s="27">
        <v>339</v>
      </c>
      <c r="K44" s="27">
        <v>335</v>
      </c>
      <c r="L44" s="27">
        <v>322</v>
      </c>
      <c r="M44" s="27">
        <v>296</v>
      </c>
      <c r="N44" s="27">
        <v>326</v>
      </c>
      <c r="O44" s="27">
        <v>296</v>
      </c>
      <c r="P44" s="27">
        <v>301</v>
      </c>
      <c r="Q44" s="27">
        <v>312</v>
      </c>
      <c r="R44" s="27">
        <v>318</v>
      </c>
      <c r="S44" s="27">
        <v>314</v>
      </c>
      <c r="T44" s="27">
        <v>236</v>
      </c>
      <c r="U44" s="27">
        <v>257</v>
      </c>
      <c r="V44" s="27">
        <v>204</v>
      </c>
      <c r="W44" s="27">
        <v>217</v>
      </c>
      <c r="X44" s="27">
        <v>220</v>
      </c>
      <c r="Y44" s="27">
        <v>206</v>
      </c>
      <c r="Z44" s="27">
        <v>201</v>
      </c>
      <c r="AA44" s="65">
        <v>174</v>
      </c>
      <c r="AB44" s="76">
        <f t="shared" si="298"/>
        <v>173</v>
      </c>
      <c r="AC44" s="58">
        <v>172</v>
      </c>
      <c r="AD44" s="58">
        <v>166</v>
      </c>
      <c r="AE44" s="58">
        <v>165</v>
      </c>
      <c r="AF44" s="58">
        <v>157</v>
      </c>
      <c r="AG44" s="58">
        <v>152</v>
      </c>
      <c r="AH44" s="58">
        <v>160</v>
      </c>
      <c r="AI44" s="58">
        <v>168</v>
      </c>
      <c r="AJ44" s="58">
        <v>177</v>
      </c>
      <c r="AK44" s="58">
        <v>161</v>
      </c>
      <c r="AL44" s="58">
        <v>160</v>
      </c>
      <c r="AM44" s="58">
        <v>157</v>
      </c>
      <c r="AN44" s="58">
        <v>169</v>
      </c>
      <c r="AO44" s="58">
        <v>166</v>
      </c>
      <c r="AP44" s="58">
        <v>166</v>
      </c>
      <c r="AQ44" s="58">
        <v>160</v>
      </c>
      <c r="AR44" s="58">
        <v>187</v>
      </c>
      <c r="AS44" s="58">
        <v>189</v>
      </c>
      <c r="AT44" s="27">
        <v>198</v>
      </c>
      <c r="AU44" s="27">
        <v>198</v>
      </c>
      <c r="AV44" s="27">
        <v>209</v>
      </c>
      <c r="AW44" s="27">
        <v>203</v>
      </c>
      <c r="AX44" s="27">
        <v>208</v>
      </c>
      <c r="AY44" s="65"/>
      <c r="AZ44" s="76">
        <f t="shared" si="299"/>
        <v>0</v>
      </c>
      <c r="BA44" s="58"/>
      <c r="BB44" s="58"/>
      <c r="BC44" s="58">
        <v>0</v>
      </c>
      <c r="BD44" s="58"/>
      <c r="BE44" s="58"/>
      <c r="BF44" s="58"/>
      <c r="BG44" s="58"/>
      <c r="BH44" s="58"/>
      <c r="BI44" s="58"/>
      <c r="BJ44" s="58"/>
      <c r="BK44" s="58">
        <v>0</v>
      </c>
      <c r="BL44" s="58">
        <v>0</v>
      </c>
      <c r="BM44" s="58"/>
      <c r="BN44" s="58"/>
      <c r="BO44" s="58"/>
      <c r="BP44" s="58"/>
      <c r="BQ44" s="58"/>
      <c r="BR44" s="27"/>
      <c r="BS44" s="27"/>
      <c r="BT44" s="27"/>
      <c r="BU44" s="27"/>
      <c r="BV44" s="27"/>
      <c r="BW44" s="65"/>
      <c r="BX44" s="76">
        <f t="shared" ref="BX44:BX45" si="318">(BW44+BY44)/2</f>
        <v>0</v>
      </c>
      <c r="BY44" s="58"/>
      <c r="BZ44" s="58"/>
      <c r="CA44" s="58">
        <v>0</v>
      </c>
      <c r="CB44" s="58"/>
      <c r="CC44" s="58"/>
      <c r="CD44" s="58"/>
      <c r="CE44" s="58"/>
      <c r="CF44" s="58"/>
      <c r="CG44" s="58">
        <v>121</v>
      </c>
      <c r="CH44" s="58">
        <v>89</v>
      </c>
      <c r="CI44" s="58">
        <v>90</v>
      </c>
      <c r="CJ44" s="58">
        <v>103</v>
      </c>
      <c r="CK44" s="58">
        <v>123</v>
      </c>
      <c r="CL44" s="58">
        <v>116</v>
      </c>
      <c r="CM44" s="58">
        <v>95</v>
      </c>
      <c r="CN44" s="58">
        <v>101</v>
      </c>
      <c r="CO44" s="58">
        <v>118</v>
      </c>
      <c r="CP44" s="27">
        <v>110</v>
      </c>
      <c r="CQ44" s="27">
        <v>70</v>
      </c>
      <c r="CR44" s="27">
        <v>108</v>
      </c>
      <c r="CS44" s="27">
        <v>99</v>
      </c>
      <c r="CT44" s="27">
        <v>127</v>
      </c>
      <c r="CU44" s="65"/>
      <c r="CV44" s="76">
        <f t="shared" si="300"/>
        <v>0</v>
      </c>
      <c r="CW44" s="58"/>
      <c r="CX44" s="58"/>
      <c r="CY44" s="58"/>
      <c r="CZ44" s="58"/>
      <c r="DA44" s="58"/>
      <c r="DB44" s="58"/>
      <c r="DC44" s="58"/>
      <c r="DD44" s="58"/>
      <c r="DE44" s="58"/>
      <c r="DF44" s="58"/>
      <c r="DG44" s="58">
        <v>0</v>
      </c>
      <c r="DH44" s="58">
        <v>0</v>
      </c>
      <c r="DI44" s="58"/>
      <c r="DJ44" s="58"/>
      <c r="DK44" s="58"/>
      <c r="DL44" s="58"/>
      <c r="DM44" s="58"/>
      <c r="DN44" s="27"/>
      <c r="DO44" s="27"/>
      <c r="DP44" s="27"/>
      <c r="DQ44" s="27"/>
      <c r="DR44" s="185"/>
      <c r="DS44" s="65">
        <v>13</v>
      </c>
      <c r="DT44" s="76">
        <f t="shared" si="301"/>
        <v>15.5</v>
      </c>
      <c r="DU44" s="58">
        <v>18</v>
      </c>
      <c r="DV44" s="58">
        <v>28</v>
      </c>
      <c r="DW44" s="58">
        <v>32</v>
      </c>
      <c r="DX44" s="58">
        <v>92</v>
      </c>
      <c r="DY44" s="58">
        <v>118</v>
      </c>
      <c r="DZ44" s="58">
        <v>121</v>
      </c>
      <c r="EA44" s="58">
        <v>149</v>
      </c>
      <c r="EB44" s="58">
        <v>139</v>
      </c>
      <c r="EC44" s="58">
        <v>142</v>
      </c>
      <c r="ED44" s="58">
        <v>147</v>
      </c>
      <c r="EE44" s="58">
        <v>131</v>
      </c>
      <c r="EF44" s="58">
        <v>132</v>
      </c>
      <c r="EG44" s="58">
        <v>114</v>
      </c>
      <c r="EH44" s="58">
        <v>118</v>
      </c>
      <c r="EI44" s="58">
        <v>103</v>
      </c>
      <c r="EJ44" s="58">
        <v>149</v>
      </c>
      <c r="EK44" s="58">
        <v>154</v>
      </c>
      <c r="EL44" s="27">
        <v>160</v>
      </c>
      <c r="EM44" s="27">
        <v>159</v>
      </c>
      <c r="EN44" s="27">
        <v>147</v>
      </c>
      <c r="EO44" s="27">
        <v>128</v>
      </c>
      <c r="EP44" s="27">
        <v>135</v>
      </c>
      <c r="EQ44" s="65"/>
      <c r="ER44" s="76">
        <f t="shared" si="302"/>
        <v>0</v>
      </c>
      <c r="ES44" s="58"/>
      <c r="ET44" s="58"/>
      <c r="EU44" s="58"/>
      <c r="EV44" s="58"/>
      <c r="EW44" s="58"/>
      <c r="EX44" s="58"/>
      <c r="EY44" s="58"/>
      <c r="EZ44" s="58"/>
      <c r="FA44" s="58"/>
      <c r="FB44" s="58"/>
      <c r="FC44" s="58">
        <v>0</v>
      </c>
      <c r="FD44" s="58">
        <v>0</v>
      </c>
      <c r="FE44" s="58"/>
      <c r="FF44" s="58"/>
      <c r="FG44" s="58"/>
      <c r="FH44" s="58"/>
      <c r="FI44" s="58"/>
      <c r="FJ44" s="27"/>
      <c r="FK44" s="27"/>
      <c r="FL44" s="27"/>
      <c r="FM44" s="27"/>
      <c r="FN44" s="27"/>
      <c r="FO44" s="65">
        <v>95</v>
      </c>
      <c r="FP44" s="76">
        <f t="shared" si="303"/>
        <v>89.5</v>
      </c>
      <c r="FQ44" s="58">
        <v>84</v>
      </c>
      <c r="FR44" s="58">
        <v>83</v>
      </c>
      <c r="FS44" s="58">
        <v>79</v>
      </c>
      <c r="FT44" s="58">
        <v>97</v>
      </c>
      <c r="FU44" s="58">
        <v>100</v>
      </c>
      <c r="FV44" s="58">
        <v>107</v>
      </c>
      <c r="FW44" s="58">
        <v>107</v>
      </c>
      <c r="FX44" s="58">
        <v>106</v>
      </c>
      <c r="FY44" s="58">
        <v>106</v>
      </c>
      <c r="FZ44" s="58">
        <v>112</v>
      </c>
      <c r="GA44" s="58">
        <v>108</v>
      </c>
      <c r="GB44" s="58">
        <v>103</v>
      </c>
      <c r="GC44" s="58">
        <v>107</v>
      </c>
      <c r="GD44" s="58">
        <v>105</v>
      </c>
      <c r="GE44" s="58">
        <v>105</v>
      </c>
      <c r="GF44" s="58">
        <v>108</v>
      </c>
      <c r="GG44" s="58">
        <v>113</v>
      </c>
      <c r="GH44" s="27">
        <v>115</v>
      </c>
      <c r="GI44" s="27">
        <v>112</v>
      </c>
      <c r="GJ44" s="27">
        <v>103</v>
      </c>
      <c r="GK44" s="27">
        <v>107</v>
      </c>
      <c r="GL44" s="27">
        <v>115</v>
      </c>
      <c r="GM44" s="65">
        <v>14</v>
      </c>
      <c r="GN44" s="58">
        <v>8</v>
      </c>
      <c r="GO44" s="58">
        <v>18</v>
      </c>
      <c r="GP44" s="58">
        <v>85</v>
      </c>
      <c r="GQ44" s="58">
        <v>95</v>
      </c>
      <c r="GR44" s="58">
        <v>110</v>
      </c>
      <c r="GS44" s="58">
        <v>115</v>
      </c>
      <c r="GT44" s="58">
        <v>111</v>
      </c>
      <c r="GU44" s="58">
        <v>125</v>
      </c>
      <c r="GV44" s="58">
        <v>206</v>
      </c>
      <c r="GW44" s="27">
        <v>176</v>
      </c>
      <c r="GX44" s="27">
        <v>223</v>
      </c>
      <c r="GY44" s="27">
        <v>242</v>
      </c>
      <c r="GZ44" s="27">
        <v>281</v>
      </c>
      <c r="HA44" s="210">
        <v>299</v>
      </c>
      <c r="HB44" s="58"/>
      <c r="HD44" s="84" t="s">
        <v>174</v>
      </c>
      <c r="HE44" s="85">
        <v>2</v>
      </c>
      <c r="HH44" s="100">
        <v>741</v>
      </c>
      <c r="HI44" s="100">
        <v>767</v>
      </c>
      <c r="HJ44" s="100">
        <v>762</v>
      </c>
      <c r="HK44" s="100"/>
      <c r="HL44" s="100"/>
      <c r="HM44" s="100"/>
      <c r="HN44" s="100"/>
      <c r="HO44" s="100"/>
      <c r="HP44" s="100"/>
      <c r="HQ44" s="100"/>
      <c r="HR44" s="100">
        <v>906</v>
      </c>
      <c r="HS44" s="100">
        <v>1037</v>
      </c>
      <c r="HT44" s="100">
        <v>963</v>
      </c>
      <c r="HU44" s="100">
        <v>979</v>
      </c>
      <c r="HV44" s="100">
        <v>1029</v>
      </c>
      <c r="HW44" s="100">
        <v>1024</v>
      </c>
      <c r="HX44" s="100">
        <v>1085</v>
      </c>
      <c r="HY44" s="155">
        <f>J44+AH44+BF44+CD44+DB44+DZ44+EX44+FV44</f>
        <v>727</v>
      </c>
      <c r="HZ44" s="100">
        <f>K44+AI44+BG44+CE44+DC44+EA44+EY44+FW44</f>
        <v>759</v>
      </c>
      <c r="IA44" s="100">
        <f>L44+AJ44+BH44+CF44+DD44+EB44+EZ44+FX44</f>
        <v>744</v>
      </c>
      <c r="IB44" s="100">
        <f>M44+AK44+BI44+CG44+DE44+EC44+FA44+FY44</f>
        <v>826</v>
      </c>
      <c r="IC44" s="100">
        <f>N44+AL44+BJ44+CH44+DF44+ED44+FB44+FZ44</f>
        <v>834</v>
      </c>
      <c r="ID44" s="100">
        <f>O44+AM44+BK44+CI44+DG44+EE44+FC44+GA44</f>
        <v>782</v>
      </c>
      <c r="IE44" s="100">
        <f>P44+AN44+BL44+CJ44+DH44+EF44+FD44+GB44</f>
        <v>808</v>
      </c>
      <c r="IF44" s="100">
        <f>Q44+AO44+BM44+CK44+DI44+EG44+FE44+GC44</f>
        <v>822</v>
      </c>
      <c r="IG44" s="100">
        <f>R44+AP44+BN44+CL44+DJ44+EH44+FF44+GD44</f>
        <v>823</v>
      </c>
      <c r="IH44" s="100">
        <f>S44+AQ44+BO44+CM44+DK44+EI44+FG44+GE44</f>
        <v>777</v>
      </c>
      <c r="II44" s="100">
        <f>T44+AR44+BP44+CN44+DL44+EJ44+FH44+GF44</f>
        <v>781</v>
      </c>
      <c r="IJ44" s="100">
        <f>U44+AS44+BQ44+CO44+DM44+EK44+FI44+GG44</f>
        <v>831</v>
      </c>
      <c r="IK44" s="100">
        <f>V44+AT44+BR44+CP44+DN44+EL44+FJ44+GH44</f>
        <v>787</v>
      </c>
      <c r="IL44" s="100">
        <f>W44+AU44+BS44+CQ44+DO44+EM44+FK44+GI44</f>
        <v>756</v>
      </c>
      <c r="IM44" s="100">
        <f>X44+AV44+BT44+CR44+DP44+EN44+FL44+GJ44</f>
        <v>787</v>
      </c>
      <c r="IN44" s="100">
        <f>Y44+AW44+BU44+CS44+DQ44+EO44+FM44+GK44</f>
        <v>743</v>
      </c>
      <c r="IO44" s="100">
        <f>Z44+AX44+BV44+CT44+DR44+EP44+FN44+GL44</f>
        <v>786</v>
      </c>
      <c r="IP44" s="155">
        <f t="shared" si="304"/>
        <v>14</v>
      </c>
      <c r="IQ44" s="100">
        <f t="shared" si="305"/>
        <v>8</v>
      </c>
      <c r="IR44" s="100">
        <f t="shared" si="306"/>
        <v>18</v>
      </c>
      <c r="IS44" s="100">
        <f t="shared" si="307"/>
        <v>-826</v>
      </c>
      <c r="IT44" s="100">
        <f t="shared" si="308"/>
        <v>-834</v>
      </c>
      <c r="IU44" s="100">
        <f t="shared" si="309"/>
        <v>-782</v>
      </c>
      <c r="IV44" s="100">
        <f t="shared" si="310"/>
        <v>-808</v>
      </c>
      <c r="IW44" s="100">
        <f t="shared" si="311"/>
        <v>-822</v>
      </c>
      <c r="IX44" s="100">
        <f t="shared" si="312"/>
        <v>-823</v>
      </c>
      <c r="IY44" s="100">
        <f t="shared" si="313"/>
        <v>-777</v>
      </c>
      <c r="IZ44" s="100">
        <f t="shared" si="314"/>
        <v>125</v>
      </c>
      <c r="JA44" s="100">
        <f t="shared" si="315"/>
        <v>206</v>
      </c>
      <c r="JB44" s="100">
        <f t="shared" si="316"/>
        <v>176</v>
      </c>
      <c r="JC44" s="100">
        <f t="shared" si="317"/>
        <v>223</v>
      </c>
      <c r="JD44" s="100">
        <f>HV44-IM44</f>
        <v>242</v>
      </c>
      <c r="JE44" s="100">
        <f>HW44-IN44</f>
        <v>281</v>
      </c>
      <c r="JF44" s="100">
        <f>HX44-IO44</f>
        <v>299</v>
      </c>
      <c r="JG44"/>
    </row>
    <row r="45" spans="1:267">
      <c r="A45" s="21" t="s">
        <v>69</v>
      </c>
      <c r="B45" s="27"/>
      <c r="C45" s="72">
        <v>1477</v>
      </c>
      <c r="D45" s="52">
        <f t="shared" si="297"/>
        <v>1436</v>
      </c>
      <c r="E45" s="27">
        <v>1395</v>
      </c>
      <c r="F45" s="27">
        <v>849</v>
      </c>
      <c r="G45" s="27">
        <v>1382</v>
      </c>
      <c r="H45" s="27">
        <v>1200</v>
      </c>
      <c r="I45" s="27">
        <v>1274</v>
      </c>
      <c r="J45" s="27">
        <v>1407</v>
      </c>
      <c r="K45" s="27">
        <v>1567</v>
      </c>
      <c r="L45" s="27">
        <v>1918</v>
      </c>
      <c r="M45" s="27">
        <v>1950</v>
      </c>
      <c r="N45" s="27">
        <v>2109</v>
      </c>
      <c r="O45" s="27">
        <v>1993</v>
      </c>
      <c r="P45" s="27">
        <v>2001</v>
      </c>
      <c r="Q45" s="27">
        <v>2068</v>
      </c>
      <c r="R45" s="27">
        <v>2123</v>
      </c>
      <c r="S45" s="27">
        <v>2234</v>
      </c>
      <c r="T45" s="27">
        <v>1948</v>
      </c>
      <c r="U45" s="27">
        <v>1609</v>
      </c>
      <c r="V45" s="27">
        <v>1335</v>
      </c>
      <c r="W45" s="27">
        <v>1182</v>
      </c>
      <c r="X45" s="27">
        <v>1230</v>
      </c>
      <c r="Y45" s="27">
        <v>1126</v>
      </c>
      <c r="Z45" s="27">
        <v>1209</v>
      </c>
      <c r="AA45" s="65">
        <v>530</v>
      </c>
      <c r="AB45" s="76">
        <f t="shared" si="298"/>
        <v>537</v>
      </c>
      <c r="AC45" s="58">
        <v>544</v>
      </c>
      <c r="AD45" s="58">
        <v>567</v>
      </c>
      <c r="AE45" s="58">
        <v>488</v>
      </c>
      <c r="AF45" s="58">
        <v>505</v>
      </c>
      <c r="AG45" s="58">
        <v>440</v>
      </c>
      <c r="AH45" s="58">
        <v>531</v>
      </c>
      <c r="AI45" s="58">
        <v>517</v>
      </c>
      <c r="AJ45" s="58">
        <v>511</v>
      </c>
      <c r="AK45" s="58">
        <v>509</v>
      </c>
      <c r="AL45" s="58">
        <v>494</v>
      </c>
      <c r="AM45" s="58">
        <v>518</v>
      </c>
      <c r="AN45" s="58">
        <v>537</v>
      </c>
      <c r="AO45" s="58">
        <v>639</v>
      </c>
      <c r="AP45" s="58">
        <v>586</v>
      </c>
      <c r="AQ45" s="58">
        <v>526</v>
      </c>
      <c r="AR45" s="58">
        <v>610</v>
      </c>
      <c r="AS45" s="58">
        <v>732</v>
      </c>
      <c r="AT45" s="27">
        <v>702</v>
      </c>
      <c r="AU45" s="27">
        <v>780</v>
      </c>
      <c r="AV45" s="27">
        <v>896</v>
      </c>
      <c r="AW45" s="27">
        <v>913</v>
      </c>
      <c r="AX45" s="27">
        <v>931</v>
      </c>
      <c r="AY45" s="65">
        <v>133</v>
      </c>
      <c r="AZ45" s="76">
        <f t="shared" si="299"/>
        <v>148</v>
      </c>
      <c r="BA45" s="58">
        <v>163</v>
      </c>
      <c r="BB45" s="58">
        <v>163</v>
      </c>
      <c r="BC45" s="58">
        <v>171</v>
      </c>
      <c r="BD45" s="58">
        <v>166</v>
      </c>
      <c r="BE45" s="58">
        <v>168</v>
      </c>
      <c r="BF45" s="58">
        <v>176</v>
      </c>
      <c r="BG45" s="58">
        <v>181</v>
      </c>
      <c r="BH45" s="58">
        <v>177</v>
      </c>
      <c r="BI45" s="58">
        <v>191</v>
      </c>
      <c r="BJ45" s="58">
        <v>193</v>
      </c>
      <c r="BK45" s="58">
        <v>184</v>
      </c>
      <c r="BL45" s="58">
        <v>193</v>
      </c>
      <c r="BM45" s="58">
        <v>211</v>
      </c>
      <c r="BN45" s="58">
        <v>213</v>
      </c>
      <c r="BO45" s="58">
        <v>199</v>
      </c>
      <c r="BP45" s="58">
        <v>206</v>
      </c>
      <c r="BQ45" s="58">
        <v>209</v>
      </c>
      <c r="BR45" s="27">
        <v>255</v>
      </c>
      <c r="BS45" s="27">
        <v>259</v>
      </c>
      <c r="BT45" s="27">
        <v>285</v>
      </c>
      <c r="BU45" s="27">
        <v>269</v>
      </c>
      <c r="BV45" s="27">
        <v>265</v>
      </c>
      <c r="BW45" s="65"/>
      <c r="BX45" s="76">
        <f t="shared" si="318"/>
        <v>0</v>
      </c>
      <c r="BY45" s="58"/>
      <c r="BZ45" s="58"/>
      <c r="CA45" s="58">
        <v>0</v>
      </c>
      <c r="CB45" s="58"/>
      <c r="CC45" s="58"/>
      <c r="CD45" s="58"/>
      <c r="CE45" s="58"/>
      <c r="CF45" s="58"/>
      <c r="CG45" s="58"/>
      <c r="CH45" s="58"/>
      <c r="CI45" s="58">
        <v>0</v>
      </c>
      <c r="CJ45" s="58">
        <v>0</v>
      </c>
      <c r="CK45" s="58"/>
      <c r="CL45" s="58"/>
      <c r="CM45" s="58"/>
      <c r="CN45" s="58"/>
      <c r="CO45" s="58"/>
      <c r="CP45" s="27"/>
      <c r="CQ45" s="27"/>
      <c r="CR45" s="27"/>
      <c r="CS45" s="27"/>
      <c r="CT45" s="27"/>
      <c r="CU45" s="65">
        <v>141</v>
      </c>
      <c r="CV45" s="76">
        <f t="shared" si="300"/>
        <v>119.5</v>
      </c>
      <c r="CW45" s="58">
        <v>98</v>
      </c>
      <c r="CX45" s="58">
        <v>130</v>
      </c>
      <c r="CY45" s="58">
        <v>131</v>
      </c>
      <c r="CZ45" s="58">
        <v>107</v>
      </c>
      <c r="DA45" s="58">
        <v>128</v>
      </c>
      <c r="DB45" s="58">
        <v>134</v>
      </c>
      <c r="DC45" s="58">
        <v>122</v>
      </c>
      <c r="DD45" s="58">
        <v>104</v>
      </c>
      <c r="DE45" s="58">
        <v>138</v>
      </c>
      <c r="DF45" s="58">
        <v>135</v>
      </c>
      <c r="DG45" s="58">
        <v>173</v>
      </c>
      <c r="DH45" s="58">
        <v>213</v>
      </c>
      <c r="DI45" s="58">
        <v>202</v>
      </c>
      <c r="DJ45" s="58">
        <v>208</v>
      </c>
      <c r="DK45" s="58">
        <v>287</v>
      </c>
      <c r="DL45" s="58">
        <v>290</v>
      </c>
      <c r="DM45" s="58">
        <v>290</v>
      </c>
      <c r="DN45" s="27">
        <v>301</v>
      </c>
      <c r="DO45" s="27">
        <v>305</v>
      </c>
      <c r="DP45" s="27">
        <v>273</v>
      </c>
      <c r="DQ45" s="27">
        <v>280</v>
      </c>
      <c r="DR45" s="185">
        <v>309</v>
      </c>
      <c r="DS45" s="65">
        <v>56</v>
      </c>
      <c r="DT45" s="76">
        <f t="shared" si="301"/>
        <v>58.5</v>
      </c>
      <c r="DU45" s="58">
        <v>61</v>
      </c>
      <c r="DV45" s="58">
        <v>70</v>
      </c>
      <c r="DW45" s="58">
        <v>68</v>
      </c>
      <c r="DX45" s="58">
        <v>83</v>
      </c>
      <c r="DY45" s="58">
        <v>105</v>
      </c>
      <c r="DZ45" s="58">
        <v>185</v>
      </c>
      <c r="EA45" s="58">
        <v>226</v>
      </c>
      <c r="EB45" s="58">
        <v>225</v>
      </c>
      <c r="EC45" s="58">
        <v>240</v>
      </c>
      <c r="ED45" s="58">
        <v>263</v>
      </c>
      <c r="EE45" s="58">
        <v>298</v>
      </c>
      <c r="EF45" s="58">
        <v>289</v>
      </c>
      <c r="EG45" s="58">
        <v>310</v>
      </c>
      <c r="EH45" s="58">
        <v>297</v>
      </c>
      <c r="EI45" s="58">
        <v>280</v>
      </c>
      <c r="EJ45" s="58">
        <v>301</v>
      </c>
      <c r="EK45" s="58">
        <v>309</v>
      </c>
      <c r="EL45" s="27">
        <v>313</v>
      </c>
      <c r="EM45" s="27">
        <v>320</v>
      </c>
      <c r="EN45" s="27">
        <v>305</v>
      </c>
      <c r="EO45" s="27">
        <v>332</v>
      </c>
      <c r="EP45" s="27">
        <v>307</v>
      </c>
      <c r="EQ45" s="65">
        <v>30</v>
      </c>
      <c r="ER45" s="76">
        <f t="shared" si="302"/>
        <v>30</v>
      </c>
      <c r="ES45" s="58">
        <v>30</v>
      </c>
      <c r="ET45" s="58">
        <v>32</v>
      </c>
      <c r="EU45" s="58">
        <v>34</v>
      </c>
      <c r="EV45" s="58">
        <v>27</v>
      </c>
      <c r="EW45" s="58">
        <v>31</v>
      </c>
      <c r="EX45" s="58">
        <v>32</v>
      </c>
      <c r="EY45" s="58">
        <v>31</v>
      </c>
      <c r="EZ45" s="58">
        <v>34</v>
      </c>
      <c r="FA45" s="58">
        <v>32</v>
      </c>
      <c r="FB45" s="58">
        <v>30</v>
      </c>
      <c r="FC45" s="58">
        <v>35</v>
      </c>
      <c r="FD45" s="58">
        <v>38</v>
      </c>
      <c r="FE45" s="58">
        <v>31</v>
      </c>
      <c r="FF45" s="58">
        <v>37</v>
      </c>
      <c r="FG45" s="58">
        <v>34</v>
      </c>
      <c r="FH45" s="58">
        <v>39</v>
      </c>
      <c r="FI45" s="58">
        <v>37</v>
      </c>
      <c r="FJ45" s="27">
        <v>35</v>
      </c>
      <c r="FK45" s="27">
        <v>35</v>
      </c>
      <c r="FL45" s="27">
        <v>36</v>
      </c>
      <c r="FM45" s="27">
        <v>36</v>
      </c>
      <c r="FN45" s="27">
        <v>33</v>
      </c>
      <c r="FO45" s="65">
        <v>73</v>
      </c>
      <c r="FP45" s="76">
        <f t="shared" si="303"/>
        <v>83</v>
      </c>
      <c r="FQ45" s="58">
        <v>93</v>
      </c>
      <c r="FR45" s="58">
        <v>98</v>
      </c>
      <c r="FS45" s="58">
        <v>103</v>
      </c>
      <c r="FT45" s="58">
        <v>106</v>
      </c>
      <c r="FU45" s="58">
        <v>107</v>
      </c>
      <c r="FV45" s="58">
        <v>89</v>
      </c>
      <c r="FW45" s="58">
        <v>110</v>
      </c>
      <c r="FX45" s="58">
        <v>100</v>
      </c>
      <c r="FY45" s="58">
        <v>104</v>
      </c>
      <c r="FZ45" s="58">
        <v>107</v>
      </c>
      <c r="GA45" s="58">
        <v>107</v>
      </c>
      <c r="GB45" s="58">
        <v>101</v>
      </c>
      <c r="GC45" s="58">
        <v>111</v>
      </c>
      <c r="GD45" s="58">
        <v>107</v>
      </c>
      <c r="GE45" s="58">
        <v>99</v>
      </c>
      <c r="GF45" s="58">
        <v>106</v>
      </c>
      <c r="GG45" s="58">
        <v>106</v>
      </c>
      <c r="GH45" s="27">
        <v>110</v>
      </c>
      <c r="GI45" s="27">
        <v>107</v>
      </c>
      <c r="GJ45" s="27">
        <v>106</v>
      </c>
      <c r="GK45" s="27">
        <v>116</v>
      </c>
      <c r="GL45" s="27">
        <v>113</v>
      </c>
      <c r="GM45" s="65">
        <v>162</v>
      </c>
      <c r="GN45" s="58">
        <v>188</v>
      </c>
      <c r="GO45" s="58">
        <v>188</v>
      </c>
      <c r="GP45" s="58">
        <v>307</v>
      </c>
      <c r="GQ45" s="58">
        <v>336</v>
      </c>
      <c r="GR45" s="58">
        <v>326</v>
      </c>
      <c r="GS45" s="58">
        <v>294</v>
      </c>
      <c r="GT45" s="58">
        <v>344</v>
      </c>
      <c r="GU45" s="58">
        <v>366</v>
      </c>
      <c r="GV45" s="58">
        <v>385</v>
      </c>
      <c r="GW45" s="27">
        <v>380</v>
      </c>
      <c r="GX45" s="27">
        <v>471</v>
      </c>
      <c r="GY45" s="27">
        <v>446</v>
      </c>
      <c r="GZ45" s="27">
        <v>459</v>
      </c>
      <c r="HA45" s="210">
        <v>491</v>
      </c>
      <c r="HB45" s="58"/>
      <c r="HD45" s="84" t="s">
        <v>175</v>
      </c>
      <c r="HE45" s="85">
        <v>242</v>
      </c>
      <c r="HH45" s="100">
        <v>2716</v>
      </c>
      <c r="HI45" s="100">
        <v>2942</v>
      </c>
      <c r="HJ45" s="100">
        <v>3257</v>
      </c>
      <c r="HK45" s="100"/>
      <c r="HL45" s="100"/>
      <c r="HM45" s="100"/>
      <c r="HN45" s="100"/>
      <c r="HO45" s="100"/>
      <c r="HP45" s="100"/>
      <c r="HQ45" s="100"/>
      <c r="HR45" s="100">
        <v>3866</v>
      </c>
      <c r="HS45" s="100">
        <v>3677</v>
      </c>
      <c r="HT45" s="100">
        <v>3431</v>
      </c>
      <c r="HU45" s="100">
        <v>3459</v>
      </c>
      <c r="HV45" s="100">
        <v>3577</v>
      </c>
      <c r="HW45" s="100">
        <v>3531</v>
      </c>
      <c r="HX45" s="100">
        <v>3658</v>
      </c>
      <c r="HY45" s="155">
        <f>J45+AH45+BF45+CD45+DB45+DZ45+EX45+FV45</f>
        <v>2554</v>
      </c>
      <c r="HZ45" s="100">
        <f>K45+AI45+BG45+CE45+DC45+EA45+EY45+FW45</f>
        <v>2754</v>
      </c>
      <c r="IA45" s="100">
        <f>L45+AJ45+BH45+CF45+DD45+EB45+EZ45+FX45</f>
        <v>3069</v>
      </c>
      <c r="IB45" s="100">
        <f>M45+AK45+BI45+CG45+DE45+EC45+FA45+FY45</f>
        <v>3164</v>
      </c>
      <c r="IC45" s="100">
        <f>N45+AL45+BJ45+CH45+DF45+ED45+FB45+FZ45</f>
        <v>3331</v>
      </c>
      <c r="ID45" s="100">
        <f>O45+AM45+BK45+CI45+DG45+EE45+FC45+GA45</f>
        <v>3308</v>
      </c>
      <c r="IE45" s="100">
        <f>P45+AN45+BL45+CJ45+DH45+EF45+FD45+GB45</f>
        <v>3372</v>
      </c>
      <c r="IF45" s="100">
        <f>Q45+AO45+BM45+CK45+DI45+EG45+FE45+GC45</f>
        <v>3572</v>
      </c>
      <c r="IG45" s="100">
        <f>R45+AP45+BN45+CL45+DJ45+EH45+FF45+GD45</f>
        <v>3571</v>
      </c>
      <c r="IH45" s="100">
        <f>S45+AQ45+BO45+CM45+DK45+EI45+FG45+GE45</f>
        <v>3659</v>
      </c>
      <c r="II45" s="100">
        <f>T45+AR45+BP45+CN45+DL45+EJ45+FH45+GF45</f>
        <v>3500</v>
      </c>
      <c r="IJ45" s="100">
        <f>U45+AS45+BQ45+CO45+DM45+EK45+FI45+GG45</f>
        <v>3292</v>
      </c>
      <c r="IK45" s="100">
        <f>V45+AT45+BR45+CP45+DN45+EL45+FJ45+GH45</f>
        <v>3051</v>
      </c>
      <c r="IL45" s="100">
        <f>W45+AU45+BS45+CQ45+DO45+EM45+FK45+GI45</f>
        <v>2988</v>
      </c>
      <c r="IM45" s="100">
        <f>X45+AV45+BT45+CR45+DP45+EN45+FL45+GJ45</f>
        <v>3131</v>
      </c>
      <c r="IN45" s="100">
        <f>Y45+AW45+BU45+CS45+DQ45+EO45+FM45+GK45</f>
        <v>3072</v>
      </c>
      <c r="IO45" s="100">
        <f>Z45+AX45+BV45+CT45+DR45+EP45+FN45+GL45</f>
        <v>3167</v>
      </c>
      <c r="IP45" s="155">
        <f t="shared" si="304"/>
        <v>162</v>
      </c>
      <c r="IQ45" s="100">
        <f t="shared" si="305"/>
        <v>188</v>
      </c>
      <c r="IR45" s="100">
        <f t="shared" si="306"/>
        <v>188</v>
      </c>
      <c r="IS45" s="100">
        <f t="shared" si="307"/>
        <v>-3164</v>
      </c>
      <c r="IT45" s="100">
        <f t="shared" si="308"/>
        <v>-3331</v>
      </c>
      <c r="IU45" s="100">
        <f t="shared" si="309"/>
        <v>-3308</v>
      </c>
      <c r="IV45" s="100">
        <f t="shared" si="310"/>
        <v>-3372</v>
      </c>
      <c r="IW45" s="100">
        <f t="shared" si="311"/>
        <v>-3572</v>
      </c>
      <c r="IX45" s="100">
        <f t="shared" si="312"/>
        <v>-3571</v>
      </c>
      <c r="IY45" s="100">
        <f t="shared" si="313"/>
        <v>-3659</v>
      </c>
      <c r="IZ45" s="100">
        <f t="shared" si="314"/>
        <v>366</v>
      </c>
      <c r="JA45" s="100">
        <f t="shared" si="315"/>
        <v>385</v>
      </c>
      <c r="JB45" s="100">
        <f t="shared" si="316"/>
        <v>380</v>
      </c>
      <c r="JC45" s="100">
        <f t="shared" si="317"/>
        <v>471</v>
      </c>
      <c r="JD45" s="100">
        <f>HV45-IM45</f>
        <v>446</v>
      </c>
      <c r="JE45" s="100">
        <f>HW45-IN45</f>
        <v>459</v>
      </c>
      <c r="JF45" s="100">
        <f>HX45-IO45</f>
        <v>491</v>
      </c>
      <c r="JG45"/>
    </row>
    <row r="46" spans="1:267">
      <c r="A46" s="21" t="s">
        <v>70</v>
      </c>
      <c r="B46" s="27"/>
      <c r="C46" s="72">
        <v>724</v>
      </c>
      <c r="D46" s="52">
        <f t="shared" si="297"/>
        <v>745.5</v>
      </c>
      <c r="E46" s="27">
        <v>767</v>
      </c>
      <c r="F46" s="27">
        <v>754</v>
      </c>
      <c r="G46" s="27">
        <v>749</v>
      </c>
      <c r="H46" s="27">
        <v>649</v>
      </c>
      <c r="I46" s="27">
        <v>687</v>
      </c>
      <c r="J46" s="27">
        <v>807</v>
      </c>
      <c r="K46" s="27">
        <v>861</v>
      </c>
      <c r="L46" s="27">
        <v>887</v>
      </c>
      <c r="M46" s="27">
        <v>978</v>
      </c>
      <c r="N46" s="27">
        <v>903</v>
      </c>
      <c r="O46" s="27">
        <v>948</v>
      </c>
      <c r="P46" s="27">
        <v>929</v>
      </c>
      <c r="Q46" s="27">
        <v>884</v>
      </c>
      <c r="R46" s="27">
        <v>888</v>
      </c>
      <c r="S46" s="27">
        <v>949</v>
      </c>
      <c r="T46" s="27">
        <v>880</v>
      </c>
      <c r="U46" s="27">
        <v>723</v>
      </c>
      <c r="V46" s="27">
        <v>662</v>
      </c>
      <c r="W46" s="27">
        <v>573</v>
      </c>
      <c r="X46" s="27">
        <v>560</v>
      </c>
      <c r="Y46" s="27">
        <v>601</v>
      </c>
      <c r="Z46" s="27">
        <v>665</v>
      </c>
      <c r="AA46" s="65">
        <v>633</v>
      </c>
      <c r="AB46" s="76">
        <f t="shared" si="298"/>
        <v>456</v>
      </c>
      <c r="AC46" s="58">
        <v>279</v>
      </c>
      <c r="AD46" s="58">
        <v>224</v>
      </c>
      <c r="AE46" s="58">
        <v>280</v>
      </c>
      <c r="AF46" s="58">
        <v>269</v>
      </c>
      <c r="AG46" s="58">
        <v>250</v>
      </c>
      <c r="AH46" s="58">
        <v>249</v>
      </c>
      <c r="AI46" s="58">
        <v>263</v>
      </c>
      <c r="AJ46" s="58">
        <v>264</v>
      </c>
      <c r="AK46" s="58">
        <v>265</v>
      </c>
      <c r="AL46" s="58">
        <v>245</v>
      </c>
      <c r="AM46" s="58">
        <v>241</v>
      </c>
      <c r="AN46" s="58">
        <v>237</v>
      </c>
      <c r="AO46" s="58">
        <v>285</v>
      </c>
      <c r="AP46" s="58">
        <v>260</v>
      </c>
      <c r="AQ46" s="58">
        <v>269</v>
      </c>
      <c r="AR46" s="58">
        <v>265</v>
      </c>
      <c r="AS46" s="58">
        <v>294</v>
      </c>
      <c r="AT46" s="27">
        <v>293</v>
      </c>
      <c r="AU46" s="27">
        <v>263</v>
      </c>
      <c r="AV46" s="27">
        <v>270</v>
      </c>
      <c r="AW46" s="27">
        <v>273</v>
      </c>
      <c r="AX46" s="27">
        <v>248</v>
      </c>
      <c r="AY46" s="65">
        <v>63</v>
      </c>
      <c r="AZ46" s="76">
        <f t="shared" si="299"/>
        <v>61.5</v>
      </c>
      <c r="BA46" s="58">
        <v>60</v>
      </c>
      <c r="BB46" s="58">
        <v>77</v>
      </c>
      <c r="BC46" s="58">
        <v>80</v>
      </c>
      <c r="BD46" s="58">
        <v>77</v>
      </c>
      <c r="BE46" s="58">
        <v>76</v>
      </c>
      <c r="BF46" s="58">
        <v>79</v>
      </c>
      <c r="BG46" s="58">
        <v>86</v>
      </c>
      <c r="BH46" s="58">
        <v>87</v>
      </c>
      <c r="BI46" s="58">
        <v>98</v>
      </c>
      <c r="BJ46" s="58">
        <v>98</v>
      </c>
      <c r="BK46" s="58">
        <v>109</v>
      </c>
      <c r="BL46" s="58">
        <v>101</v>
      </c>
      <c r="BM46" s="58">
        <v>104</v>
      </c>
      <c r="BN46" s="58">
        <v>109</v>
      </c>
      <c r="BO46" s="58">
        <v>107</v>
      </c>
      <c r="BP46" s="58">
        <v>109</v>
      </c>
      <c r="BQ46" s="58">
        <v>107</v>
      </c>
      <c r="BR46" s="27">
        <v>109</v>
      </c>
      <c r="BS46" s="27">
        <v>107</v>
      </c>
      <c r="BT46" s="27">
        <v>114</v>
      </c>
      <c r="BU46" s="27">
        <v>122</v>
      </c>
      <c r="BV46" s="27">
        <v>127</v>
      </c>
      <c r="BW46" s="65">
        <v>129</v>
      </c>
      <c r="BX46" s="76">
        <f>(BW46+BY46)/2</f>
        <v>127</v>
      </c>
      <c r="BY46" s="58">
        <v>125</v>
      </c>
      <c r="BZ46" s="58">
        <v>157</v>
      </c>
      <c r="CA46" s="58">
        <v>226</v>
      </c>
      <c r="CB46" s="58">
        <v>203</v>
      </c>
      <c r="CC46" s="58">
        <v>225</v>
      </c>
      <c r="CD46" s="58">
        <v>161</v>
      </c>
      <c r="CE46" s="58">
        <v>146</v>
      </c>
      <c r="CF46" s="58">
        <v>172</v>
      </c>
      <c r="CG46" s="58">
        <v>167</v>
      </c>
      <c r="CH46" s="58">
        <v>190</v>
      </c>
      <c r="CI46" s="58">
        <v>188</v>
      </c>
      <c r="CJ46" s="58">
        <v>200</v>
      </c>
      <c r="CK46" s="58">
        <v>175</v>
      </c>
      <c r="CL46" s="58">
        <v>139</v>
      </c>
      <c r="CM46" s="58">
        <v>152</v>
      </c>
      <c r="CN46" s="58">
        <v>158</v>
      </c>
      <c r="CO46" s="58">
        <v>170</v>
      </c>
      <c r="CP46" s="27">
        <v>153</v>
      </c>
      <c r="CQ46" s="27">
        <v>166</v>
      </c>
      <c r="CR46" s="27">
        <v>150</v>
      </c>
      <c r="CS46" s="27">
        <v>132</v>
      </c>
      <c r="CT46" s="27">
        <v>139</v>
      </c>
      <c r="CU46" s="65"/>
      <c r="CV46" s="76">
        <f t="shared" si="300"/>
        <v>0</v>
      </c>
      <c r="CW46" s="58"/>
      <c r="CX46" s="58"/>
      <c r="CY46" s="58"/>
      <c r="CZ46" s="58"/>
      <c r="DA46" s="58"/>
      <c r="DB46" s="58"/>
      <c r="DC46" s="58"/>
      <c r="DD46" s="58"/>
      <c r="DE46" s="58"/>
      <c r="DF46" s="58"/>
      <c r="DG46" s="58">
        <v>0</v>
      </c>
      <c r="DH46" s="58">
        <v>0</v>
      </c>
      <c r="DI46" s="58"/>
      <c r="DJ46" s="58"/>
      <c r="DK46" s="58"/>
      <c r="DL46" s="58"/>
      <c r="DM46" s="58"/>
      <c r="DN46" s="27"/>
      <c r="DO46" s="27"/>
      <c r="DP46" s="27"/>
      <c r="DQ46" s="27"/>
      <c r="DR46" s="185"/>
      <c r="DS46" s="65">
        <v>34</v>
      </c>
      <c r="DT46" s="76">
        <f t="shared" si="301"/>
        <v>36.5</v>
      </c>
      <c r="DU46" s="58">
        <v>39</v>
      </c>
      <c r="DV46" s="58">
        <v>54</v>
      </c>
      <c r="DW46" s="58">
        <v>74</v>
      </c>
      <c r="DX46" s="58">
        <v>89</v>
      </c>
      <c r="DY46" s="58">
        <v>118</v>
      </c>
      <c r="DZ46" s="58">
        <v>123</v>
      </c>
      <c r="EA46" s="58">
        <v>132</v>
      </c>
      <c r="EB46" s="58">
        <v>127</v>
      </c>
      <c r="EC46" s="58">
        <v>161</v>
      </c>
      <c r="ED46" s="58">
        <v>160</v>
      </c>
      <c r="EE46" s="58">
        <v>156</v>
      </c>
      <c r="EF46" s="58">
        <v>154</v>
      </c>
      <c r="EG46" s="58">
        <v>157</v>
      </c>
      <c r="EH46" s="58">
        <v>157</v>
      </c>
      <c r="EI46" s="58">
        <v>168</v>
      </c>
      <c r="EJ46" s="58">
        <v>155</v>
      </c>
      <c r="EK46" s="58">
        <v>174</v>
      </c>
      <c r="EL46" s="27">
        <v>153</v>
      </c>
      <c r="EM46" s="27">
        <v>160</v>
      </c>
      <c r="EN46" s="27">
        <v>173</v>
      </c>
      <c r="EO46" s="27">
        <v>160</v>
      </c>
      <c r="EP46" s="27">
        <v>164</v>
      </c>
      <c r="EQ46" s="65"/>
      <c r="ER46" s="76">
        <f t="shared" si="302"/>
        <v>0</v>
      </c>
      <c r="ES46" s="58"/>
      <c r="ET46" s="58"/>
      <c r="EU46" s="58"/>
      <c r="EV46" s="58"/>
      <c r="EW46" s="58"/>
      <c r="EX46" s="58"/>
      <c r="EY46" s="58"/>
      <c r="EZ46" s="58"/>
      <c r="FA46" s="58"/>
      <c r="FB46" s="58"/>
      <c r="FC46" s="58">
        <v>0</v>
      </c>
      <c r="FD46" s="58">
        <v>0</v>
      </c>
      <c r="FE46" s="58"/>
      <c r="FF46" s="58"/>
      <c r="FG46" s="58"/>
      <c r="FH46" s="58"/>
      <c r="FI46" s="58"/>
      <c r="FJ46" s="27"/>
      <c r="FK46" s="27"/>
      <c r="FL46" s="27"/>
      <c r="FM46" s="27"/>
      <c r="FN46" s="27"/>
      <c r="FO46" s="65">
        <v>56</v>
      </c>
      <c r="FP46" s="76">
        <f t="shared" si="303"/>
        <v>66</v>
      </c>
      <c r="FQ46" s="58">
        <v>76</v>
      </c>
      <c r="FR46" s="58">
        <v>71</v>
      </c>
      <c r="FS46" s="58">
        <v>76</v>
      </c>
      <c r="FT46" s="58">
        <v>75</v>
      </c>
      <c r="FU46" s="58">
        <v>72</v>
      </c>
      <c r="FV46" s="58">
        <v>80</v>
      </c>
      <c r="FW46" s="58">
        <v>76</v>
      </c>
      <c r="FX46" s="58">
        <v>85</v>
      </c>
      <c r="FY46" s="58">
        <v>90</v>
      </c>
      <c r="FZ46" s="58">
        <v>86</v>
      </c>
      <c r="GA46" s="58">
        <v>0</v>
      </c>
      <c r="GB46" s="58">
        <v>0</v>
      </c>
      <c r="GC46" s="58"/>
      <c r="GD46" s="58"/>
      <c r="GE46" s="58"/>
      <c r="GF46" s="58"/>
      <c r="GG46" s="58"/>
      <c r="GH46" s="27"/>
      <c r="GI46" s="27">
        <v>98</v>
      </c>
      <c r="GJ46" s="27">
        <v>102</v>
      </c>
      <c r="GK46" s="27">
        <v>99</v>
      </c>
      <c r="GL46" s="27">
        <v>93</v>
      </c>
      <c r="GM46" s="65">
        <v>160</v>
      </c>
      <c r="GN46" s="58">
        <v>195</v>
      </c>
      <c r="GO46" s="58">
        <v>145</v>
      </c>
      <c r="GP46" s="58">
        <v>350</v>
      </c>
      <c r="GQ46" s="58">
        <v>345</v>
      </c>
      <c r="GR46" s="58">
        <v>397</v>
      </c>
      <c r="GS46" s="58">
        <v>453</v>
      </c>
      <c r="GT46" s="58">
        <v>499</v>
      </c>
      <c r="GU46" s="58">
        <v>535</v>
      </c>
      <c r="GV46" s="58">
        <v>-13</v>
      </c>
      <c r="GW46" s="27">
        <v>536</v>
      </c>
      <c r="GX46" s="27">
        <v>524</v>
      </c>
      <c r="GY46" s="27">
        <v>495</v>
      </c>
      <c r="GZ46" s="27">
        <v>545</v>
      </c>
      <c r="HA46" s="210">
        <v>631</v>
      </c>
      <c r="HB46" s="58"/>
      <c r="HD46" s="86" t="s">
        <v>176</v>
      </c>
      <c r="HE46" s="87">
        <v>8816</v>
      </c>
      <c r="HH46" s="100">
        <v>1659</v>
      </c>
      <c r="HI46" s="100">
        <v>1759</v>
      </c>
      <c r="HJ46" s="100">
        <v>1767</v>
      </c>
      <c r="HK46" s="100"/>
      <c r="HL46" s="100"/>
      <c r="HM46" s="100"/>
      <c r="HN46" s="100"/>
      <c r="HO46" s="100"/>
      <c r="HP46" s="100"/>
      <c r="HQ46" s="100"/>
      <c r="HR46" s="100">
        <v>2102</v>
      </c>
      <c r="HS46" s="100">
        <v>1990</v>
      </c>
      <c r="HT46" s="100">
        <v>1906</v>
      </c>
      <c r="HU46" s="100">
        <v>1891</v>
      </c>
      <c r="HV46" s="100">
        <v>1864</v>
      </c>
      <c r="HW46" s="100">
        <v>1932</v>
      </c>
      <c r="HX46" s="100">
        <v>2067</v>
      </c>
      <c r="HY46" s="155">
        <f>J46+AH46+BF46+CD46+DB46+DZ46+EX46+FV46</f>
        <v>1499</v>
      </c>
      <c r="HZ46" s="100">
        <f>K46+AI46+BG46+CE46+DC46+EA46+EY46+FW46</f>
        <v>1564</v>
      </c>
      <c r="IA46" s="100">
        <f>L46+AJ46+BH46+CF46+DD46+EB46+EZ46+FX46</f>
        <v>1622</v>
      </c>
      <c r="IB46" s="100">
        <f>M46+AK46+BI46+CG46+DE46+EC46+FA46+FY46</f>
        <v>1759</v>
      </c>
      <c r="IC46" s="100">
        <f>N46+AL46+BJ46+CH46+DF46+ED46+FB46+FZ46</f>
        <v>1682</v>
      </c>
      <c r="ID46" s="100">
        <f>O46+AM46+BK46+CI46+DG46+EE46+FC46+GA46</f>
        <v>1642</v>
      </c>
      <c r="IE46" s="100">
        <f>P46+AN46+BL46+CJ46+DH46+EF46+FD46+GB46</f>
        <v>1621</v>
      </c>
      <c r="IF46" s="100">
        <f>Q46+AO46+BM46+CK46+DI46+EG46+FE46+GC46</f>
        <v>1605</v>
      </c>
      <c r="IG46" s="100">
        <f>R46+AP46+BN46+CL46+DJ46+EH46+FF46+GD46</f>
        <v>1553</v>
      </c>
      <c r="IH46" s="100">
        <f>S46+AQ46+BO46+CM46+DK46+EI46+FG46+GE46</f>
        <v>1645</v>
      </c>
      <c r="II46" s="100">
        <f>T46+AR46+BP46+CN46+DL46+EJ46+FH46+GF46</f>
        <v>1567</v>
      </c>
      <c r="IJ46" s="100">
        <f>U46+AS46+BQ46+CO46+DM46+EK46+FI46+GG46</f>
        <v>1468</v>
      </c>
      <c r="IK46" s="100">
        <f>V46+AT46+BR46+CP46+DN46+EL46+FJ46+GH46</f>
        <v>1370</v>
      </c>
      <c r="IL46" s="100">
        <f>W46+AU46+BS46+CQ46+DO46+EM46+FK46+GI46</f>
        <v>1367</v>
      </c>
      <c r="IM46" s="100">
        <f>X46+AV46+BT46+CR46+DP46+EN46+FL46+GJ46</f>
        <v>1369</v>
      </c>
      <c r="IN46" s="100">
        <f>Y46+AW46+BU46+CS46+DQ46+EO46+FM46+GK46</f>
        <v>1387</v>
      </c>
      <c r="IO46" s="100">
        <f>Z46+AX46+BV46+CT46+DR46+EP46+FN46+GL46</f>
        <v>1436</v>
      </c>
      <c r="IP46" s="155">
        <f t="shared" si="304"/>
        <v>160</v>
      </c>
      <c r="IQ46" s="100">
        <f t="shared" si="305"/>
        <v>195</v>
      </c>
      <c r="IR46" s="100">
        <f t="shared" si="306"/>
        <v>145</v>
      </c>
      <c r="IS46" s="100">
        <f t="shared" si="307"/>
        <v>-1759</v>
      </c>
      <c r="IT46" s="100">
        <f t="shared" si="308"/>
        <v>-1682</v>
      </c>
      <c r="IU46" s="100">
        <f t="shared" si="309"/>
        <v>-1642</v>
      </c>
      <c r="IV46" s="100">
        <f t="shared" si="310"/>
        <v>-1621</v>
      </c>
      <c r="IW46" s="100">
        <f t="shared" si="311"/>
        <v>-1605</v>
      </c>
      <c r="IX46" s="100">
        <f t="shared" si="312"/>
        <v>-1553</v>
      </c>
      <c r="IY46" s="100">
        <f t="shared" si="313"/>
        <v>-1645</v>
      </c>
      <c r="IZ46" s="100">
        <f t="shared" si="314"/>
        <v>535</v>
      </c>
      <c r="JA46" s="100">
        <f t="shared" si="315"/>
        <v>522</v>
      </c>
      <c r="JB46" s="100">
        <f t="shared" si="316"/>
        <v>536</v>
      </c>
      <c r="JC46" s="100">
        <f t="shared" si="317"/>
        <v>524</v>
      </c>
      <c r="JD46" s="100">
        <f>HV46-IM46</f>
        <v>495</v>
      </c>
      <c r="JE46" s="100">
        <f>HW46-IN46</f>
        <v>545</v>
      </c>
      <c r="JF46" s="100">
        <f>HX46-IO46</f>
        <v>631</v>
      </c>
      <c r="JG46"/>
    </row>
    <row r="47" spans="1:267">
      <c r="A47" s="21" t="s">
        <v>71</v>
      </c>
      <c r="B47" s="27"/>
      <c r="C47" s="72">
        <v>714</v>
      </c>
      <c r="D47" s="52">
        <f t="shared" si="297"/>
        <v>714.5</v>
      </c>
      <c r="E47" s="27">
        <v>715</v>
      </c>
      <c r="F47" s="27">
        <v>696</v>
      </c>
      <c r="G47" s="27">
        <v>695</v>
      </c>
      <c r="H47" s="27">
        <v>707</v>
      </c>
      <c r="I47" s="27">
        <v>751</v>
      </c>
      <c r="J47" s="27">
        <v>789</v>
      </c>
      <c r="K47" s="27">
        <v>786</v>
      </c>
      <c r="L47" s="27">
        <v>796</v>
      </c>
      <c r="M47" s="27">
        <v>844</v>
      </c>
      <c r="N47" s="27">
        <v>828</v>
      </c>
      <c r="O47" s="27">
        <v>908</v>
      </c>
      <c r="P47" s="27">
        <v>886</v>
      </c>
      <c r="Q47" s="27">
        <v>894</v>
      </c>
      <c r="R47" s="27">
        <v>862</v>
      </c>
      <c r="S47" s="27">
        <v>890</v>
      </c>
      <c r="T47" s="27">
        <v>803</v>
      </c>
      <c r="U47" s="27">
        <v>701</v>
      </c>
      <c r="V47" s="27">
        <v>648</v>
      </c>
      <c r="W47" s="27">
        <v>650</v>
      </c>
      <c r="X47" s="27">
        <v>581</v>
      </c>
      <c r="Y47" s="27">
        <v>635</v>
      </c>
      <c r="Z47" s="27">
        <v>604</v>
      </c>
      <c r="AA47" s="65">
        <v>420</v>
      </c>
      <c r="AB47" s="76">
        <f t="shared" si="298"/>
        <v>448.5</v>
      </c>
      <c r="AC47" s="58">
        <v>477</v>
      </c>
      <c r="AD47" s="58">
        <v>437</v>
      </c>
      <c r="AE47" s="58">
        <v>439</v>
      </c>
      <c r="AF47" s="58">
        <v>423</v>
      </c>
      <c r="AG47" s="58">
        <v>417</v>
      </c>
      <c r="AH47" s="58">
        <v>441</v>
      </c>
      <c r="AI47" s="58">
        <v>434</v>
      </c>
      <c r="AJ47" s="58">
        <v>447</v>
      </c>
      <c r="AK47" s="58">
        <v>452</v>
      </c>
      <c r="AL47" s="58">
        <v>442</v>
      </c>
      <c r="AM47" s="58">
        <v>433</v>
      </c>
      <c r="AN47" s="58">
        <v>469</v>
      </c>
      <c r="AO47" s="58">
        <v>486</v>
      </c>
      <c r="AP47" s="58">
        <v>466</v>
      </c>
      <c r="AQ47" s="58">
        <v>490</v>
      </c>
      <c r="AR47" s="58">
        <v>466</v>
      </c>
      <c r="AS47" s="58">
        <v>516</v>
      </c>
      <c r="AT47" s="27">
        <v>447</v>
      </c>
      <c r="AU47" s="27">
        <v>518</v>
      </c>
      <c r="AV47" s="27">
        <v>502</v>
      </c>
      <c r="AW47" s="27">
        <v>496</v>
      </c>
      <c r="AX47" s="27">
        <v>512</v>
      </c>
      <c r="AY47" s="65">
        <v>68</v>
      </c>
      <c r="AZ47" s="76">
        <f t="shared" si="299"/>
        <v>70.5</v>
      </c>
      <c r="BA47" s="58">
        <v>73</v>
      </c>
      <c r="BB47" s="58">
        <v>74</v>
      </c>
      <c r="BC47" s="58">
        <v>67</v>
      </c>
      <c r="BD47" s="58">
        <v>76</v>
      </c>
      <c r="BE47" s="58">
        <v>83</v>
      </c>
      <c r="BF47" s="58">
        <v>78</v>
      </c>
      <c r="BG47" s="58">
        <v>79</v>
      </c>
      <c r="BH47" s="58">
        <v>92</v>
      </c>
      <c r="BI47" s="58">
        <v>152</v>
      </c>
      <c r="BJ47" s="58">
        <v>155</v>
      </c>
      <c r="BK47" s="58">
        <v>152</v>
      </c>
      <c r="BL47" s="58">
        <v>155</v>
      </c>
      <c r="BM47" s="58">
        <v>156</v>
      </c>
      <c r="BN47" s="58">
        <v>164</v>
      </c>
      <c r="BO47" s="58">
        <v>174</v>
      </c>
      <c r="BP47" s="58">
        <v>175</v>
      </c>
      <c r="BQ47" s="58">
        <v>173</v>
      </c>
      <c r="BR47" s="27">
        <v>187</v>
      </c>
      <c r="BS47" s="27">
        <v>221</v>
      </c>
      <c r="BT47" s="27">
        <v>228</v>
      </c>
      <c r="BU47" s="27">
        <v>221</v>
      </c>
      <c r="BV47" s="27">
        <v>218</v>
      </c>
      <c r="BW47" s="65">
        <v>282</v>
      </c>
      <c r="BX47" s="76">
        <f>(BW47+BY47)/2</f>
        <v>283</v>
      </c>
      <c r="BY47" s="58">
        <v>284</v>
      </c>
      <c r="BZ47" s="58">
        <v>388</v>
      </c>
      <c r="CA47" s="58">
        <v>382</v>
      </c>
      <c r="CB47" s="58">
        <v>462</v>
      </c>
      <c r="CC47" s="58">
        <v>313</v>
      </c>
      <c r="CD47" s="58">
        <v>399</v>
      </c>
      <c r="CE47" s="58">
        <v>365</v>
      </c>
      <c r="CF47" s="58">
        <v>349</v>
      </c>
      <c r="CG47" s="58">
        <v>243</v>
      </c>
      <c r="CH47" s="58">
        <v>277</v>
      </c>
      <c r="CI47" s="58">
        <v>250</v>
      </c>
      <c r="CJ47" s="58">
        <v>264</v>
      </c>
      <c r="CK47" s="58">
        <v>256</v>
      </c>
      <c r="CL47" s="58">
        <v>264</v>
      </c>
      <c r="CM47" s="58">
        <v>219</v>
      </c>
      <c r="CN47" s="58">
        <v>217</v>
      </c>
      <c r="CO47" s="58">
        <v>221</v>
      </c>
      <c r="CP47" s="27">
        <v>209</v>
      </c>
      <c r="CQ47" s="27">
        <v>197</v>
      </c>
      <c r="CR47" s="27">
        <v>158</v>
      </c>
      <c r="CS47" s="27">
        <v>184</v>
      </c>
      <c r="CT47" s="27">
        <v>205</v>
      </c>
      <c r="CU47" s="65">
        <v>231</v>
      </c>
      <c r="CV47" s="76">
        <f t="shared" si="300"/>
        <v>260</v>
      </c>
      <c r="CW47" s="58">
        <v>289</v>
      </c>
      <c r="CX47" s="58">
        <v>131</v>
      </c>
      <c r="CY47" s="58">
        <v>307</v>
      </c>
      <c r="CZ47" s="58">
        <v>340</v>
      </c>
      <c r="DA47" s="58">
        <v>370</v>
      </c>
      <c r="DB47" s="58">
        <v>346</v>
      </c>
      <c r="DC47" s="58">
        <v>382</v>
      </c>
      <c r="DD47" s="58">
        <v>388</v>
      </c>
      <c r="DE47" s="58">
        <v>376</v>
      </c>
      <c r="DF47" s="58">
        <v>415</v>
      </c>
      <c r="DG47" s="58">
        <v>398</v>
      </c>
      <c r="DH47" s="58">
        <v>404</v>
      </c>
      <c r="DI47" s="58">
        <v>512</v>
      </c>
      <c r="DJ47" s="58">
        <v>499</v>
      </c>
      <c r="DK47" s="58">
        <v>498</v>
      </c>
      <c r="DL47" s="58">
        <v>489</v>
      </c>
      <c r="DM47" s="58">
        <v>494</v>
      </c>
      <c r="DN47" s="27">
        <v>517</v>
      </c>
      <c r="DO47" s="27">
        <v>524</v>
      </c>
      <c r="DP47" s="27">
        <v>525</v>
      </c>
      <c r="DQ47" s="27">
        <v>512</v>
      </c>
      <c r="DR47" s="185">
        <v>528</v>
      </c>
      <c r="DS47" s="65">
        <v>24</v>
      </c>
      <c r="DT47" s="76">
        <f t="shared" si="301"/>
        <v>33</v>
      </c>
      <c r="DU47" s="58">
        <v>42</v>
      </c>
      <c r="DV47" s="58">
        <v>50</v>
      </c>
      <c r="DW47" s="58">
        <v>74</v>
      </c>
      <c r="DX47" s="58">
        <v>143</v>
      </c>
      <c r="DY47" s="58">
        <v>135</v>
      </c>
      <c r="DZ47" s="58">
        <v>102</v>
      </c>
      <c r="EA47" s="58">
        <v>129</v>
      </c>
      <c r="EB47" s="58">
        <v>214</v>
      </c>
      <c r="EC47" s="58">
        <v>219</v>
      </c>
      <c r="ED47" s="58">
        <v>230</v>
      </c>
      <c r="EE47" s="58">
        <v>220</v>
      </c>
      <c r="EF47" s="58">
        <v>290</v>
      </c>
      <c r="EG47" s="58">
        <v>299</v>
      </c>
      <c r="EH47" s="58">
        <v>287</v>
      </c>
      <c r="EI47" s="58">
        <v>298</v>
      </c>
      <c r="EJ47" s="58">
        <v>310</v>
      </c>
      <c r="EK47" s="58">
        <v>329</v>
      </c>
      <c r="EL47" s="27">
        <v>335</v>
      </c>
      <c r="EM47" s="27">
        <v>342</v>
      </c>
      <c r="EN47" s="27">
        <v>365</v>
      </c>
      <c r="EO47" s="27">
        <v>390</v>
      </c>
      <c r="EP47" s="27">
        <v>245</v>
      </c>
      <c r="EQ47" s="65">
        <v>40</v>
      </c>
      <c r="ER47" s="76">
        <f t="shared" si="302"/>
        <v>37.5</v>
      </c>
      <c r="ES47" s="58">
        <v>35</v>
      </c>
      <c r="ET47" s="58">
        <v>37</v>
      </c>
      <c r="EU47" s="58">
        <v>38</v>
      </c>
      <c r="EV47" s="58">
        <v>44</v>
      </c>
      <c r="EW47" s="58">
        <v>39</v>
      </c>
      <c r="EX47" s="58">
        <v>35</v>
      </c>
      <c r="EY47" s="58">
        <v>46</v>
      </c>
      <c r="EZ47" s="58">
        <v>34</v>
      </c>
      <c r="FA47" s="58">
        <v>44</v>
      </c>
      <c r="FB47" s="58">
        <v>38</v>
      </c>
      <c r="FC47" s="58">
        <v>44</v>
      </c>
      <c r="FD47" s="58">
        <v>41</v>
      </c>
      <c r="FE47" s="58">
        <v>44</v>
      </c>
      <c r="FF47" s="58">
        <v>47</v>
      </c>
      <c r="FG47" s="58">
        <v>40</v>
      </c>
      <c r="FH47" s="58">
        <v>39</v>
      </c>
      <c r="FI47" s="58">
        <v>41</v>
      </c>
      <c r="FJ47" s="27">
        <v>45</v>
      </c>
      <c r="FK47" s="27">
        <v>43</v>
      </c>
      <c r="FL47" s="27">
        <v>39</v>
      </c>
      <c r="FM47" s="27">
        <v>39</v>
      </c>
      <c r="FN47" s="27">
        <v>46</v>
      </c>
      <c r="FO47" s="65">
        <v>63</v>
      </c>
      <c r="FP47" s="76">
        <f t="shared" si="303"/>
        <v>61.5</v>
      </c>
      <c r="FQ47" s="58">
        <v>60</v>
      </c>
      <c r="FR47" s="58">
        <v>66</v>
      </c>
      <c r="FS47" s="58">
        <v>64</v>
      </c>
      <c r="FT47" s="58">
        <v>61</v>
      </c>
      <c r="FU47" s="58">
        <v>63</v>
      </c>
      <c r="FV47" s="58">
        <v>64</v>
      </c>
      <c r="FW47" s="58">
        <v>61</v>
      </c>
      <c r="FX47" s="58">
        <v>64</v>
      </c>
      <c r="FY47" s="58">
        <v>59</v>
      </c>
      <c r="FZ47" s="58">
        <v>66</v>
      </c>
      <c r="GA47" s="58">
        <v>70</v>
      </c>
      <c r="GB47" s="58">
        <v>64</v>
      </c>
      <c r="GC47" s="58">
        <v>69</v>
      </c>
      <c r="GD47" s="58">
        <v>70</v>
      </c>
      <c r="GE47" s="58">
        <v>101</v>
      </c>
      <c r="GF47" s="58">
        <v>110</v>
      </c>
      <c r="GG47" s="58">
        <v>115</v>
      </c>
      <c r="GH47" s="27">
        <v>107</v>
      </c>
      <c r="GI47" s="27">
        <v>113</v>
      </c>
      <c r="GJ47" s="27">
        <v>110</v>
      </c>
      <c r="GK47" s="27">
        <v>111</v>
      </c>
      <c r="GL47" s="27">
        <v>114</v>
      </c>
      <c r="GM47" s="65">
        <v>303</v>
      </c>
      <c r="GN47" s="58">
        <v>343</v>
      </c>
      <c r="GO47" s="58">
        <v>325</v>
      </c>
      <c r="GP47" s="58">
        <v>328</v>
      </c>
      <c r="GQ47" s="58">
        <v>854</v>
      </c>
      <c r="GR47" s="58">
        <v>707</v>
      </c>
      <c r="GS47" s="58">
        <v>677</v>
      </c>
      <c r="GT47" s="58">
        <v>668</v>
      </c>
      <c r="GU47" s="58">
        <v>643</v>
      </c>
      <c r="GV47" s="58">
        <v>1132</v>
      </c>
      <c r="GW47" s="27">
        <v>608</v>
      </c>
      <c r="GX47" s="27">
        <v>664</v>
      </c>
      <c r="GY47" s="27">
        <v>733</v>
      </c>
      <c r="GZ47" s="27">
        <v>845</v>
      </c>
      <c r="HA47" s="210">
        <v>762</v>
      </c>
      <c r="HB47" s="58"/>
      <c r="HH47" s="100">
        <v>2557</v>
      </c>
      <c r="HI47" s="100">
        <v>2625</v>
      </c>
      <c r="HJ47" s="100">
        <v>2709</v>
      </c>
      <c r="HK47" s="100"/>
      <c r="HL47" s="100"/>
      <c r="HM47" s="100"/>
      <c r="HN47" s="100"/>
      <c r="HO47" s="100"/>
      <c r="HP47" s="100"/>
      <c r="HQ47" s="100"/>
      <c r="HR47" s="100">
        <v>3252</v>
      </c>
      <c r="HS47" s="100">
        <v>3187</v>
      </c>
      <c r="HT47" s="100">
        <v>3103</v>
      </c>
      <c r="HU47" s="100">
        <v>3272</v>
      </c>
      <c r="HV47" s="100">
        <v>3241</v>
      </c>
      <c r="HW47" s="100">
        <v>3433</v>
      </c>
      <c r="HX47" s="100">
        <v>3234</v>
      </c>
      <c r="HY47" s="155">
        <f>J47+AH47+BF47+CD47+DB47+DZ47+EX47+FV47</f>
        <v>2254</v>
      </c>
      <c r="HZ47" s="100">
        <f>K47+AI47+BG47+CE47+DC47+EA47+EY47+FW47</f>
        <v>2282</v>
      </c>
      <c r="IA47" s="100">
        <f>L47+AJ47+BH47+CF47+DD47+EB47+EZ47+FX47</f>
        <v>2384</v>
      </c>
      <c r="IB47" s="100">
        <f>M47+AK47+BI47+CG47+DE47+EC47+FA47+FY47</f>
        <v>2389</v>
      </c>
      <c r="IC47" s="100">
        <f>N47+AL47+BJ47+CH47+DF47+ED47+FB47+FZ47</f>
        <v>2451</v>
      </c>
      <c r="ID47" s="100">
        <f>O47+AM47+BK47+CI47+DG47+EE47+FC47+GA47</f>
        <v>2475</v>
      </c>
      <c r="IE47" s="100">
        <f>P47+AN47+BL47+CJ47+DH47+EF47+FD47+GB47</f>
        <v>2573</v>
      </c>
      <c r="IF47" s="100">
        <f>Q47+AO47+BM47+CK47+DI47+EG47+FE47+GC47</f>
        <v>2716</v>
      </c>
      <c r="IG47" s="100">
        <f>R47+AP47+BN47+CL47+DJ47+EH47+FF47+GD47</f>
        <v>2659</v>
      </c>
      <c r="IH47" s="100">
        <f>S47+AQ47+BO47+CM47+DK47+EI47+FG47+GE47</f>
        <v>2710</v>
      </c>
      <c r="II47" s="100">
        <f>T47+AR47+BP47+CN47+DL47+EJ47+FH47+GF47</f>
        <v>2609</v>
      </c>
      <c r="IJ47" s="100">
        <f>U47+AS47+BQ47+CO47+DM47+EK47+FI47+GG47</f>
        <v>2590</v>
      </c>
      <c r="IK47" s="100">
        <f>V47+AT47+BR47+CP47+DN47+EL47+FJ47+GH47</f>
        <v>2495</v>
      </c>
      <c r="IL47" s="100">
        <f>W47+AU47+BS47+CQ47+DO47+EM47+FK47+GI47</f>
        <v>2608</v>
      </c>
      <c r="IM47" s="100">
        <f>X47+AV47+BT47+CR47+DP47+EN47+FL47+GJ47</f>
        <v>2508</v>
      </c>
      <c r="IN47" s="100">
        <f>Y47+AW47+BU47+CS47+DQ47+EO47+FM47+GK47</f>
        <v>2588</v>
      </c>
      <c r="IO47" s="100">
        <f>Z47+AX47+BV47+CT47+DR47+EP47+FN47+GL47</f>
        <v>2472</v>
      </c>
      <c r="IP47" s="155">
        <f t="shared" si="304"/>
        <v>303</v>
      </c>
      <c r="IQ47" s="100">
        <f t="shared" si="305"/>
        <v>343</v>
      </c>
      <c r="IR47" s="100">
        <f t="shared" si="306"/>
        <v>325</v>
      </c>
      <c r="IS47" s="100">
        <f t="shared" si="307"/>
        <v>-2389</v>
      </c>
      <c r="IT47" s="100">
        <f t="shared" si="308"/>
        <v>-2451</v>
      </c>
      <c r="IU47" s="100">
        <f t="shared" si="309"/>
        <v>-2475</v>
      </c>
      <c r="IV47" s="100">
        <f t="shared" si="310"/>
        <v>-2573</v>
      </c>
      <c r="IW47" s="100">
        <f t="shared" si="311"/>
        <v>-2716</v>
      </c>
      <c r="IX47" s="100">
        <f t="shared" si="312"/>
        <v>-2659</v>
      </c>
      <c r="IY47" s="100">
        <f t="shared" si="313"/>
        <v>-2710</v>
      </c>
      <c r="IZ47" s="100">
        <f t="shared" si="314"/>
        <v>643</v>
      </c>
      <c r="JA47" s="100">
        <f t="shared" si="315"/>
        <v>597</v>
      </c>
      <c r="JB47" s="100">
        <f t="shared" si="316"/>
        <v>608</v>
      </c>
      <c r="JC47" s="100">
        <f t="shared" si="317"/>
        <v>664</v>
      </c>
      <c r="JD47" s="100">
        <f>HV47-IM47</f>
        <v>733</v>
      </c>
      <c r="JE47" s="100">
        <f>HW47-IN47</f>
        <v>845</v>
      </c>
      <c r="JF47" s="100">
        <f>HX47-IO47</f>
        <v>762</v>
      </c>
      <c r="JG47"/>
    </row>
    <row r="48" spans="1:267">
      <c r="A48" s="21" t="s">
        <v>72</v>
      </c>
      <c r="B48" s="27"/>
      <c r="C48" s="72">
        <v>349</v>
      </c>
      <c r="D48" s="52">
        <f t="shared" si="297"/>
        <v>333</v>
      </c>
      <c r="E48" s="27">
        <v>317</v>
      </c>
      <c r="F48" s="27">
        <v>293</v>
      </c>
      <c r="G48" s="27">
        <v>245</v>
      </c>
      <c r="H48" s="27">
        <v>258</v>
      </c>
      <c r="I48" s="27">
        <v>270</v>
      </c>
      <c r="J48" s="27">
        <v>299</v>
      </c>
      <c r="K48" s="27">
        <v>290</v>
      </c>
      <c r="L48" s="27">
        <v>279</v>
      </c>
      <c r="M48" s="27">
        <v>275</v>
      </c>
      <c r="N48" s="27">
        <v>270</v>
      </c>
      <c r="O48" s="27">
        <v>279</v>
      </c>
      <c r="P48" s="27">
        <v>261</v>
      </c>
      <c r="Q48" s="27">
        <v>282</v>
      </c>
      <c r="R48" s="27">
        <v>291</v>
      </c>
      <c r="S48" s="27">
        <v>250</v>
      </c>
      <c r="T48" s="27">
        <v>252</v>
      </c>
      <c r="U48" s="27">
        <v>242</v>
      </c>
      <c r="V48" s="27">
        <v>243</v>
      </c>
      <c r="W48" s="27">
        <v>205</v>
      </c>
      <c r="X48" s="27">
        <v>200</v>
      </c>
      <c r="Y48" s="27">
        <v>206</v>
      </c>
      <c r="Z48" s="27">
        <v>216</v>
      </c>
      <c r="AA48" s="65">
        <v>223</v>
      </c>
      <c r="AB48" s="76">
        <f t="shared" si="298"/>
        <v>236.5</v>
      </c>
      <c r="AC48" s="58">
        <v>250</v>
      </c>
      <c r="AD48" s="58">
        <v>232</v>
      </c>
      <c r="AE48" s="58">
        <v>227</v>
      </c>
      <c r="AF48" s="58">
        <v>233</v>
      </c>
      <c r="AG48" s="58">
        <v>233</v>
      </c>
      <c r="AH48" s="58">
        <v>214</v>
      </c>
      <c r="AI48" s="58">
        <v>214</v>
      </c>
      <c r="AJ48" s="58">
        <v>235</v>
      </c>
      <c r="AK48" s="58">
        <v>242</v>
      </c>
      <c r="AL48" s="58">
        <v>236</v>
      </c>
      <c r="AM48" s="58">
        <v>244</v>
      </c>
      <c r="AN48" s="58">
        <v>237</v>
      </c>
      <c r="AO48" s="58">
        <v>229</v>
      </c>
      <c r="AP48" s="58">
        <v>234</v>
      </c>
      <c r="AQ48" s="58">
        <v>255</v>
      </c>
      <c r="AR48" s="58">
        <v>263</v>
      </c>
      <c r="AS48" s="58">
        <v>278</v>
      </c>
      <c r="AT48" s="27">
        <v>266</v>
      </c>
      <c r="AU48" s="27">
        <v>276</v>
      </c>
      <c r="AV48" s="27">
        <v>266</v>
      </c>
      <c r="AW48" s="27">
        <v>291</v>
      </c>
      <c r="AX48" s="27">
        <v>265</v>
      </c>
      <c r="AY48" s="65">
        <v>112</v>
      </c>
      <c r="AZ48" s="76">
        <f t="shared" si="299"/>
        <v>111.5</v>
      </c>
      <c r="BA48" s="58">
        <v>111</v>
      </c>
      <c r="BB48" s="58">
        <v>125</v>
      </c>
      <c r="BC48" s="58">
        <v>118</v>
      </c>
      <c r="BD48" s="58">
        <v>123</v>
      </c>
      <c r="BE48" s="58">
        <v>125</v>
      </c>
      <c r="BF48" s="58">
        <v>126</v>
      </c>
      <c r="BG48" s="58">
        <v>136</v>
      </c>
      <c r="BH48" s="58">
        <v>125</v>
      </c>
      <c r="BI48" s="58">
        <v>127</v>
      </c>
      <c r="BJ48" s="58">
        <v>127</v>
      </c>
      <c r="BK48" s="58">
        <v>132</v>
      </c>
      <c r="BL48" s="58">
        <v>134</v>
      </c>
      <c r="BM48" s="58">
        <v>122</v>
      </c>
      <c r="BN48" s="58">
        <v>131</v>
      </c>
      <c r="BO48" s="58">
        <v>132</v>
      </c>
      <c r="BP48" s="58">
        <v>131</v>
      </c>
      <c r="BQ48" s="58">
        <v>134</v>
      </c>
      <c r="BR48" s="27">
        <v>131</v>
      </c>
      <c r="BS48" s="27">
        <v>134</v>
      </c>
      <c r="BT48" s="27">
        <v>129</v>
      </c>
      <c r="BU48" s="27">
        <v>127</v>
      </c>
      <c r="BV48" s="27">
        <v>138</v>
      </c>
      <c r="BW48" s="65"/>
      <c r="BX48" s="76">
        <f t="shared" ref="BX48:BX52" si="319">(BW48+BY48)/2</f>
        <v>0</v>
      </c>
      <c r="BY48" s="58"/>
      <c r="BZ48" s="58"/>
      <c r="CA48" s="58">
        <v>0</v>
      </c>
      <c r="CB48" s="58"/>
      <c r="CC48" s="58"/>
      <c r="CD48" s="58"/>
      <c r="CE48" s="58"/>
      <c r="CF48" s="58"/>
      <c r="CG48" s="58"/>
      <c r="CH48" s="58"/>
      <c r="CI48" s="58">
        <v>0</v>
      </c>
      <c r="CJ48" s="58">
        <v>0</v>
      </c>
      <c r="CK48" s="58"/>
      <c r="CL48" s="58"/>
      <c r="CM48" s="58"/>
      <c r="CN48" s="58"/>
      <c r="CO48" s="58"/>
      <c r="CP48" s="27"/>
      <c r="CQ48" s="27"/>
      <c r="CR48" s="27"/>
      <c r="CS48" s="27"/>
      <c r="CT48" s="27"/>
      <c r="CU48" s="65"/>
      <c r="CV48" s="76">
        <f t="shared" si="300"/>
        <v>0</v>
      </c>
      <c r="CW48" s="58"/>
      <c r="CX48" s="58"/>
      <c r="CY48" s="58"/>
      <c r="CZ48" s="58"/>
      <c r="DA48" s="58"/>
      <c r="DB48" s="58"/>
      <c r="DC48" s="58"/>
      <c r="DD48" s="58"/>
      <c r="DE48" s="58"/>
      <c r="DF48" s="58"/>
      <c r="DG48" s="58">
        <v>0</v>
      </c>
      <c r="DH48" s="58">
        <v>0</v>
      </c>
      <c r="DI48" s="58"/>
      <c r="DJ48" s="58"/>
      <c r="DK48" s="58"/>
      <c r="DL48" s="58"/>
      <c r="DM48" s="58"/>
      <c r="DN48" s="27"/>
      <c r="DO48" s="27"/>
      <c r="DP48" s="27"/>
      <c r="DQ48" s="27"/>
      <c r="DR48" s="185"/>
      <c r="DS48" s="65">
        <v>122</v>
      </c>
      <c r="DT48" s="76">
        <f t="shared" si="301"/>
        <v>134.5</v>
      </c>
      <c r="DU48" s="58">
        <v>147</v>
      </c>
      <c r="DV48" s="58">
        <v>139</v>
      </c>
      <c r="DW48" s="58">
        <v>174</v>
      </c>
      <c r="DX48" s="58">
        <v>180</v>
      </c>
      <c r="DY48" s="58">
        <v>181</v>
      </c>
      <c r="DZ48" s="58">
        <v>174</v>
      </c>
      <c r="EA48" s="58">
        <v>224</v>
      </c>
      <c r="EB48" s="58">
        <v>239</v>
      </c>
      <c r="EC48" s="58">
        <v>226</v>
      </c>
      <c r="ED48" s="58">
        <v>232</v>
      </c>
      <c r="EE48" s="58">
        <v>228</v>
      </c>
      <c r="EF48" s="58">
        <v>232</v>
      </c>
      <c r="EG48" s="58">
        <v>218</v>
      </c>
      <c r="EH48" s="58">
        <v>223</v>
      </c>
      <c r="EI48" s="58">
        <v>249</v>
      </c>
      <c r="EJ48" s="58">
        <v>199</v>
      </c>
      <c r="EK48" s="58">
        <v>233</v>
      </c>
      <c r="EL48" s="27">
        <v>245</v>
      </c>
      <c r="EM48" s="27">
        <v>209</v>
      </c>
      <c r="EN48" s="27">
        <v>224</v>
      </c>
      <c r="EO48" s="27">
        <v>187</v>
      </c>
      <c r="EP48" s="27">
        <v>193</v>
      </c>
      <c r="EQ48" s="65"/>
      <c r="ER48" s="76">
        <f t="shared" si="302"/>
        <v>0</v>
      </c>
      <c r="ES48" s="58"/>
      <c r="ET48" s="58"/>
      <c r="EU48" s="58"/>
      <c r="EV48" s="58"/>
      <c r="EW48" s="58"/>
      <c r="EX48" s="58"/>
      <c r="EY48" s="58"/>
      <c r="EZ48" s="58"/>
      <c r="FA48" s="58"/>
      <c r="FB48" s="58"/>
      <c r="FC48" s="58">
        <v>0</v>
      </c>
      <c r="FD48" s="58">
        <v>0</v>
      </c>
      <c r="FE48" s="58"/>
      <c r="FF48" s="58"/>
      <c r="FG48" s="58"/>
      <c r="FH48" s="58"/>
      <c r="FI48" s="58"/>
      <c r="FJ48" s="27"/>
      <c r="FK48" s="27"/>
      <c r="FL48" s="27"/>
      <c r="FM48" s="27"/>
      <c r="FN48" s="27"/>
      <c r="FO48" s="65"/>
      <c r="FP48" s="76">
        <f t="shared" si="303"/>
        <v>0</v>
      </c>
      <c r="FQ48" s="58"/>
      <c r="FR48" s="58"/>
      <c r="FS48" s="58"/>
      <c r="FT48" s="58"/>
      <c r="FU48" s="58"/>
      <c r="FV48" s="58"/>
      <c r="FW48" s="58"/>
      <c r="FX48" s="58"/>
      <c r="FY48" s="58"/>
      <c r="FZ48" s="58"/>
      <c r="GA48" s="58">
        <v>0</v>
      </c>
      <c r="GB48" s="58">
        <v>0</v>
      </c>
      <c r="GC48" s="58"/>
      <c r="GD48" s="58"/>
      <c r="GE48" s="58"/>
      <c r="GF48" s="58"/>
      <c r="GG48" s="58"/>
      <c r="GH48" s="27"/>
      <c r="GI48" s="27"/>
      <c r="GJ48" s="27"/>
      <c r="GK48" s="27"/>
      <c r="GM48" s="65">
        <v>0</v>
      </c>
      <c r="GN48" s="58">
        <v>0</v>
      </c>
      <c r="GO48" s="58">
        <v>0</v>
      </c>
      <c r="GP48" s="58">
        <v>112</v>
      </c>
      <c r="GQ48" s="58">
        <v>161</v>
      </c>
      <c r="GR48" s="58">
        <v>150</v>
      </c>
      <c r="GS48" s="58">
        <v>175</v>
      </c>
      <c r="GT48" s="58">
        <v>165</v>
      </c>
      <c r="GU48" s="58">
        <v>251</v>
      </c>
      <c r="GV48" s="58">
        <v>240</v>
      </c>
      <c r="GW48" s="27">
        <v>368</v>
      </c>
      <c r="GX48" s="27">
        <v>329</v>
      </c>
      <c r="GY48" s="27">
        <v>326</v>
      </c>
      <c r="GZ48" s="27">
        <v>444</v>
      </c>
      <c r="HA48" s="210">
        <v>340</v>
      </c>
      <c r="HB48" s="58"/>
      <c r="HH48" s="100">
        <v>813</v>
      </c>
      <c r="HI48" s="100">
        <v>864</v>
      </c>
      <c r="HJ48" s="100">
        <v>878</v>
      </c>
      <c r="HK48" s="100"/>
      <c r="HL48" s="100"/>
      <c r="HM48" s="100"/>
      <c r="HN48" s="100"/>
      <c r="HO48" s="100"/>
      <c r="HP48" s="100"/>
      <c r="HQ48" s="100"/>
      <c r="HR48" s="100">
        <v>1096</v>
      </c>
      <c r="HS48" s="100">
        <v>1127</v>
      </c>
      <c r="HT48" s="100">
        <v>1253</v>
      </c>
      <c r="HU48" s="100">
        <v>1153</v>
      </c>
      <c r="HV48" s="100">
        <v>1145</v>
      </c>
      <c r="HW48" s="100">
        <v>1255</v>
      </c>
      <c r="HX48" s="100">
        <v>1152</v>
      </c>
      <c r="HY48" s="155">
        <f>J48+AH48+BF48+CD48+DB48+DZ48+EX48+FV48</f>
        <v>813</v>
      </c>
      <c r="HZ48" s="100">
        <f>K48+AI48+BG48+CE48+DC48+EA48+EY48+FW48</f>
        <v>864</v>
      </c>
      <c r="IA48" s="100">
        <f>L48+AJ48+BH48+CF48+DD48+EB48+EZ48+FX48</f>
        <v>878</v>
      </c>
      <c r="IB48" s="100">
        <f>M48+AK48+BI48+CG48+DE48+EC48+FA48+FY48</f>
        <v>870</v>
      </c>
      <c r="IC48" s="100">
        <f>N48+AL48+BJ48+CH48+DF48+ED48+FB48+FZ48</f>
        <v>865</v>
      </c>
      <c r="ID48" s="100">
        <f>O48+AM48+BK48+CI48+DG48+EE48+FC48+GA48</f>
        <v>883</v>
      </c>
      <c r="IE48" s="100">
        <f>P48+AN48+BL48+CJ48+DH48+EF48+FD48+GB48</f>
        <v>864</v>
      </c>
      <c r="IF48" s="100">
        <f>Q48+AO48+BM48+CK48+DI48+EG48+FE48+GC48</f>
        <v>851</v>
      </c>
      <c r="IG48" s="100">
        <f>R48+AP48+BN48+CL48+DJ48+EH48+FF48+GD48</f>
        <v>879</v>
      </c>
      <c r="IH48" s="100">
        <f>S48+AQ48+BO48+CM48+DK48+EI48+FG48+GE48</f>
        <v>886</v>
      </c>
      <c r="II48" s="100">
        <f>T48+AR48+BP48+CN48+DL48+EJ48+FH48+GF48</f>
        <v>845</v>
      </c>
      <c r="IJ48" s="100">
        <f>U48+AS48+BQ48+CO48+DM48+EK48+FI48+GG48</f>
        <v>887</v>
      </c>
      <c r="IK48" s="100">
        <f>V48+AT48+BR48+CP48+DN48+EL48+FJ48+GH48</f>
        <v>885</v>
      </c>
      <c r="IL48" s="100">
        <f>W48+AU48+BS48+CQ48+DO48+EM48+FK48+GI48</f>
        <v>824</v>
      </c>
      <c r="IM48" s="100">
        <f>X48+AV48+BT48+CR48+DP48+EN48+FL48+GJ48</f>
        <v>819</v>
      </c>
      <c r="IN48" s="100">
        <f>Y48+AW48+BU48+CS48+DQ48+EO48+FM48+GK48</f>
        <v>811</v>
      </c>
      <c r="IO48" s="100">
        <f>Z48+AX48+BV48+CT48+DR48+EP48+FN48+GL48</f>
        <v>812</v>
      </c>
      <c r="IP48" s="155">
        <f t="shared" si="304"/>
        <v>0</v>
      </c>
      <c r="IQ48" s="100">
        <f t="shared" si="305"/>
        <v>0</v>
      </c>
      <c r="IR48" s="100">
        <f t="shared" si="306"/>
        <v>0</v>
      </c>
      <c r="IS48" s="100">
        <f t="shared" si="307"/>
        <v>-870</v>
      </c>
      <c r="IT48" s="100">
        <f t="shared" si="308"/>
        <v>-865</v>
      </c>
      <c r="IU48" s="100">
        <f t="shared" si="309"/>
        <v>-883</v>
      </c>
      <c r="IV48" s="100">
        <f t="shared" si="310"/>
        <v>-864</v>
      </c>
      <c r="IW48" s="100">
        <f t="shared" si="311"/>
        <v>-851</v>
      </c>
      <c r="IX48" s="100">
        <f t="shared" si="312"/>
        <v>-879</v>
      </c>
      <c r="IY48" s="100">
        <f t="shared" si="313"/>
        <v>-886</v>
      </c>
      <c r="IZ48" s="100">
        <f t="shared" si="314"/>
        <v>251</v>
      </c>
      <c r="JA48" s="100">
        <f t="shared" si="315"/>
        <v>240</v>
      </c>
      <c r="JB48" s="100">
        <f t="shared" si="316"/>
        <v>368</v>
      </c>
      <c r="JC48" s="100">
        <f t="shared" si="317"/>
        <v>329</v>
      </c>
      <c r="JD48" s="100">
        <f>HV48-IM48</f>
        <v>326</v>
      </c>
      <c r="JE48" s="100">
        <f>HW48-IN48</f>
        <v>444</v>
      </c>
      <c r="JF48" s="100">
        <f>HX48-IO48</f>
        <v>340</v>
      </c>
      <c r="JG48"/>
    </row>
    <row r="49" spans="1:267">
      <c r="A49" s="21" t="s">
        <v>73</v>
      </c>
      <c r="B49" s="27"/>
      <c r="C49" s="72">
        <v>82</v>
      </c>
      <c r="D49" s="52">
        <f t="shared" si="297"/>
        <v>80.5</v>
      </c>
      <c r="E49" s="27">
        <v>79</v>
      </c>
      <c r="F49" s="27">
        <v>74</v>
      </c>
      <c r="G49" s="27">
        <v>58</v>
      </c>
      <c r="H49" s="27">
        <v>68</v>
      </c>
      <c r="I49" s="27">
        <v>65</v>
      </c>
      <c r="J49" s="27">
        <v>62</v>
      </c>
      <c r="K49" s="27">
        <v>65</v>
      </c>
      <c r="L49" s="27">
        <v>60</v>
      </c>
      <c r="M49" s="27">
        <v>74</v>
      </c>
      <c r="N49" s="27">
        <v>85</v>
      </c>
      <c r="O49" s="27">
        <v>80</v>
      </c>
      <c r="P49" s="27">
        <v>74</v>
      </c>
      <c r="Q49" s="27">
        <v>81</v>
      </c>
      <c r="R49" s="27">
        <v>89</v>
      </c>
      <c r="S49" s="27">
        <v>77</v>
      </c>
      <c r="T49" s="27">
        <v>75</v>
      </c>
      <c r="U49" s="27">
        <v>80</v>
      </c>
      <c r="V49" s="27">
        <v>75</v>
      </c>
      <c r="W49" s="27">
        <v>64</v>
      </c>
      <c r="X49" s="27">
        <v>85</v>
      </c>
      <c r="Y49" s="27">
        <v>106</v>
      </c>
      <c r="Z49" s="27">
        <v>67</v>
      </c>
      <c r="AA49" s="65">
        <v>45</v>
      </c>
      <c r="AB49" s="76">
        <f t="shared" si="298"/>
        <v>53</v>
      </c>
      <c r="AC49" s="58">
        <v>61</v>
      </c>
      <c r="AD49" s="58">
        <v>59</v>
      </c>
      <c r="AE49" s="58">
        <v>55</v>
      </c>
      <c r="AF49" s="58">
        <v>62</v>
      </c>
      <c r="AG49" s="58">
        <v>57</v>
      </c>
      <c r="AH49" s="58">
        <v>54</v>
      </c>
      <c r="AI49" s="58">
        <v>49</v>
      </c>
      <c r="AJ49" s="58">
        <v>57</v>
      </c>
      <c r="AK49" s="58">
        <v>51</v>
      </c>
      <c r="AL49" s="58">
        <v>60</v>
      </c>
      <c r="AM49" s="58">
        <v>59</v>
      </c>
      <c r="AN49" s="58">
        <v>56</v>
      </c>
      <c r="AO49" s="58">
        <v>56</v>
      </c>
      <c r="AP49" s="58">
        <v>59</v>
      </c>
      <c r="AQ49" s="58">
        <v>60</v>
      </c>
      <c r="AR49" s="58">
        <v>64</v>
      </c>
      <c r="AS49" s="58">
        <v>55</v>
      </c>
      <c r="AT49" s="27">
        <v>73</v>
      </c>
      <c r="AU49" s="27">
        <v>65</v>
      </c>
      <c r="AV49" s="27">
        <v>69</v>
      </c>
      <c r="AW49" s="27">
        <v>70</v>
      </c>
      <c r="AX49" s="27">
        <v>75</v>
      </c>
      <c r="AY49" s="65"/>
      <c r="AZ49" s="76">
        <f t="shared" si="299"/>
        <v>0</v>
      </c>
      <c r="BA49" s="58"/>
      <c r="BB49" s="58"/>
      <c r="BC49" s="58">
        <v>0</v>
      </c>
      <c r="BD49" s="58"/>
      <c r="BE49" s="58"/>
      <c r="BF49" s="58"/>
      <c r="BG49" s="58"/>
      <c r="BH49" s="58"/>
      <c r="BI49" s="58"/>
      <c r="BJ49" s="58"/>
      <c r="BK49" s="58">
        <v>0</v>
      </c>
      <c r="BL49" s="58">
        <v>0</v>
      </c>
      <c r="BM49" s="58"/>
      <c r="BN49" s="58"/>
      <c r="BO49" s="58"/>
      <c r="BP49" s="58"/>
      <c r="BQ49" s="58"/>
      <c r="BR49" s="27"/>
      <c r="BS49" s="27"/>
      <c r="BT49" s="27"/>
      <c r="BU49" s="27"/>
      <c r="BV49" s="27"/>
      <c r="BW49" s="65"/>
      <c r="BX49" s="76">
        <f t="shared" si="319"/>
        <v>0</v>
      </c>
      <c r="BY49" s="58"/>
      <c r="BZ49" s="58"/>
      <c r="CA49" s="58">
        <v>0</v>
      </c>
      <c r="CB49" s="58"/>
      <c r="CC49" s="58"/>
      <c r="CD49" s="58"/>
      <c r="CE49" s="58"/>
      <c r="CF49" s="58"/>
      <c r="CG49" s="58"/>
      <c r="CH49" s="58"/>
      <c r="CI49" s="58">
        <v>0</v>
      </c>
      <c r="CJ49" s="58">
        <v>0</v>
      </c>
      <c r="CK49" s="58"/>
      <c r="CL49" s="58"/>
      <c r="CM49" s="58"/>
      <c r="CN49" s="58"/>
      <c r="CO49" s="58"/>
      <c r="CP49" s="27"/>
      <c r="CQ49" s="27"/>
      <c r="CR49" s="27"/>
      <c r="CS49" s="27"/>
      <c r="CT49" s="27"/>
      <c r="CU49" s="65"/>
      <c r="CV49" s="76">
        <f t="shared" si="300"/>
        <v>0</v>
      </c>
      <c r="CW49" s="58"/>
      <c r="CX49" s="58"/>
      <c r="CY49" s="58"/>
      <c r="CZ49" s="58"/>
      <c r="DA49" s="58"/>
      <c r="DB49" s="58"/>
      <c r="DC49" s="58"/>
      <c r="DD49" s="58"/>
      <c r="DE49" s="58"/>
      <c r="DF49" s="58"/>
      <c r="DG49" s="58">
        <v>0</v>
      </c>
      <c r="DH49" s="58">
        <v>0</v>
      </c>
      <c r="DI49" s="58"/>
      <c r="DJ49" s="58"/>
      <c r="DK49" s="58"/>
      <c r="DL49" s="58"/>
      <c r="DM49" s="58"/>
      <c r="DN49" s="27"/>
      <c r="DO49" s="27"/>
      <c r="DP49" s="27"/>
      <c r="DQ49" s="27"/>
      <c r="DR49" s="185"/>
      <c r="DS49" s="65">
        <v>15</v>
      </c>
      <c r="DT49" s="76">
        <f t="shared" si="301"/>
        <v>31</v>
      </c>
      <c r="DU49" s="58">
        <v>47</v>
      </c>
      <c r="DV49" s="58">
        <v>58</v>
      </c>
      <c r="DW49" s="58">
        <v>65</v>
      </c>
      <c r="DX49" s="58">
        <v>61</v>
      </c>
      <c r="DY49" s="58">
        <v>58</v>
      </c>
      <c r="DZ49" s="58">
        <v>65</v>
      </c>
      <c r="EA49" s="58">
        <v>64</v>
      </c>
      <c r="EB49" s="58">
        <v>89</v>
      </c>
      <c r="EC49" s="58">
        <v>83</v>
      </c>
      <c r="ED49" s="58">
        <v>88</v>
      </c>
      <c r="EE49" s="58">
        <v>84</v>
      </c>
      <c r="EF49" s="58">
        <v>91</v>
      </c>
      <c r="EG49" s="58">
        <v>85</v>
      </c>
      <c r="EH49" s="58">
        <v>85</v>
      </c>
      <c r="EI49" s="58">
        <v>82</v>
      </c>
      <c r="EJ49" s="58">
        <v>82</v>
      </c>
      <c r="EK49" s="58">
        <v>85</v>
      </c>
      <c r="EL49" s="27">
        <v>84</v>
      </c>
      <c r="EM49" s="27">
        <v>81</v>
      </c>
      <c r="EN49" s="27">
        <v>84</v>
      </c>
      <c r="EO49" s="27">
        <v>73</v>
      </c>
      <c r="EP49" s="27">
        <v>82</v>
      </c>
      <c r="EQ49" s="65"/>
      <c r="ER49" s="76">
        <f t="shared" si="302"/>
        <v>0</v>
      </c>
      <c r="ES49" s="58"/>
      <c r="ET49" s="58"/>
      <c r="EU49" s="58"/>
      <c r="EV49" s="58"/>
      <c r="EW49" s="58"/>
      <c r="EX49" s="58"/>
      <c r="EY49" s="58"/>
      <c r="EZ49" s="58"/>
      <c r="FA49" s="58"/>
      <c r="FB49" s="58"/>
      <c r="FC49" s="58">
        <v>0</v>
      </c>
      <c r="FD49" s="58">
        <v>0</v>
      </c>
      <c r="FE49" s="58"/>
      <c r="FF49" s="58"/>
      <c r="FG49" s="58"/>
      <c r="FH49" s="58"/>
      <c r="FI49" s="58"/>
      <c r="FJ49" s="27"/>
      <c r="FK49" s="27"/>
      <c r="FL49" s="27"/>
      <c r="FM49" s="27"/>
      <c r="FN49" s="27"/>
      <c r="FO49" s="65"/>
      <c r="FP49" s="76">
        <f t="shared" si="303"/>
        <v>0</v>
      </c>
      <c r="FQ49" s="58"/>
      <c r="FR49" s="58"/>
      <c r="FS49" s="58"/>
      <c r="FT49" s="58"/>
      <c r="FU49" s="58"/>
      <c r="FV49" s="58"/>
      <c r="FW49" s="58"/>
      <c r="FX49" s="58"/>
      <c r="FY49" s="58"/>
      <c r="FZ49" s="58"/>
      <c r="GA49" s="58">
        <v>0</v>
      </c>
      <c r="GB49" s="58">
        <v>0</v>
      </c>
      <c r="GC49" s="58"/>
      <c r="GD49" s="58"/>
      <c r="GE49" s="58"/>
      <c r="GF49" s="58"/>
      <c r="GG49" s="58"/>
      <c r="GH49" s="27"/>
      <c r="GI49" s="27"/>
      <c r="GJ49" s="27"/>
      <c r="GK49" s="27"/>
      <c r="GM49" s="65">
        <v>0</v>
      </c>
      <c r="GN49" s="58">
        <v>0</v>
      </c>
      <c r="GO49" s="58">
        <v>0</v>
      </c>
      <c r="GP49" s="58">
        <v>29</v>
      </c>
      <c r="GQ49" s="58">
        <v>90</v>
      </c>
      <c r="GR49" s="58">
        <v>95</v>
      </c>
      <c r="GS49" s="58">
        <v>96</v>
      </c>
      <c r="GT49" s="58">
        <v>93</v>
      </c>
      <c r="GU49" s="58">
        <v>85</v>
      </c>
      <c r="GV49" s="58">
        <v>98</v>
      </c>
      <c r="GW49" s="27">
        <v>111</v>
      </c>
      <c r="GX49" s="27">
        <v>124</v>
      </c>
      <c r="GY49" s="27">
        <v>162</v>
      </c>
      <c r="GZ49" s="27">
        <v>154</v>
      </c>
      <c r="HA49" s="210">
        <v>139</v>
      </c>
      <c r="HB49" s="58"/>
      <c r="HH49" s="100">
        <v>181</v>
      </c>
      <c r="HI49" s="100">
        <v>178</v>
      </c>
      <c r="HJ49" s="100">
        <v>206</v>
      </c>
      <c r="HK49" s="100"/>
      <c r="HL49" s="100"/>
      <c r="HM49" s="100"/>
      <c r="HN49" s="100"/>
      <c r="HO49" s="100"/>
      <c r="HP49" s="100"/>
      <c r="HQ49" s="100"/>
      <c r="HR49" s="100">
        <v>306</v>
      </c>
      <c r="HS49" s="100">
        <v>318</v>
      </c>
      <c r="HT49" s="100">
        <v>343</v>
      </c>
      <c r="HU49" s="100">
        <v>334</v>
      </c>
      <c r="HV49" s="100">
        <v>400</v>
      </c>
      <c r="HW49" s="100">
        <v>403</v>
      </c>
      <c r="HX49" s="100">
        <v>363</v>
      </c>
      <c r="HY49" s="155">
        <f>J49+AH49+BF49+CD49+DB49+DZ49+EX49+FV49</f>
        <v>181</v>
      </c>
      <c r="HZ49" s="100">
        <f>K49+AI49+BG49+CE49+DC49+EA49+EY49+FW49</f>
        <v>178</v>
      </c>
      <c r="IA49" s="100">
        <f>L49+AJ49+BH49+CF49+DD49+EB49+EZ49+FX49</f>
        <v>206</v>
      </c>
      <c r="IB49" s="100">
        <f>M49+AK49+BI49+CG49+DE49+EC49+FA49+FY49</f>
        <v>208</v>
      </c>
      <c r="IC49" s="100">
        <f>N49+AL49+BJ49+CH49+DF49+ED49+FB49+FZ49</f>
        <v>233</v>
      </c>
      <c r="ID49" s="100">
        <f>O49+AM49+BK49+CI49+DG49+EE49+FC49+GA49</f>
        <v>223</v>
      </c>
      <c r="IE49" s="100">
        <f>P49+AN49+BL49+CJ49+DH49+EF49+FD49+GB49</f>
        <v>221</v>
      </c>
      <c r="IF49" s="100">
        <f>Q49+AO49+BM49+CK49+DI49+EG49+FE49+GC49</f>
        <v>222</v>
      </c>
      <c r="IG49" s="100">
        <f>R49+AP49+BN49+CL49+DJ49+EH49+FF49+GD49</f>
        <v>233</v>
      </c>
      <c r="IH49" s="100">
        <f>S49+AQ49+BO49+CM49+DK49+EI49+FG49+GE49</f>
        <v>219</v>
      </c>
      <c r="II49" s="100">
        <f>T49+AR49+BP49+CN49+DL49+EJ49+FH49+GF49</f>
        <v>221</v>
      </c>
      <c r="IJ49" s="100">
        <f>U49+AS49+BQ49+CO49+DM49+EK49+FI49+GG49</f>
        <v>220</v>
      </c>
      <c r="IK49" s="100">
        <f>V49+AT49+BR49+CP49+DN49+EL49+FJ49+GH49</f>
        <v>232</v>
      </c>
      <c r="IL49" s="100">
        <f>W49+AU49+BS49+CQ49+DO49+EM49+FK49+GI49</f>
        <v>210</v>
      </c>
      <c r="IM49" s="100">
        <f>X49+AV49+BT49+CR49+DP49+EN49+FL49+GJ49</f>
        <v>238</v>
      </c>
      <c r="IN49" s="100">
        <f>Y49+AW49+BU49+CS49+DQ49+EO49+FM49+GK49</f>
        <v>249</v>
      </c>
      <c r="IO49" s="100">
        <f>Z49+AX49+BV49+CT49+DR49+EP49+FN49+GL49</f>
        <v>224</v>
      </c>
      <c r="IP49" s="155">
        <f t="shared" si="304"/>
        <v>0</v>
      </c>
      <c r="IQ49" s="100">
        <f t="shared" si="305"/>
        <v>0</v>
      </c>
      <c r="IR49" s="100">
        <f t="shared" si="306"/>
        <v>0</v>
      </c>
      <c r="IS49" s="100">
        <f t="shared" si="307"/>
        <v>-208</v>
      </c>
      <c r="IT49" s="100">
        <f t="shared" si="308"/>
        <v>-233</v>
      </c>
      <c r="IU49" s="100">
        <f t="shared" si="309"/>
        <v>-223</v>
      </c>
      <c r="IV49" s="100">
        <f t="shared" si="310"/>
        <v>-221</v>
      </c>
      <c r="IW49" s="100">
        <f t="shared" si="311"/>
        <v>-222</v>
      </c>
      <c r="IX49" s="100">
        <f t="shared" si="312"/>
        <v>-233</v>
      </c>
      <c r="IY49" s="100">
        <f t="shared" si="313"/>
        <v>-219</v>
      </c>
      <c r="IZ49" s="100">
        <f t="shared" si="314"/>
        <v>85</v>
      </c>
      <c r="JA49" s="100">
        <f t="shared" si="315"/>
        <v>98</v>
      </c>
      <c r="JB49" s="100">
        <f t="shared" si="316"/>
        <v>111</v>
      </c>
      <c r="JC49" s="100">
        <f t="shared" si="317"/>
        <v>124</v>
      </c>
      <c r="JD49" s="100">
        <f>HV49-IM49</f>
        <v>162</v>
      </c>
      <c r="JE49" s="100">
        <f>HW49-IN49</f>
        <v>154</v>
      </c>
      <c r="JF49" s="100">
        <f>HX49-IO49</f>
        <v>139</v>
      </c>
      <c r="JG49"/>
    </row>
    <row r="50" spans="1:267">
      <c r="A50" s="21" t="s">
        <v>74</v>
      </c>
      <c r="B50" s="27"/>
      <c r="C50" s="72">
        <v>1748</v>
      </c>
      <c r="D50" s="52">
        <f t="shared" si="297"/>
        <v>1657.5</v>
      </c>
      <c r="E50" s="27">
        <v>1567</v>
      </c>
      <c r="F50" s="27">
        <v>1656</v>
      </c>
      <c r="G50" s="27">
        <v>1605</v>
      </c>
      <c r="H50" s="27">
        <v>1490</v>
      </c>
      <c r="I50" s="27">
        <v>1396</v>
      </c>
      <c r="J50" s="27">
        <v>1459</v>
      </c>
      <c r="K50" s="27">
        <v>1586</v>
      </c>
      <c r="L50" s="27">
        <v>1590</v>
      </c>
      <c r="M50" s="27">
        <v>1514</v>
      </c>
      <c r="N50" s="27">
        <v>1420</v>
      </c>
      <c r="O50" s="27">
        <v>1495</v>
      </c>
      <c r="P50" s="27">
        <v>1295</v>
      </c>
      <c r="Q50" s="27">
        <v>1399</v>
      </c>
      <c r="R50" s="27">
        <v>1433</v>
      </c>
      <c r="S50" s="27">
        <v>1481</v>
      </c>
      <c r="T50" s="27">
        <v>1299</v>
      </c>
      <c r="U50" s="27">
        <v>1093</v>
      </c>
      <c r="V50" s="27">
        <v>983</v>
      </c>
      <c r="W50" s="27">
        <v>953</v>
      </c>
      <c r="X50" s="27">
        <v>890</v>
      </c>
      <c r="Y50" s="27">
        <v>962</v>
      </c>
      <c r="Z50" s="27">
        <v>991</v>
      </c>
      <c r="AA50" s="65">
        <v>780</v>
      </c>
      <c r="AB50" s="76">
        <f t="shared" si="298"/>
        <v>779.5</v>
      </c>
      <c r="AC50" s="58">
        <v>779</v>
      </c>
      <c r="AD50" s="58">
        <v>733</v>
      </c>
      <c r="AE50" s="58">
        <v>850</v>
      </c>
      <c r="AF50" s="58">
        <v>785</v>
      </c>
      <c r="AG50" s="58">
        <v>765</v>
      </c>
      <c r="AH50" s="58">
        <v>762</v>
      </c>
      <c r="AI50" s="58">
        <v>812</v>
      </c>
      <c r="AJ50" s="58">
        <v>819</v>
      </c>
      <c r="AK50" s="58">
        <v>824</v>
      </c>
      <c r="AL50" s="58">
        <v>824</v>
      </c>
      <c r="AM50" s="58">
        <v>857</v>
      </c>
      <c r="AN50" s="58">
        <v>866</v>
      </c>
      <c r="AO50" s="58">
        <v>931</v>
      </c>
      <c r="AP50" s="58">
        <v>942</v>
      </c>
      <c r="AQ50" s="58">
        <v>949</v>
      </c>
      <c r="AR50" s="58">
        <v>948</v>
      </c>
      <c r="AS50" s="58">
        <v>988</v>
      </c>
      <c r="AT50" s="27">
        <v>954</v>
      </c>
      <c r="AU50" s="27">
        <v>924</v>
      </c>
      <c r="AV50" s="27">
        <v>940</v>
      </c>
      <c r="AW50" s="27">
        <v>991</v>
      </c>
      <c r="AX50" s="27">
        <v>993</v>
      </c>
      <c r="AY50" s="65">
        <v>148</v>
      </c>
      <c r="AZ50" s="76">
        <f t="shared" si="299"/>
        <v>150.5</v>
      </c>
      <c r="BA50" s="58">
        <v>153</v>
      </c>
      <c r="BB50" s="58">
        <v>142</v>
      </c>
      <c r="BC50" s="58">
        <v>145</v>
      </c>
      <c r="BD50" s="58">
        <v>164</v>
      </c>
      <c r="BE50" s="58">
        <v>160</v>
      </c>
      <c r="BF50" s="58">
        <v>175</v>
      </c>
      <c r="BG50" s="58">
        <v>173</v>
      </c>
      <c r="BH50" s="58">
        <v>170</v>
      </c>
      <c r="BI50" s="58">
        <v>158</v>
      </c>
      <c r="BJ50" s="58">
        <v>172</v>
      </c>
      <c r="BK50" s="58">
        <v>181</v>
      </c>
      <c r="BL50" s="58">
        <v>173</v>
      </c>
      <c r="BM50" s="58">
        <v>186</v>
      </c>
      <c r="BN50" s="58">
        <v>173</v>
      </c>
      <c r="BO50" s="58">
        <v>171</v>
      </c>
      <c r="BP50" s="58">
        <v>172</v>
      </c>
      <c r="BQ50" s="58">
        <v>180</v>
      </c>
      <c r="BR50" s="27">
        <v>179</v>
      </c>
      <c r="BS50" s="27">
        <v>177</v>
      </c>
      <c r="BT50" s="27">
        <v>179</v>
      </c>
      <c r="BU50" s="27">
        <v>185</v>
      </c>
      <c r="BV50" s="27">
        <v>183</v>
      </c>
      <c r="BW50" s="65"/>
      <c r="BX50" s="76">
        <f t="shared" si="319"/>
        <v>0</v>
      </c>
      <c r="BY50" s="58"/>
      <c r="BZ50" s="58"/>
      <c r="CA50" s="58"/>
      <c r="CB50" s="58"/>
      <c r="CC50" s="58"/>
      <c r="CD50" s="58">
        <v>0</v>
      </c>
      <c r="CE50" s="58">
        <v>0</v>
      </c>
      <c r="CF50" s="58"/>
      <c r="CG50" s="58">
        <v>0</v>
      </c>
      <c r="CH50" s="58">
        <v>0</v>
      </c>
      <c r="CI50" s="58">
        <v>0</v>
      </c>
      <c r="CJ50" s="58">
        <v>0</v>
      </c>
      <c r="CK50" s="58"/>
      <c r="CL50" s="58"/>
      <c r="CM50" s="58"/>
      <c r="CN50" s="58"/>
      <c r="CO50" s="58"/>
      <c r="CP50" s="27"/>
      <c r="CQ50" s="27"/>
      <c r="CR50" s="27"/>
      <c r="CS50" s="27"/>
      <c r="CT50" s="27"/>
      <c r="CU50" s="65">
        <v>80</v>
      </c>
      <c r="CV50" s="76">
        <f t="shared" si="300"/>
        <v>82.5</v>
      </c>
      <c r="CW50" s="58">
        <v>85</v>
      </c>
      <c r="CX50" s="58">
        <v>96</v>
      </c>
      <c r="CY50" s="58">
        <v>106</v>
      </c>
      <c r="CZ50" s="58">
        <v>102</v>
      </c>
      <c r="DA50" s="58">
        <v>104</v>
      </c>
      <c r="DB50" s="58">
        <v>102</v>
      </c>
      <c r="DC50" s="58">
        <v>97</v>
      </c>
      <c r="DD50" s="58">
        <v>104</v>
      </c>
      <c r="DE50" s="58">
        <v>104</v>
      </c>
      <c r="DF50" s="58">
        <v>106</v>
      </c>
      <c r="DG50" s="58">
        <v>103</v>
      </c>
      <c r="DH50" s="58">
        <v>110</v>
      </c>
      <c r="DI50" s="58">
        <v>109</v>
      </c>
      <c r="DJ50" s="58">
        <v>113</v>
      </c>
      <c r="DK50" s="58">
        <v>113</v>
      </c>
      <c r="DL50" s="58">
        <v>116</v>
      </c>
      <c r="DM50" s="58">
        <v>125</v>
      </c>
      <c r="DN50" s="27">
        <v>136</v>
      </c>
      <c r="DO50" s="27">
        <v>128</v>
      </c>
      <c r="DP50" s="27">
        <v>184</v>
      </c>
      <c r="DQ50" s="27">
        <v>228</v>
      </c>
      <c r="DR50" s="185">
        <v>228</v>
      </c>
      <c r="DS50" s="65">
        <v>32</v>
      </c>
      <c r="DT50" s="76">
        <f t="shared" si="301"/>
        <v>21.5</v>
      </c>
      <c r="DU50" s="58">
        <v>11</v>
      </c>
      <c r="DV50" s="58">
        <v>17</v>
      </c>
      <c r="DW50" s="58">
        <v>78</v>
      </c>
      <c r="DX50" s="58">
        <v>162</v>
      </c>
      <c r="DY50" s="58">
        <v>189</v>
      </c>
      <c r="DZ50" s="58">
        <v>265</v>
      </c>
      <c r="EA50" s="58">
        <v>315</v>
      </c>
      <c r="EB50" s="58">
        <v>415</v>
      </c>
      <c r="EC50" s="58">
        <v>455</v>
      </c>
      <c r="ED50" s="58">
        <v>503</v>
      </c>
      <c r="EE50" s="58">
        <v>496</v>
      </c>
      <c r="EF50" s="58">
        <v>439</v>
      </c>
      <c r="EG50" s="58">
        <v>600</v>
      </c>
      <c r="EH50" s="58">
        <v>618</v>
      </c>
      <c r="EI50" s="58">
        <v>608</v>
      </c>
      <c r="EJ50" s="58">
        <v>594</v>
      </c>
      <c r="EK50" s="58">
        <v>587</v>
      </c>
      <c r="EL50" s="27">
        <v>642</v>
      </c>
      <c r="EM50" s="27">
        <v>640</v>
      </c>
      <c r="EN50" s="27">
        <v>621</v>
      </c>
      <c r="EO50" s="27">
        <v>631</v>
      </c>
      <c r="EP50" s="27">
        <v>640</v>
      </c>
      <c r="EQ50" s="65">
        <v>59</v>
      </c>
      <c r="ER50" s="76">
        <f t="shared" si="302"/>
        <v>57</v>
      </c>
      <c r="ES50" s="58">
        <v>55</v>
      </c>
      <c r="ET50" s="58">
        <v>63</v>
      </c>
      <c r="EU50" s="58">
        <v>70</v>
      </c>
      <c r="EV50" s="58">
        <v>59</v>
      </c>
      <c r="EW50" s="58">
        <v>61</v>
      </c>
      <c r="EX50" s="58">
        <v>56</v>
      </c>
      <c r="EY50" s="58">
        <v>58</v>
      </c>
      <c r="EZ50" s="58">
        <v>62</v>
      </c>
      <c r="FA50" s="58">
        <v>57</v>
      </c>
      <c r="FB50" s="58">
        <v>62</v>
      </c>
      <c r="FC50" s="58">
        <v>68</v>
      </c>
      <c r="FD50" s="58">
        <v>62</v>
      </c>
      <c r="FE50" s="58">
        <v>62</v>
      </c>
      <c r="FF50" s="58">
        <v>60</v>
      </c>
      <c r="FG50" s="58">
        <v>58</v>
      </c>
      <c r="FH50" s="58">
        <v>61</v>
      </c>
      <c r="FI50" s="58">
        <v>64</v>
      </c>
      <c r="FJ50" s="27">
        <v>56</v>
      </c>
      <c r="FK50" s="27">
        <v>57</v>
      </c>
      <c r="FL50" s="27">
        <v>66</v>
      </c>
      <c r="FM50" s="27">
        <v>67</v>
      </c>
      <c r="FN50" s="27">
        <v>63</v>
      </c>
      <c r="FO50" s="65">
        <v>121</v>
      </c>
      <c r="FP50" s="76">
        <f t="shared" si="303"/>
        <v>121</v>
      </c>
      <c r="FQ50" s="58">
        <v>121</v>
      </c>
      <c r="FR50" s="58">
        <v>123</v>
      </c>
      <c r="FS50" s="58">
        <v>130</v>
      </c>
      <c r="FT50" s="58">
        <v>133</v>
      </c>
      <c r="FU50" s="58">
        <v>135</v>
      </c>
      <c r="FV50" s="58">
        <v>135</v>
      </c>
      <c r="FW50" s="58">
        <v>130</v>
      </c>
      <c r="FX50" s="58">
        <v>133</v>
      </c>
      <c r="FY50" s="58">
        <v>139</v>
      </c>
      <c r="FZ50" s="58">
        <v>135</v>
      </c>
      <c r="GA50" s="58">
        <v>139</v>
      </c>
      <c r="GB50" s="58">
        <v>142</v>
      </c>
      <c r="GC50" s="58">
        <v>138</v>
      </c>
      <c r="GD50" s="58">
        <v>140</v>
      </c>
      <c r="GE50" s="58">
        <v>134</v>
      </c>
      <c r="GF50" s="58">
        <v>140</v>
      </c>
      <c r="GG50" s="58">
        <v>153</v>
      </c>
      <c r="GH50" s="27">
        <v>158</v>
      </c>
      <c r="GI50" s="27">
        <v>164</v>
      </c>
      <c r="GJ50" s="27">
        <v>155</v>
      </c>
      <c r="GK50" s="27">
        <v>154</v>
      </c>
      <c r="GL50" s="27">
        <v>159</v>
      </c>
      <c r="GM50" s="65">
        <v>258</v>
      </c>
      <c r="GN50" s="58">
        <v>227</v>
      </c>
      <c r="GO50" s="58">
        <v>227</v>
      </c>
      <c r="GP50" s="58">
        <v>265</v>
      </c>
      <c r="GQ50" s="58">
        <v>455</v>
      </c>
      <c r="GR50" s="58">
        <v>606</v>
      </c>
      <c r="GS50" s="58">
        <v>554</v>
      </c>
      <c r="GT50" s="58">
        <v>559</v>
      </c>
      <c r="GU50" s="58">
        <v>699</v>
      </c>
      <c r="GV50" s="58">
        <v>757</v>
      </c>
      <c r="GW50" s="27">
        <v>701</v>
      </c>
      <c r="GX50" s="27">
        <v>771</v>
      </c>
      <c r="GY50" s="27">
        <v>788</v>
      </c>
      <c r="GZ50" s="27">
        <v>824</v>
      </c>
      <c r="HA50" s="210">
        <v>864</v>
      </c>
      <c r="HB50" s="58"/>
      <c r="HH50" s="100">
        <v>3212</v>
      </c>
      <c r="HI50" s="100">
        <v>3398</v>
      </c>
      <c r="HJ50" s="100">
        <v>3520</v>
      </c>
      <c r="HK50" s="100"/>
      <c r="HL50" s="100"/>
      <c r="HM50" s="100"/>
      <c r="HN50" s="100"/>
      <c r="HO50" s="100"/>
      <c r="HP50" s="100"/>
      <c r="HQ50" s="100"/>
      <c r="HR50" s="100">
        <v>4029</v>
      </c>
      <c r="HS50" s="100">
        <v>3947</v>
      </c>
      <c r="HT50" s="100">
        <v>3809</v>
      </c>
      <c r="HU50" s="100">
        <v>3814</v>
      </c>
      <c r="HV50" s="100">
        <v>3823</v>
      </c>
      <c r="HW50" s="100">
        <v>4042</v>
      </c>
      <c r="HX50" s="100">
        <v>4121</v>
      </c>
      <c r="HY50" s="155">
        <f>J50+AH50+BF50+CD50+DB50+DZ50+EX50+FV50</f>
        <v>2954</v>
      </c>
      <c r="HZ50" s="100">
        <f>K50+AI50+BG50+CE50+DC50+EA50+EY50+FW50</f>
        <v>3171</v>
      </c>
      <c r="IA50" s="100">
        <f>L50+AJ50+BH50+CF50+DD50+EB50+EZ50+FX50</f>
        <v>3293</v>
      </c>
      <c r="IB50" s="100">
        <f>M50+AK50+BI50+CG50+DE50+EC50+FA50+FY50</f>
        <v>3251</v>
      </c>
      <c r="IC50" s="100">
        <f>N50+AL50+BJ50+CH50+DF50+ED50+FB50+FZ50</f>
        <v>3222</v>
      </c>
      <c r="ID50" s="100">
        <f>O50+AM50+BK50+CI50+DG50+EE50+FC50+GA50</f>
        <v>3339</v>
      </c>
      <c r="IE50" s="100">
        <f>P50+AN50+BL50+CJ50+DH50+EF50+FD50+GB50</f>
        <v>3087</v>
      </c>
      <c r="IF50" s="100">
        <f>Q50+AO50+BM50+CK50+DI50+EG50+FE50+GC50</f>
        <v>3425</v>
      </c>
      <c r="IG50" s="100">
        <f>R50+AP50+BN50+CL50+DJ50+EH50+FF50+GD50</f>
        <v>3479</v>
      </c>
      <c r="IH50" s="100">
        <f>S50+AQ50+BO50+CM50+DK50+EI50+FG50+GE50</f>
        <v>3514</v>
      </c>
      <c r="II50" s="100">
        <f>T50+AR50+BP50+CN50+DL50+EJ50+FH50+GF50</f>
        <v>3330</v>
      </c>
      <c r="IJ50" s="100">
        <f>U50+AS50+BQ50+CO50+DM50+EK50+FI50+GG50</f>
        <v>3190</v>
      </c>
      <c r="IK50" s="100">
        <f>V50+AT50+BR50+CP50+DN50+EL50+FJ50+GH50</f>
        <v>3108</v>
      </c>
      <c r="IL50" s="100">
        <f>W50+AU50+BS50+CQ50+DO50+EM50+FK50+GI50</f>
        <v>3043</v>
      </c>
      <c r="IM50" s="100">
        <f>X50+AV50+BT50+CR50+DP50+EN50+FL50+GJ50</f>
        <v>3035</v>
      </c>
      <c r="IN50" s="100">
        <f>Y50+AW50+BU50+CS50+DQ50+EO50+FM50+GK50</f>
        <v>3218</v>
      </c>
      <c r="IO50" s="100">
        <f>Z50+AX50+BV50+CT50+DR50+EP50+FN50+GL50</f>
        <v>3257</v>
      </c>
      <c r="IP50" s="155">
        <f t="shared" si="304"/>
        <v>258</v>
      </c>
      <c r="IQ50" s="100">
        <f t="shared" si="305"/>
        <v>227</v>
      </c>
      <c r="IR50" s="100">
        <f t="shared" si="306"/>
        <v>227</v>
      </c>
      <c r="IS50" s="100">
        <f t="shared" si="307"/>
        <v>-3251</v>
      </c>
      <c r="IT50" s="100">
        <f t="shared" si="308"/>
        <v>-3222</v>
      </c>
      <c r="IU50" s="100">
        <f t="shared" si="309"/>
        <v>-3339</v>
      </c>
      <c r="IV50" s="100">
        <f t="shared" si="310"/>
        <v>-3087</v>
      </c>
      <c r="IW50" s="100">
        <f t="shared" si="311"/>
        <v>-3425</v>
      </c>
      <c r="IX50" s="100">
        <f t="shared" si="312"/>
        <v>-3479</v>
      </c>
      <c r="IY50" s="100">
        <f t="shared" si="313"/>
        <v>-3514</v>
      </c>
      <c r="IZ50" s="100">
        <f t="shared" si="314"/>
        <v>699</v>
      </c>
      <c r="JA50" s="100">
        <f t="shared" si="315"/>
        <v>757</v>
      </c>
      <c r="JB50" s="100">
        <f t="shared" si="316"/>
        <v>701</v>
      </c>
      <c r="JC50" s="100">
        <f t="shared" si="317"/>
        <v>771</v>
      </c>
      <c r="JD50" s="100">
        <f>HV50-IM50</f>
        <v>788</v>
      </c>
      <c r="JE50" s="100">
        <f>HW50-IN50</f>
        <v>824</v>
      </c>
      <c r="JF50" s="100">
        <f>HX50-IO50</f>
        <v>864</v>
      </c>
      <c r="JG50"/>
    </row>
    <row r="51" spans="1:267">
      <c r="A51" s="21" t="s">
        <v>76</v>
      </c>
      <c r="B51" s="190"/>
      <c r="C51" s="72">
        <v>434</v>
      </c>
      <c r="D51" s="191">
        <f>(C51+E51)/2</f>
        <v>448.5</v>
      </c>
      <c r="E51" s="190">
        <v>463</v>
      </c>
      <c r="F51" s="190">
        <v>440</v>
      </c>
      <c r="G51" s="190">
        <v>427</v>
      </c>
      <c r="H51" s="190">
        <v>401</v>
      </c>
      <c r="I51" s="190">
        <v>488</v>
      </c>
      <c r="J51" s="190">
        <v>404</v>
      </c>
      <c r="K51" s="190">
        <v>487</v>
      </c>
      <c r="L51" s="190">
        <v>527</v>
      </c>
      <c r="M51" s="190">
        <v>480</v>
      </c>
      <c r="N51" s="190">
        <v>480</v>
      </c>
      <c r="O51" s="190">
        <v>482</v>
      </c>
      <c r="P51" s="190">
        <v>492</v>
      </c>
      <c r="Q51" s="190">
        <v>480</v>
      </c>
      <c r="R51" s="190">
        <v>506</v>
      </c>
      <c r="S51" s="190">
        <v>489</v>
      </c>
      <c r="T51" s="190">
        <v>447</v>
      </c>
      <c r="U51" s="190">
        <v>456</v>
      </c>
      <c r="V51" s="190">
        <v>375</v>
      </c>
      <c r="W51" s="190">
        <v>351</v>
      </c>
      <c r="X51" s="190">
        <v>361</v>
      </c>
      <c r="Y51" s="190">
        <v>331</v>
      </c>
      <c r="Z51" s="190">
        <v>322</v>
      </c>
      <c r="AA51" s="65">
        <v>359</v>
      </c>
      <c r="AB51" s="193">
        <f>(AA51+AC51)/2</f>
        <v>342</v>
      </c>
      <c r="AC51" s="192">
        <v>325</v>
      </c>
      <c r="AD51" s="192">
        <v>305</v>
      </c>
      <c r="AE51" s="192">
        <v>371</v>
      </c>
      <c r="AF51" s="192">
        <v>341</v>
      </c>
      <c r="AG51" s="192">
        <v>346</v>
      </c>
      <c r="AH51" s="192">
        <v>322</v>
      </c>
      <c r="AI51" s="192">
        <v>339</v>
      </c>
      <c r="AJ51" s="192">
        <v>331</v>
      </c>
      <c r="AK51" s="192">
        <v>348</v>
      </c>
      <c r="AL51" s="192">
        <v>321</v>
      </c>
      <c r="AM51" s="192">
        <v>373</v>
      </c>
      <c r="AN51" s="192">
        <v>337</v>
      </c>
      <c r="AO51" s="192">
        <v>356</v>
      </c>
      <c r="AP51" s="192">
        <v>352</v>
      </c>
      <c r="AQ51" s="192">
        <v>344</v>
      </c>
      <c r="AR51" s="192">
        <v>378</v>
      </c>
      <c r="AS51" s="192">
        <v>344</v>
      </c>
      <c r="AT51" s="190">
        <v>334</v>
      </c>
      <c r="AU51" s="190">
        <v>309</v>
      </c>
      <c r="AV51" s="190">
        <v>408</v>
      </c>
      <c r="AW51" s="190">
        <v>486</v>
      </c>
      <c r="AX51" s="190">
        <v>401</v>
      </c>
      <c r="AY51" s="65">
        <v>67</v>
      </c>
      <c r="AZ51" s="193">
        <f>(AY51+BA51)/2</f>
        <v>71</v>
      </c>
      <c r="BA51" s="192">
        <v>75</v>
      </c>
      <c r="BB51" s="192">
        <v>69</v>
      </c>
      <c r="BC51" s="192">
        <v>65</v>
      </c>
      <c r="BD51" s="192">
        <v>74</v>
      </c>
      <c r="BE51" s="192">
        <v>77</v>
      </c>
      <c r="BF51" s="192">
        <v>72</v>
      </c>
      <c r="BG51" s="192">
        <v>75</v>
      </c>
      <c r="BH51" s="192">
        <v>77</v>
      </c>
      <c r="BI51" s="192">
        <v>76</v>
      </c>
      <c r="BJ51" s="192">
        <v>79</v>
      </c>
      <c r="BK51" s="192">
        <v>82</v>
      </c>
      <c r="BL51" s="192">
        <v>75</v>
      </c>
      <c r="BM51" s="192">
        <v>84</v>
      </c>
      <c r="BN51" s="192">
        <v>75</v>
      </c>
      <c r="BO51" s="192">
        <v>78</v>
      </c>
      <c r="BP51" s="192">
        <v>74</v>
      </c>
      <c r="BQ51" s="192">
        <v>89</v>
      </c>
      <c r="BR51" s="190">
        <v>80</v>
      </c>
      <c r="BS51" s="190">
        <v>98</v>
      </c>
      <c r="BT51" s="190">
        <v>99</v>
      </c>
      <c r="BU51" s="190">
        <v>96</v>
      </c>
      <c r="BV51" s="190">
        <v>93</v>
      </c>
      <c r="BW51" s="65"/>
      <c r="BX51" s="193">
        <f>(BW51+BY51)/2</f>
        <v>0</v>
      </c>
      <c r="BY51" s="192"/>
      <c r="BZ51" s="192"/>
      <c r="CA51" s="192"/>
      <c r="CB51" s="192"/>
      <c r="CC51" s="192"/>
      <c r="CD51" s="192"/>
      <c r="CE51" s="192"/>
      <c r="CF51" s="192"/>
      <c r="CG51" s="192"/>
      <c r="CH51" s="192"/>
      <c r="CI51" s="192">
        <v>0</v>
      </c>
      <c r="CJ51" s="192">
        <v>0</v>
      </c>
      <c r="CK51" s="192"/>
      <c r="CL51" s="192"/>
      <c r="CM51" s="192"/>
      <c r="CN51" s="192"/>
      <c r="CO51" s="192"/>
      <c r="CP51" s="190"/>
      <c r="CQ51" s="190"/>
      <c r="CR51" s="190"/>
      <c r="CS51" s="190"/>
      <c r="CT51" s="190"/>
      <c r="CU51" s="65"/>
      <c r="CV51" s="193">
        <f>(CU51+CW51)/2</f>
        <v>0</v>
      </c>
      <c r="CW51" s="192"/>
      <c r="CX51" s="192"/>
      <c r="CY51" s="192"/>
      <c r="CZ51" s="192"/>
      <c r="DA51" s="192"/>
      <c r="DB51" s="192"/>
      <c r="DC51" s="192"/>
      <c r="DD51" s="192"/>
      <c r="DE51" s="192"/>
      <c r="DF51" s="192"/>
      <c r="DG51" s="192">
        <v>0</v>
      </c>
      <c r="DH51" s="192">
        <v>0</v>
      </c>
      <c r="DI51" s="192"/>
      <c r="DJ51" s="192"/>
      <c r="DK51" s="192"/>
      <c r="DL51" s="192"/>
      <c r="DM51" s="192"/>
      <c r="DN51" s="190"/>
      <c r="DO51" s="190"/>
      <c r="DP51" s="190"/>
      <c r="DQ51" s="190"/>
      <c r="DR51" s="194"/>
      <c r="DS51" s="65">
        <v>7</v>
      </c>
      <c r="DT51" s="193">
        <f>(DS51+DU51)/2</f>
        <v>8</v>
      </c>
      <c r="DU51" s="192">
        <v>9</v>
      </c>
      <c r="DV51" s="192">
        <v>19</v>
      </c>
      <c r="DW51" s="192">
        <v>11</v>
      </c>
      <c r="DX51" s="192">
        <v>41</v>
      </c>
      <c r="DY51" s="192">
        <v>113</v>
      </c>
      <c r="DZ51" s="192">
        <v>139</v>
      </c>
      <c r="EA51" s="192">
        <v>126</v>
      </c>
      <c r="EB51" s="192">
        <v>121</v>
      </c>
      <c r="EC51" s="192">
        <v>139</v>
      </c>
      <c r="ED51" s="192">
        <v>135</v>
      </c>
      <c r="EE51" s="192">
        <v>122</v>
      </c>
      <c r="EF51" s="192">
        <v>123</v>
      </c>
      <c r="EG51" s="192">
        <v>128</v>
      </c>
      <c r="EH51" s="192">
        <v>134</v>
      </c>
      <c r="EI51" s="192">
        <v>127</v>
      </c>
      <c r="EJ51" s="192">
        <v>190</v>
      </c>
      <c r="EK51" s="192">
        <v>213</v>
      </c>
      <c r="EL51" s="190">
        <v>204</v>
      </c>
      <c r="EM51" s="190">
        <v>222</v>
      </c>
      <c r="EN51" s="190">
        <v>205</v>
      </c>
      <c r="EO51" s="190">
        <v>243</v>
      </c>
      <c r="EP51" s="190">
        <v>75</v>
      </c>
      <c r="EQ51" s="65"/>
      <c r="ER51" s="193">
        <f>(EQ51+ES51)/2</f>
        <v>0</v>
      </c>
      <c r="ES51" s="192"/>
      <c r="ET51" s="192"/>
      <c r="EU51" s="192"/>
      <c r="EV51" s="192"/>
      <c r="EW51" s="192"/>
      <c r="EX51" s="192"/>
      <c r="EY51" s="192"/>
      <c r="EZ51" s="192"/>
      <c r="FA51" s="192"/>
      <c r="FB51" s="192"/>
      <c r="FC51" s="192">
        <v>0</v>
      </c>
      <c r="FD51" s="192">
        <v>0</v>
      </c>
      <c r="FE51" s="192"/>
      <c r="FF51" s="192"/>
      <c r="FG51" s="192"/>
      <c r="FH51" s="192"/>
      <c r="FI51" s="192"/>
      <c r="FJ51" s="190"/>
      <c r="FK51" s="190"/>
      <c r="FL51" s="190"/>
      <c r="FM51" s="190"/>
      <c r="FN51" s="190"/>
      <c r="FO51" s="65">
        <v>74</v>
      </c>
      <c r="FP51" s="193">
        <f>(FO51+FQ51)/2</f>
        <v>75</v>
      </c>
      <c r="FQ51" s="192">
        <v>76</v>
      </c>
      <c r="FR51" s="192">
        <v>73</v>
      </c>
      <c r="FS51" s="192">
        <v>78</v>
      </c>
      <c r="FT51" s="192">
        <v>74</v>
      </c>
      <c r="FU51" s="192">
        <v>77</v>
      </c>
      <c r="FV51" s="192">
        <v>80</v>
      </c>
      <c r="FW51" s="192">
        <v>74</v>
      </c>
      <c r="FX51" s="192">
        <v>69</v>
      </c>
      <c r="FY51" s="192">
        <v>83</v>
      </c>
      <c r="FZ51" s="192">
        <v>79</v>
      </c>
      <c r="GA51" s="192">
        <v>69</v>
      </c>
      <c r="GB51" s="192">
        <v>72</v>
      </c>
      <c r="GC51" s="192">
        <v>84</v>
      </c>
      <c r="GD51" s="192">
        <v>76</v>
      </c>
      <c r="GE51" s="192">
        <v>78</v>
      </c>
      <c r="GF51" s="192">
        <v>79</v>
      </c>
      <c r="GG51" s="192">
        <v>81</v>
      </c>
      <c r="GH51" s="190">
        <v>79</v>
      </c>
      <c r="GI51" s="190">
        <v>73</v>
      </c>
      <c r="GJ51" s="190">
        <v>89</v>
      </c>
      <c r="GK51" s="190">
        <v>81</v>
      </c>
      <c r="GL51" s="27">
        <v>84</v>
      </c>
      <c r="GM51" s="65">
        <v>19</v>
      </c>
      <c r="GN51" s="192">
        <v>26</v>
      </c>
      <c r="GO51" s="192">
        <v>19</v>
      </c>
      <c r="GP51" s="192">
        <v>213</v>
      </c>
      <c r="GQ51" s="192">
        <v>266</v>
      </c>
      <c r="GR51" s="58">
        <v>251</v>
      </c>
      <c r="GS51" s="58">
        <v>307</v>
      </c>
      <c r="GT51" s="58">
        <v>293</v>
      </c>
      <c r="GU51" s="58">
        <v>325</v>
      </c>
      <c r="GV51" s="58">
        <v>385</v>
      </c>
      <c r="GW51" s="190">
        <v>434</v>
      </c>
      <c r="GX51" s="190">
        <v>469</v>
      </c>
      <c r="GY51" s="190">
        <v>503</v>
      </c>
      <c r="GZ51" s="190">
        <v>481</v>
      </c>
      <c r="HA51" s="210">
        <v>-638</v>
      </c>
      <c r="HB51" s="58"/>
      <c r="HH51" s="100">
        <v>1036</v>
      </c>
      <c r="HI51" s="100">
        <v>1127</v>
      </c>
      <c r="HJ51" s="100">
        <v>1144</v>
      </c>
      <c r="HK51" s="100"/>
      <c r="HL51" s="100"/>
      <c r="HM51" s="100"/>
      <c r="HN51" s="100"/>
      <c r="HO51" s="100"/>
      <c r="HP51" s="100"/>
      <c r="HQ51" s="100"/>
      <c r="HR51" s="100">
        <v>1493</v>
      </c>
      <c r="HS51" s="100">
        <v>1568</v>
      </c>
      <c r="HT51" s="100">
        <v>1506</v>
      </c>
      <c r="HU51" s="100">
        <v>1522</v>
      </c>
      <c r="HV51" s="100">
        <v>1665</v>
      </c>
      <c r="HW51" s="100">
        <v>1718</v>
      </c>
      <c r="HX51" s="100">
        <v>337</v>
      </c>
      <c r="HY51" s="155">
        <f>J51+AH51+BF51+CD51+DB51+DZ51+EX51+FV51</f>
        <v>1017</v>
      </c>
      <c r="HZ51" s="100">
        <f>K51+AI51+BG51+CE51+DC51+EA51+EY51+FW51</f>
        <v>1101</v>
      </c>
      <c r="IA51" s="100">
        <f>L51+AJ51+BH51+CF51+DD51+EB51+EZ51+FX51</f>
        <v>1125</v>
      </c>
      <c r="IB51" s="100">
        <f>M51+AK51+BI51+CG51+DE51+EC51+FA51+FY51</f>
        <v>1126</v>
      </c>
      <c r="IC51" s="100">
        <f>N51+AL51+BJ51+CH51+DF51+ED51+FB51+FZ51</f>
        <v>1094</v>
      </c>
      <c r="ID51" s="100">
        <f>O51+AM51+BK51+CI51+DG51+EE51+FC51+GA51</f>
        <v>1128</v>
      </c>
      <c r="IE51" s="100">
        <f>P51+AN51+BL51+CJ51+DH51+EF51+FD51+GB51</f>
        <v>1099</v>
      </c>
      <c r="IF51" s="100">
        <f>Q51+AO51+BM51+CK51+DI51+EG51+FE51+GC51</f>
        <v>1132</v>
      </c>
      <c r="IG51" s="100">
        <f>R51+AP51+BN51+CL51+DJ51+EH51+FF51+GD51</f>
        <v>1143</v>
      </c>
      <c r="IH51" s="100">
        <f>S51+AQ51+BO51+CM51+DK51+EI51+FG51+GE51</f>
        <v>1116</v>
      </c>
      <c r="II51" s="100">
        <f>T51+AR51+BP51+CN51+DL51+EJ51+FH51+GF51</f>
        <v>1168</v>
      </c>
      <c r="IJ51" s="100">
        <f>U51+AS51+BQ51+CO51+DM51+EK51+FI51+GG51</f>
        <v>1183</v>
      </c>
      <c r="IK51" s="100">
        <f>V51+AT51+BR51+CP51+DN51+EL51+FJ51+GH51</f>
        <v>1072</v>
      </c>
      <c r="IL51" s="100">
        <f>W51+AU51+BS51+CQ51+DO51+EM51+FK51+GI51</f>
        <v>1053</v>
      </c>
      <c r="IM51" s="100">
        <f>X51+AV51+BT51+CR51+DP51+EN51+FL51+GJ51</f>
        <v>1162</v>
      </c>
      <c r="IN51" s="100">
        <f>Y51+AW51+BU51+CS51+DQ51+EO51+FM51+GK51</f>
        <v>1237</v>
      </c>
      <c r="IO51" s="100">
        <f>Z51+AX51+BV51+CT51+DR51+EP51+FN51+GL51</f>
        <v>975</v>
      </c>
      <c r="IP51" s="155">
        <f>HH51-HY51</f>
        <v>19</v>
      </c>
      <c r="IQ51" s="100">
        <f>HI51-HZ51</f>
        <v>26</v>
      </c>
      <c r="IR51" s="100">
        <f>HJ51-IA51</f>
        <v>19</v>
      </c>
      <c r="IS51" s="100">
        <f>HK51-IB51</f>
        <v>-1126</v>
      </c>
      <c r="IT51" s="100">
        <f>HL51-IC51</f>
        <v>-1094</v>
      </c>
      <c r="IU51" s="100">
        <f>HM51-ID51</f>
        <v>-1128</v>
      </c>
      <c r="IV51" s="100">
        <f>HN51-IE51</f>
        <v>-1099</v>
      </c>
      <c r="IW51" s="100">
        <f>HO51-IF51</f>
        <v>-1132</v>
      </c>
      <c r="IX51" s="100">
        <f>HP51-IG51</f>
        <v>-1143</v>
      </c>
      <c r="IY51" s="100">
        <f>HQ51-IH51</f>
        <v>-1116</v>
      </c>
      <c r="IZ51" s="100">
        <f>HR51-II51</f>
        <v>325</v>
      </c>
      <c r="JA51" s="100">
        <f>HS51-IJ51</f>
        <v>385</v>
      </c>
      <c r="JB51" s="100">
        <f>HT51-IK51</f>
        <v>434</v>
      </c>
      <c r="JC51" s="100">
        <f>HU51-IL51</f>
        <v>469</v>
      </c>
      <c r="JD51" s="100">
        <f>HV51-IM51</f>
        <v>503</v>
      </c>
      <c r="JE51" s="100">
        <f>HW51-IN51</f>
        <v>481</v>
      </c>
      <c r="JF51" s="100">
        <f>HX51-IO51</f>
        <v>-638</v>
      </c>
      <c r="JG51"/>
    </row>
    <row r="52" spans="1:267" s="203" customFormat="1">
      <c r="A52" s="197" t="s">
        <v>75</v>
      </c>
      <c r="B52" s="198"/>
      <c r="C52" s="198">
        <v>72</v>
      </c>
      <c r="D52" s="199">
        <f t="shared" si="297"/>
        <v>68</v>
      </c>
      <c r="E52" s="198">
        <v>64</v>
      </c>
      <c r="F52" s="198">
        <v>75</v>
      </c>
      <c r="G52" s="198">
        <v>63</v>
      </c>
      <c r="H52" s="198">
        <v>80</v>
      </c>
      <c r="I52" s="198">
        <v>58</v>
      </c>
      <c r="J52" s="198">
        <v>77</v>
      </c>
      <c r="K52" s="198">
        <v>84</v>
      </c>
      <c r="L52" s="198">
        <v>85</v>
      </c>
      <c r="M52" s="198">
        <v>73</v>
      </c>
      <c r="N52" s="198">
        <v>87</v>
      </c>
      <c r="O52" s="198">
        <v>73</v>
      </c>
      <c r="P52" s="198">
        <v>63</v>
      </c>
      <c r="Q52" s="198">
        <v>55</v>
      </c>
      <c r="R52" s="198">
        <v>77</v>
      </c>
      <c r="S52" s="198">
        <v>61</v>
      </c>
      <c r="T52" s="198">
        <v>80</v>
      </c>
      <c r="U52" s="198">
        <v>62</v>
      </c>
      <c r="V52" s="198">
        <v>58</v>
      </c>
      <c r="W52" s="198">
        <v>66</v>
      </c>
      <c r="X52" s="198">
        <v>77</v>
      </c>
      <c r="Y52" s="198">
        <v>51</v>
      </c>
      <c r="Z52" s="198">
        <v>51</v>
      </c>
      <c r="AA52" s="200">
        <v>40</v>
      </c>
      <c r="AB52" s="201">
        <f t="shared" si="298"/>
        <v>45</v>
      </c>
      <c r="AC52" s="200">
        <v>50</v>
      </c>
      <c r="AD52" s="200">
        <v>47</v>
      </c>
      <c r="AE52" s="200">
        <v>50</v>
      </c>
      <c r="AF52" s="200">
        <v>48</v>
      </c>
      <c r="AG52" s="200">
        <v>48</v>
      </c>
      <c r="AH52" s="200">
        <v>49</v>
      </c>
      <c r="AI52" s="200">
        <v>48</v>
      </c>
      <c r="AJ52" s="200">
        <v>51</v>
      </c>
      <c r="AK52" s="200">
        <v>48</v>
      </c>
      <c r="AL52" s="200">
        <v>53</v>
      </c>
      <c r="AM52" s="200">
        <v>47</v>
      </c>
      <c r="AN52" s="200">
        <v>46</v>
      </c>
      <c r="AO52" s="200">
        <v>50</v>
      </c>
      <c r="AP52" s="200">
        <v>51</v>
      </c>
      <c r="AQ52" s="200">
        <v>51</v>
      </c>
      <c r="AR52" s="200">
        <v>54</v>
      </c>
      <c r="AS52" s="200">
        <v>50</v>
      </c>
      <c r="AT52" s="198">
        <v>55</v>
      </c>
      <c r="AU52" s="198">
        <v>52</v>
      </c>
      <c r="AV52" s="198">
        <v>58</v>
      </c>
      <c r="AW52" s="198">
        <v>59</v>
      </c>
      <c r="AX52" s="198">
        <v>69</v>
      </c>
      <c r="AY52" s="200"/>
      <c r="AZ52" s="201">
        <f t="shared" si="299"/>
        <v>0</v>
      </c>
      <c r="BA52" s="200"/>
      <c r="BB52" s="200"/>
      <c r="BC52" s="200">
        <v>0</v>
      </c>
      <c r="BD52" s="200"/>
      <c r="BE52" s="200"/>
      <c r="BF52" s="200"/>
      <c r="BG52" s="200"/>
      <c r="BH52" s="200"/>
      <c r="BI52" s="200"/>
      <c r="BJ52" s="200"/>
      <c r="BK52" s="200">
        <v>0</v>
      </c>
      <c r="BL52" s="200">
        <v>0</v>
      </c>
      <c r="BM52" s="200"/>
      <c r="BN52" s="200"/>
      <c r="BO52" s="200"/>
      <c r="BP52" s="200"/>
      <c r="BQ52" s="200"/>
      <c r="BR52" s="198"/>
      <c r="BS52" s="198"/>
      <c r="BT52" s="198"/>
      <c r="BU52" s="198"/>
      <c r="BV52" s="198"/>
      <c r="BW52" s="200"/>
      <c r="BX52" s="201">
        <f t="shared" si="319"/>
        <v>0</v>
      </c>
      <c r="BY52" s="200"/>
      <c r="BZ52" s="200"/>
      <c r="CA52" s="200"/>
      <c r="CB52" s="200"/>
      <c r="CC52" s="200"/>
      <c r="CD52" s="200"/>
      <c r="CE52" s="200"/>
      <c r="CF52" s="200"/>
      <c r="CG52" s="200"/>
      <c r="CH52" s="200"/>
      <c r="CI52" s="200">
        <v>0</v>
      </c>
      <c r="CJ52" s="200">
        <v>0</v>
      </c>
      <c r="CK52" s="200"/>
      <c r="CL52" s="200"/>
      <c r="CM52" s="200"/>
      <c r="CN52" s="200"/>
      <c r="CO52" s="200"/>
      <c r="CP52" s="198"/>
      <c r="CQ52" s="198"/>
      <c r="CR52" s="198"/>
      <c r="CS52" s="198"/>
      <c r="CT52" s="198"/>
      <c r="CU52" s="200"/>
      <c r="CV52" s="201">
        <f t="shared" si="300"/>
        <v>0</v>
      </c>
      <c r="CW52" s="200"/>
      <c r="CX52" s="200"/>
      <c r="CY52" s="200"/>
      <c r="CZ52" s="200"/>
      <c r="DA52" s="200"/>
      <c r="DB52" s="200"/>
      <c r="DC52" s="200"/>
      <c r="DD52" s="200"/>
      <c r="DE52" s="200"/>
      <c r="DF52" s="200"/>
      <c r="DG52" s="200">
        <v>0</v>
      </c>
      <c r="DH52" s="200">
        <v>0</v>
      </c>
      <c r="DI52" s="200"/>
      <c r="DJ52" s="200"/>
      <c r="DK52" s="200"/>
      <c r="DL52" s="200"/>
      <c r="DM52" s="200"/>
      <c r="DN52" s="198"/>
      <c r="DO52" s="198"/>
      <c r="DP52" s="198"/>
      <c r="DQ52" s="198"/>
      <c r="DR52" s="202"/>
      <c r="DS52" s="200"/>
      <c r="DT52" s="201">
        <f t="shared" si="301"/>
        <v>5</v>
      </c>
      <c r="DU52" s="200">
        <v>10</v>
      </c>
      <c r="DV52" s="200">
        <v>7</v>
      </c>
      <c r="DW52" s="200">
        <v>55</v>
      </c>
      <c r="DX52" s="200">
        <v>43</v>
      </c>
      <c r="DY52" s="200">
        <v>46</v>
      </c>
      <c r="DZ52" s="200">
        <v>59</v>
      </c>
      <c r="EA52" s="200">
        <v>57</v>
      </c>
      <c r="EB52" s="200">
        <v>59</v>
      </c>
      <c r="EC52" s="200">
        <v>54</v>
      </c>
      <c r="ED52" s="200">
        <v>62</v>
      </c>
      <c r="EE52" s="200">
        <v>60</v>
      </c>
      <c r="EF52" s="200">
        <v>70</v>
      </c>
      <c r="EG52" s="200">
        <v>66</v>
      </c>
      <c r="EH52" s="200">
        <v>69</v>
      </c>
      <c r="EI52" s="200">
        <v>68</v>
      </c>
      <c r="EJ52" s="200">
        <v>77</v>
      </c>
      <c r="EK52" s="200">
        <v>85</v>
      </c>
      <c r="EL52" s="198">
        <v>76</v>
      </c>
      <c r="EM52" s="198">
        <v>72</v>
      </c>
      <c r="EN52" s="198">
        <v>77</v>
      </c>
      <c r="EO52" s="198">
        <v>78</v>
      </c>
      <c r="EP52" s="198">
        <v>239</v>
      </c>
      <c r="EQ52" s="200"/>
      <c r="ER52" s="201">
        <f t="shared" si="302"/>
        <v>0</v>
      </c>
      <c r="ES52" s="200"/>
      <c r="ET52" s="200"/>
      <c r="EU52" s="200"/>
      <c r="EV52" s="200"/>
      <c r="EW52" s="200"/>
      <c r="EX52" s="200"/>
      <c r="EY52" s="200"/>
      <c r="EZ52" s="200"/>
      <c r="FA52" s="200"/>
      <c r="FB52" s="200"/>
      <c r="FC52" s="200">
        <v>0</v>
      </c>
      <c r="FD52" s="200">
        <v>0</v>
      </c>
      <c r="FE52" s="200"/>
      <c r="FF52" s="200"/>
      <c r="FG52" s="200"/>
      <c r="FH52" s="200"/>
      <c r="FI52" s="200"/>
      <c r="FJ52" s="198"/>
      <c r="FK52" s="198"/>
      <c r="FL52" s="198"/>
      <c r="FM52" s="198"/>
      <c r="FN52" s="198"/>
      <c r="FO52" s="200"/>
      <c r="FP52" s="201">
        <f t="shared" si="303"/>
        <v>0</v>
      </c>
      <c r="FQ52" s="200"/>
      <c r="FR52" s="200"/>
      <c r="FS52" s="200"/>
      <c r="FT52" s="200"/>
      <c r="FU52" s="200"/>
      <c r="FV52" s="200"/>
      <c r="FW52" s="200"/>
      <c r="FX52" s="200"/>
      <c r="FY52" s="200"/>
      <c r="FZ52" s="200"/>
      <c r="GA52" s="200">
        <v>0</v>
      </c>
      <c r="GB52" s="200">
        <v>0</v>
      </c>
      <c r="GC52" s="200"/>
      <c r="GD52" s="200"/>
      <c r="GE52" s="200"/>
      <c r="GF52" s="200"/>
      <c r="GG52" s="200"/>
      <c r="GH52" s="198"/>
      <c r="GI52" s="198"/>
      <c r="GJ52" s="198"/>
      <c r="GK52" s="198"/>
      <c r="GL52" s="198"/>
      <c r="GM52" s="200">
        <v>19</v>
      </c>
      <c r="GN52" s="200">
        <v>21</v>
      </c>
      <c r="GO52" s="200">
        <v>15</v>
      </c>
      <c r="GP52" s="200">
        <v>0</v>
      </c>
      <c r="GQ52" s="200">
        <v>29</v>
      </c>
      <c r="GR52" s="200">
        <v>38</v>
      </c>
      <c r="GS52" s="200">
        <v>43</v>
      </c>
      <c r="GT52" s="200">
        <v>43</v>
      </c>
      <c r="GU52" s="200">
        <v>49</v>
      </c>
      <c r="GV52" s="200">
        <v>63</v>
      </c>
      <c r="GW52" s="198">
        <v>71</v>
      </c>
      <c r="GX52" s="198">
        <v>79</v>
      </c>
      <c r="GY52" s="198">
        <v>93</v>
      </c>
      <c r="GZ52" s="198">
        <v>112</v>
      </c>
      <c r="HA52" s="211">
        <v>1283</v>
      </c>
      <c r="HB52" s="200"/>
      <c r="HH52" s="204">
        <v>204</v>
      </c>
      <c r="HI52" s="204">
        <v>210</v>
      </c>
      <c r="HJ52" s="204">
        <v>210</v>
      </c>
      <c r="HK52" s="204"/>
      <c r="HL52" s="204"/>
      <c r="HM52" s="204"/>
      <c r="HN52" s="204"/>
      <c r="HO52" s="204"/>
      <c r="HP52" s="204"/>
      <c r="HQ52" s="204"/>
      <c r="HR52" s="204">
        <v>260</v>
      </c>
      <c r="HS52" s="204">
        <v>260</v>
      </c>
      <c r="HT52" s="204">
        <v>260</v>
      </c>
      <c r="HU52" s="204">
        <v>269</v>
      </c>
      <c r="HV52" s="204">
        <v>305</v>
      </c>
      <c r="HW52" s="204">
        <v>300</v>
      </c>
      <c r="HX52" s="204">
        <v>1642</v>
      </c>
      <c r="HY52" s="204">
        <f>J52+AH52+BF52+CD52+DB52+DZ52+EX52+FV52</f>
        <v>185</v>
      </c>
      <c r="HZ52" s="204">
        <f>K52+AI52+BG52+CE52+DC52+EA52+EY52+FW52</f>
        <v>189</v>
      </c>
      <c r="IA52" s="204">
        <f>L52+AJ52+BH52+CF52+DD52+EB52+EZ52+FX52</f>
        <v>195</v>
      </c>
      <c r="IB52" s="204">
        <f>M52+AK52+BI52+CG52+DE52+EC52+FA52+FY52</f>
        <v>175</v>
      </c>
      <c r="IC52" s="204">
        <f>N52+AL52+BJ52+CH52+DF52+ED52+FB52+FZ52</f>
        <v>202</v>
      </c>
      <c r="ID52" s="204">
        <f>O52+AM52+BK52+CI52+DG52+EE52+FC52+GA52</f>
        <v>180</v>
      </c>
      <c r="IE52" s="204">
        <f>P52+AN52+BL52+CJ52+DH52+EF52+FD52+GB52</f>
        <v>179</v>
      </c>
      <c r="IF52" s="204">
        <f>Q52+AO52+BM52+CK52+DI52+EG52+FE52+GC52</f>
        <v>171</v>
      </c>
      <c r="IG52" s="204">
        <f>R52+AP52+BN52+CL52+DJ52+EH52+FF52+GD52</f>
        <v>197</v>
      </c>
      <c r="IH52" s="204">
        <f>S52+AQ52+BO52+CM52+DK52+EI52+FG52+GE52</f>
        <v>180</v>
      </c>
      <c r="II52" s="204">
        <f>T52+AR52+BP52+CN52+DL52+EJ52+FH52+GF52</f>
        <v>211</v>
      </c>
      <c r="IJ52" s="204">
        <f>U52+AS52+BQ52+CO52+DM52+EK52+FI52+GG52</f>
        <v>197</v>
      </c>
      <c r="IK52" s="204">
        <f>V52+AT52+BR52+CP52+DN52+EL52+FJ52+GH52</f>
        <v>189</v>
      </c>
      <c r="IL52" s="204">
        <f>W52+AU52+BS52+CQ52+DO52+EM52+FK52+GI52</f>
        <v>190</v>
      </c>
      <c r="IM52" s="204">
        <f>X52+AV52+BT52+CR52+DP52+EN52+FL52+GJ52</f>
        <v>212</v>
      </c>
      <c r="IN52" s="204">
        <f>Y52+AW52+BU52+CS52+DQ52+EO52+FM52+GK52</f>
        <v>188</v>
      </c>
      <c r="IO52" s="204">
        <f>Z52+AX52+BV52+CT52+DR52+EP52+FN52+GL52</f>
        <v>359</v>
      </c>
      <c r="IP52" s="204">
        <f t="shared" si="304"/>
        <v>19</v>
      </c>
      <c r="IQ52" s="204">
        <f t="shared" si="305"/>
        <v>21</v>
      </c>
      <c r="IR52" s="204">
        <f t="shared" si="306"/>
        <v>15</v>
      </c>
      <c r="IS52" s="204">
        <f t="shared" si="307"/>
        <v>-175</v>
      </c>
      <c r="IT52" s="204">
        <f t="shared" si="308"/>
        <v>-202</v>
      </c>
      <c r="IU52" s="204">
        <f t="shared" si="309"/>
        <v>-180</v>
      </c>
      <c r="IV52" s="204">
        <f t="shared" si="310"/>
        <v>-179</v>
      </c>
      <c r="IW52" s="204">
        <f t="shared" si="311"/>
        <v>-171</v>
      </c>
      <c r="IX52" s="204">
        <f t="shared" si="312"/>
        <v>-197</v>
      </c>
      <c r="IY52" s="204">
        <f t="shared" si="313"/>
        <v>-180</v>
      </c>
      <c r="IZ52" s="204">
        <f t="shared" si="314"/>
        <v>49</v>
      </c>
      <c r="JA52" s="204">
        <f t="shared" si="315"/>
        <v>63</v>
      </c>
      <c r="JB52" s="204">
        <f t="shared" si="316"/>
        <v>71</v>
      </c>
      <c r="JC52" s="204">
        <f t="shared" si="317"/>
        <v>79</v>
      </c>
      <c r="JD52" s="204">
        <f>HV52-IM52</f>
        <v>93</v>
      </c>
      <c r="JE52" s="204">
        <f>HW52-IN52</f>
        <v>112</v>
      </c>
      <c r="JF52" s="204">
        <f>HX52-IO52</f>
        <v>1283</v>
      </c>
      <c r="JG52" s="205"/>
    </row>
    <row r="53" spans="1:267">
      <c r="A53" s="21" t="s">
        <v>77</v>
      </c>
      <c r="B53" s="191">
        <f>SUM(B55:B63)</f>
        <v>0</v>
      </c>
      <c r="C53" s="195">
        <f t="shared" ref="C53:DF53" si="320">SUM(C55:C63)</f>
        <v>10209</v>
      </c>
      <c r="D53" s="191">
        <f t="shared" si="320"/>
        <v>10211.5</v>
      </c>
      <c r="E53" s="191">
        <f t="shared" si="320"/>
        <v>10214</v>
      </c>
      <c r="F53" s="191">
        <f t="shared" si="320"/>
        <v>8795</v>
      </c>
      <c r="G53" s="191">
        <f t="shared" si="320"/>
        <v>10302</v>
      </c>
      <c r="H53" s="191">
        <f t="shared" si="320"/>
        <v>9991</v>
      </c>
      <c r="I53" s="191">
        <f t="shared" si="320"/>
        <v>10082</v>
      </c>
      <c r="J53" s="191">
        <f t="shared" si="320"/>
        <v>10088</v>
      </c>
      <c r="K53" s="191">
        <f t="shared" si="320"/>
        <v>11087</v>
      </c>
      <c r="L53" s="191">
        <f t="shared" si="320"/>
        <v>10995</v>
      </c>
      <c r="M53" s="191">
        <f t="shared" si="320"/>
        <v>10725</v>
      </c>
      <c r="N53" s="191">
        <f t="shared" si="320"/>
        <v>10569</v>
      </c>
      <c r="O53" s="191">
        <f t="shared" si="320"/>
        <v>10895</v>
      </c>
      <c r="P53" s="191">
        <f t="shared" ref="P53:R53" si="321">SUM(P55:P63)</f>
        <v>10864</v>
      </c>
      <c r="Q53" s="191">
        <f t="shared" si="321"/>
        <v>10813</v>
      </c>
      <c r="R53" s="191">
        <f t="shared" si="321"/>
        <v>11289</v>
      </c>
      <c r="S53" s="191">
        <f t="shared" ref="S53:U53" si="322">SUM(S55:S63)</f>
        <v>11243</v>
      </c>
      <c r="T53" s="191">
        <f t="shared" si="322"/>
        <v>10379</v>
      </c>
      <c r="U53" s="191">
        <f t="shared" si="322"/>
        <v>9309</v>
      </c>
      <c r="V53" s="191">
        <f t="shared" ref="V53:W53" si="323">SUM(V55:V63)</f>
        <v>8631</v>
      </c>
      <c r="W53" s="191">
        <f t="shared" si="323"/>
        <v>8366</v>
      </c>
      <c r="X53" s="191">
        <f t="shared" ref="X53:Y53" si="324">SUM(X55:X63)</f>
        <v>8234</v>
      </c>
      <c r="Y53" s="191">
        <f t="shared" si="324"/>
        <v>8299</v>
      </c>
      <c r="Z53" s="191">
        <f t="shared" ref="Z53" si="325">SUM(Z55:Z63)</f>
        <v>8685</v>
      </c>
      <c r="AA53" s="196">
        <f t="shared" si="320"/>
        <v>3949</v>
      </c>
      <c r="AB53" s="193">
        <f t="shared" si="320"/>
        <v>3973</v>
      </c>
      <c r="AC53" s="193">
        <f t="shared" si="320"/>
        <v>3997</v>
      </c>
      <c r="AD53" s="193">
        <f t="shared" si="320"/>
        <v>3994</v>
      </c>
      <c r="AE53" s="193">
        <f t="shared" si="320"/>
        <v>3971</v>
      </c>
      <c r="AF53" s="193">
        <f t="shared" si="320"/>
        <v>4016</v>
      </c>
      <c r="AG53" s="193">
        <f t="shared" si="320"/>
        <v>4002</v>
      </c>
      <c r="AH53" s="193">
        <f t="shared" si="320"/>
        <v>4065</v>
      </c>
      <c r="AI53" s="193">
        <f t="shared" si="320"/>
        <v>4032</v>
      </c>
      <c r="AJ53" s="193">
        <f t="shared" si="320"/>
        <v>4053</v>
      </c>
      <c r="AK53" s="193">
        <f t="shared" si="320"/>
        <v>4004</v>
      </c>
      <c r="AL53" s="193">
        <f t="shared" si="320"/>
        <v>3998</v>
      </c>
      <c r="AM53" s="193">
        <f t="shared" si="320"/>
        <v>4155</v>
      </c>
      <c r="AN53" s="193">
        <f t="shared" ref="AN53:AO53" si="326">SUM(AN55:AN63)</f>
        <v>4180</v>
      </c>
      <c r="AO53" s="193">
        <f t="shared" si="326"/>
        <v>4287</v>
      </c>
      <c r="AP53" s="193">
        <f>SUM(AP55:AP63)</f>
        <v>4287</v>
      </c>
      <c r="AQ53" s="193">
        <f>SUM(AQ55:AQ63)</f>
        <v>4212</v>
      </c>
      <c r="AR53" s="193">
        <f t="shared" ref="AR53:AW53" si="327">SUM(AR55:AR63)</f>
        <v>4387</v>
      </c>
      <c r="AS53" s="193">
        <f t="shared" si="327"/>
        <v>4515</v>
      </c>
      <c r="AT53" s="191">
        <f t="shared" si="327"/>
        <v>4558</v>
      </c>
      <c r="AU53" s="191">
        <f t="shared" si="327"/>
        <v>4698</v>
      </c>
      <c r="AV53" s="191">
        <f t="shared" si="327"/>
        <v>4729</v>
      </c>
      <c r="AW53" s="191">
        <f t="shared" si="327"/>
        <v>4786</v>
      </c>
      <c r="AX53" s="191">
        <f t="shared" ref="AX53" si="328">SUM(AX55:AX63)</f>
        <v>4943</v>
      </c>
      <c r="AY53" s="196">
        <f t="shared" si="320"/>
        <v>952</v>
      </c>
      <c r="AZ53" s="193">
        <f t="shared" si="320"/>
        <v>1073.5</v>
      </c>
      <c r="BA53" s="193">
        <f t="shared" si="320"/>
        <v>1195</v>
      </c>
      <c r="BB53" s="193">
        <f t="shared" si="320"/>
        <v>1085</v>
      </c>
      <c r="BC53" s="193">
        <f t="shared" si="320"/>
        <v>1148</v>
      </c>
      <c r="BD53" s="193">
        <f t="shared" si="320"/>
        <v>1307</v>
      </c>
      <c r="BE53" s="193">
        <f t="shared" si="320"/>
        <v>1201</v>
      </c>
      <c r="BF53" s="193">
        <f t="shared" si="320"/>
        <v>1361</v>
      </c>
      <c r="BG53" s="193">
        <f t="shared" si="320"/>
        <v>1355</v>
      </c>
      <c r="BH53" s="193">
        <f t="shared" si="320"/>
        <v>1270</v>
      </c>
      <c r="BI53" s="193">
        <f t="shared" si="320"/>
        <v>1322</v>
      </c>
      <c r="BJ53" s="193">
        <f t="shared" si="320"/>
        <v>1358</v>
      </c>
      <c r="BK53" s="193">
        <f t="shared" si="320"/>
        <v>1391</v>
      </c>
      <c r="BL53" s="193">
        <f t="shared" ref="BL53:BM53" si="329">SUM(BL55:BL63)</f>
        <v>1503</v>
      </c>
      <c r="BM53" s="193">
        <f t="shared" si="329"/>
        <v>1402</v>
      </c>
      <c r="BN53" s="193">
        <f t="shared" ref="BN53:BO53" si="330">SUM(BN55:BN63)</f>
        <v>1485</v>
      </c>
      <c r="BO53" s="193">
        <f t="shared" si="330"/>
        <v>1377</v>
      </c>
      <c r="BP53" s="193">
        <f t="shared" ref="BP53:BU53" si="331">SUM(BP55:BP63)</f>
        <v>1471</v>
      </c>
      <c r="BQ53" s="193">
        <f t="shared" si="331"/>
        <v>1576</v>
      </c>
      <c r="BR53" s="191">
        <f t="shared" si="331"/>
        <v>1615</v>
      </c>
      <c r="BS53" s="191">
        <f t="shared" si="331"/>
        <v>1709</v>
      </c>
      <c r="BT53" s="191">
        <f t="shared" si="331"/>
        <v>1705</v>
      </c>
      <c r="BU53" s="191">
        <f t="shared" si="331"/>
        <v>1784</v>
      </c>
      <c r="BV53" s="191">
        <f t="shared" ref="BV53" si="332">SUM(BV55:BV63)</f>
        <v>1908</v>
      </c>
      <c r="BW53" s="196">
        <f t="shared" si="320"/>
        <v>208</v>
      </c>
      <c r="BX53" s="193">
        <f t="shared" si="320"/>
        <v>234</v>
      </c>
      <c r="BY53" s="193">
        <f t="shared" si="320"/>
        <v>260</v>
      </c>
      <c r="BZ53" s="193">
        <f t="shared" si="320"/>
        <v>222.8</v>
      </c>
      <c r="CA53" s="193">
        <f t="shared" si="320"/>
        <v>281</v>
      </c>
      <c r="CB53" s="193">
        <f t="shared" si="320"/>
        <v>287</v>
      </c>
      <c r="CC53" s="193">
        <f t="shared" si="320"/>
        <v>282</v>
      </c>
      <c r="CD53" s="193">
        <f t="shared" si="320"/>
        <v>230</v>
      </c>
      <c r="CE53" s="193">
        <f t="shared" si="320"/>
        <v>243</v>
      </c>
      <c r="CF53" s="193">
        <f t="shared" si="320"/>
        <v>242</v>
      </c>
      <c r="CG53" s="193">
        <f t="shared" si="320"/>
        <v>201</v>
      </c>
      <c r="CH53" s="193">
        <f t="shared" si="320"/>
        <v>202</v>
      </c>
      <c r="CI53" s="193">
        <f t="shared" si="320"/>
        <v>221</v>
      </c>
      <c r="CJ53" s="193">
        <f t="shared" ref="CJ53:CK53" si="333">SUM(CJ55:CJ63)</f>
        <v>222</v>
      </c>
      <c r="CK53" s="193">
        <f t="shared" si="333"/>
        <v>231</v>
      </c>
      <c r="CL53" s="193">
        <f t="shared" ref="CL53:CM53" si="334">SUM(CL55:CL63)</f>
        <v>235</v>
      </c>
      <c r="CM53" s="193">
        <f t="shared" si="334"/>
        <v>208</v>
      </c>
      <c r="CN53" s="193">
        <f t="shared" ref="CN53:CS53" si="335">SUM(CN55:CN63)</f>
        <v>239</v>
      </c>
      <c r="CO53" s="193">
        <f t="shared" si="335"/>
        <v>225</v>
      </c>
      <c r="CP53" s="191">
        <f t="shared" si="335"/>
        <v>232</v>
      </c>
      <c r="CQ53" s="191">
        <f t="shared" si="335"/>
        <v>225</v>
      </c>
      <c r="CR53" s="191">
        <f t="shared" si="335"/>
        <v>212</v>
      </c>
      <c r="CS53" s="191">
        <f t="shared" si="335"/>
        <v>221</v>
      </c>
      <c r="CT53" s="191">
        <f t="shared" ref="CT53" si="336">SUM(CT55:CT63)</f>
        <v>225</v>
      </c>
      <c r="CU53" s="196">
        <f t="shared" si="320"/>
        <v>447</v>
      </c>
      <c r="CV53" s="193">
        <f t="shared" si="320"/>
        <v>496.5</v>
      </c>
      <c r="CW53" s="193">
        <f t="shared" si="320"/>
        <v>546</v>
      </c>
      <c r="CX53" s="193">
        <f t="shared" si="320"/>
        <v>564</v>
      </c>
      <c r="CY53" s="193">
        <f t="shared" si="320"/>
        <v>652</v>
      </c>
      <c r="CZ53" s="193">
        <f t="shared" si="320"/>
        <v>759</v>
      </c>
      <c r="DA53" s="193">
        <f t="shared" si="320"/>
        <v>874</v>
      </c>
      <c r="DB53" s="193">
        <f t="shared" si="320"/>
        <v>982</v>
      </c>
      <c r="DC53" s="193">
        <f t="shared" si="320"/>
        <v>991</v>
      </c>
      <c r="DD53" s="193">
        <f t="shared" si="320"/>
        <v>977</v>
      </c>
      <c r="DE53" s="193">
        <f t="shared" si="320"/>
        <v>1053</v>
      </c>
      <c r="DF53" s="193">
        <f t="shared" si="320"/>
        <v>1250</v>
      </c>
      <c r="DG53" s="193">
        <f t="shared" ref="DG53:GA53" si="337">SUM(DG55:DG63)</f>
        <v>1522</v>
      </c>
      <c r="DH53" s="193">
        <f t="shared" ref="DH53:DI53" si="338">SUM(DH55:DH63)</f>
        <v>1393</v>
      </c>
      <c r="DI53" s="193">
        <f t="shared" si="338"/>
        <v>1330</v>
      </c>
      <c r="DJ53" s="193">
        <f t="shared" ref="DJ53:DK53" si="339">SUM(DJ55:DJ63)</f>
        <v>1373</v>
      </c>
      <c r="DK53" s="193">
        <f t="shared" si="339"/>
        <v>1361</v>
      </c>
      <c r="DL53" s="193">
        <f t="shared" ref="DL53:DQ53" si="340">SUM(DL55:DL63)</f>
        <v>1539</v>
      </c>
      <c r="DM53" s="193">
        <f t="shared" si="340"/>
        <v>1599</v>
      </c>
      <c r="DN53" s="191">
        <f t="shared" si="340"/>
        <v>1599</v>
      </c>
      <c r="DO53" s="191">
        <f t="shared" si="340"/>
        <v>1660</v>
      </c>
      <c r="DP53" s="191">
        <f t="shared" si="340"/>
        <v>1797</v>
      </c>
      <c r="DQ53" s="191">
        <f t="shared" si="340"/>
        <v>1823</v>
      </c>
      <c r="DR53" s="191">
        <f t="shared" ref="DR53" si="341">SUM(DR55:DR63)</f>
        <v>1937</v>
      </c>
      <c r="DS53" s="196">
        <f t="shared" si="337"/>
        <v>79</v>
      </c>
      <c r="DT53" s="193">
        <f t="shared" si="337"/>
        <v>88</v>
      </c>
      <c r="DU53" s="193">
        <f t="shared" si="337"/>
        <v>97</v>
      </c>
      <c r="DV53" s="193">
        <f t="shared" si="337"/>
        <v>215</v>
      </c>
      <c r="DW53" s="193">
        <f t="shared" si="337"/>
        <v>298</v>
      </c>
      <c r="DX53" s="193">
        <f t="shared" si="337"/>
        <v>814</v>
      </c>
      <c r="DY53" s="193">
        <f t="shared" si="337"/>
        <v>1630</v>
      </c>
      <c r="DZ53" s="193">
        <f t="shared" si="337"/>
        <v>2009</v>
      </c>
      <c r="EA53" s="193">
        <f t="shared" si="337"/>
        <v>2017</v>
      </c>
      <c r="EB53" s="193">
        <f t="shared" si="337"/>
        <v>2045</v>
      </c>
      <c r="EC53" s="193">
        <f t="shared" si="337"/>
        <v>2307</v>
      </c>
      <c r="ED53" s="193">
        <f t="shared" si="337"/>
        <v>2577</v>
      </c>
      <c r="EE53" s="193">
        <f t="shared" si="337"/>
        <v>2643</v>
      </c>
      <c r="EF53" s="193">
        <f t="shared" ref="EF53:EG53" si="342">SUM(EF55:EF63)</f>
        <v>2690</v>
      </c>
      <c r="EG53" s="193">
        <f t="shared" si="342"/>
        <v>2695</v>
      </c>
      <c r="EH53" s="193">
        <f t="shared" ref="EH53:EI53" si="343">SUM(EH55:EH63)</f>
        <v>3036</v>
      </c>
      <c r="EI53" s="193">
        <f t="shared" si="343"/>
        <v>3234</v>
      </c>
      <c r="EJ53" s="193">
        <f t="shared" ref="EJ53:EO53" si="344">SUM(EJ55:EJ63)</f>
        <v>3385</v>
      </c>
      <c r="EK53" s="193">
        <f t="shared" si="344"/>
        <v>3463</v>
      </c>
      <c r="EL53" s="191">
        <f t="shared" si="344"/>
        <v>3612</v>
      </c>
      <c r="EM53" s="191">
        <f t="shared" si="344"/>
        <v>3533</v>
      </c>
      <c r="EN53" s="191">
        <f t="shared" si="344"/>
        <v>3625</v>
      </c>
      <c r="EO53" s="191">
        <f t="shared" si="344"/>
        <v>3486</v>
      </c>
      <c r="EP53" s="191">
        <f t="shared" ref="EP53" si="345">SUM(EP55:EP63)</f>
        <v>3391</v>
      </c>
      <c r="EQ53" s="196">
        <f t="shared" si="337"/>
        <v>308</v>
      </c>
      <c r="ER53" s="193">
        <f t="shared" si="337"/>
        <v>310.5</v>
      </c>
      <c r="ES53" s="193">
        <f t="shared" si="337"/>
        <v>313</v>
      </c>
      <c r="ET53" s="193">
        <f t="shared" si="337"/>
        <v>299</v>
      </c>
      <c r="EU53" s="193">
        <f t="shared" si="337"/>
        <v>299</v>
      </c>
      <c r="EV53" s="193">
        <f t="shared" si="337"/>
        <v>331</v>
      </c>
      <c r="EW53" s="193">
        <f t="shared" si="337"/>
        <v>327</v>
      </c>
      <c r="EX53" s="193">
        <f t="shared" si="337"/>
        <v>312</v>
      </c>
      <c r="EY53" s="193">
        <f t="shared" si="337"/>
        <v>331</v>
      </c>
      <c r="EZ53" s="193">
        <f t="shared" si="337"/>
        <v>287</v>
      </c>
      <c r="FA53" s="193">
        <f t="shared" si="337"/>
        <v>328</v>
      </c>
      <c r="FB53" s="193">
        <f t="shared" si="337"/>
        <v>343</v>
      </c>
      <c r="FC53" s="193">
        <f t="shared" si="337"/>
        <v>336</v>
      </c>
      <c r="FD53" s="193">
        <f t="shared" ref="FD53:FE53" si="346">SUM(FD55:FD63)</f>
        <v>346</v>
      </c>
      <c r="FE53" s="193">
        <f t="shared" si="346"/>
        <v>331</v>
      </c>
      <c r="FF53" s="193">
        <f t="shared" ref="FF53:FH53" si="347">SUM(FF55:FF63)</f>
        <v>331</v>
      </c>
      <c r="FG53" s="193">
        <f t="shared" si="347"/>
        <v>358</v>
      </c>
      <c r="FH53" s="193">
        <f t="shared" si="347"/>
        <v>352</v>
      </c>
      <c r="FI53" s="193">
        <f t="shared" ref="FI53:FL53" si="348">SUM(FI55:FI63)</f>
        <v>338</v>
      </c>
      <c r="FJ53" s="191">
        <f t="shared" si="348"/>
        <v>418</v>
      </c>
      <c r="FK53" s="191">
        <f t="shared" si="348"/>
        <v>445</v>
      </c>
      <c r="FL53" s="191">
        <f t="shared" si="348"/>
        <v>437</v>
      </c>
      <c r="FM53" s="191">
        <f>SUM(FM55:FM63)</f>
        <v>441</v>
      </c>
      <c r="FN53" s="191">
        <f>SUM(FN55:FN63)</f>
        <v>437</v>
      </c>
      <c r="FO53" s="196">
        <f t="shared" si="337"/>
        <v>251</v>
      </c>
      <c r="FP53" s="193">
        <f t="shared" si="337"/>
        <v>248.5</v>
      </c>
      <c r="FQ53" s="193">
        <f t="shared" si="337"/>
        <v>246</v>
      </c>
      <c r="FR53" s="193">
        <f t="shared" si="337"/>
        <v>256</v>
      </c>
      <c r="FS53" s="193">
        <f t="shared" si="337"/>
        <v>247</v>
      </c>
      <c r="FT53" s="193">
        <f t="shared" si="337"/>
        <v>248</v>
      </c>
      <c r="FU53" s="193">
        <f t="shared" si="337"/>
        <v>275</v>
      </c>
      <c r="FV53" s="193">
        <f t="shared" si="337"/>
        <v>264</v>
      </c>
      <c r="FW53" s="193">
        <f t="shared" si="337"/>
        <v>268</v>
      </c>
      <c r="FX53" s="193">
        <f t="shared" si="337"/>
        <v>272</v>
      </c>
      <c r="FY53" s="193">
        <f t="shared" si="337"/>
        <v>264</v>
      </c>
      <c r="FZ53" s="193">
        <f t="shared" si="337"/>
        <v>262</v>
      </c>
      <c r="GA53" s="193">
        <f t="shared" si="337"/>
        <v>265</v>
      </c>
      <c r="GB53" s="193">
        <f t="shared" ref="GB53:GC53" si="349">SUM(GB55:GB63)</f>
        <v>273</v>
      </c>
      <c r="GC53" s="193">
        <f t="shared" si="349"/>
        <v>276</v>
      </c>
      <c r="GD53" s="193">
        <f t="shared" ref="GD53:GE53" si="350">SUM(GD55:GD63)</f>
        <v>286</v>
      </c>
      <c r="GE53" s="193">
        <f t="shared" si="350"/>
        <v>289</v>
      </c>
      <c r="GF53" s="193">
        <f t="shared" ref="GF53:GK53" si="351">SUM(GF55:GF63)</f>
        <v>300</v>
      </c>
      <c r="GG53" s="193">
        <f t="shared" si="351"/>
        <v>308</v>
      </c>
      <c r="GH53" s="191">
        <f t="shared" si="351"/>
        <v>306</v>
      </c>
      <c r="GI53" s="191">
        <f t="shared" si="351"/>
        <v>320</v>
      </c>
      <c r="GJ53" s="191">
        <f t="shared" si="351"/>
        <v>310</v>
      </c>
      <c r="GK53" s="191">
        <f t="shared" si="351"/>
        <v>311</v>
      </c>
      <c r="GL53" s="191">
        <f t="shared" ref="GL53" si="352">SUM(GL55:GL63)</f>
        <v>311</v>
      </c>
      <c r="GM53" s="196">
        <f t="shared" ref="GM53:GR53" si="353">SUM(GM55:GM63)</f>
        <v>1377</v>
      </c>
      <c r="GN53" s="193">
        <f t="shared" si="353"/>
        <v>1411</v>
      </c>
      <c r="GO53" s="193">
        <f t="shared" si="353"/>
        <v>1407</v>
      </c>
      <c r="GP53" s="193">
        <f t="shared" si="353"/>
        <v>1875</v>
      </c>
      <c r="GQ53" s="193">
        <f t="shared" si="353"/>
        <v>3064</v>
      </c>
      <c r="GR53" s="193">
        <f t="shared" si="353"/>
        <v>3401</v>
      </c>
      <c r="GS53" s="193">
        <f t="shared" ref="GS53:GT53" si="354">SUM(GS55:GS63)</f>
        <v>3466</v>
      </c>
      <c r="GT53" s="193">
        <f t="shared" si="354"/>
        <v>3909</v>
      </c>
      <c r="GU53" s="193">
        <f t="shared" ref="GU53" si="355">SUM(GU55:GU63)</f>
        <v>4159</v>
      </c>
      <c r="GV53" s="193">
        <f>SUM(GV55:GV63)</f>
        <v>4472</v>
      </c>
      <c r="GW53" s="191">
        <f t="shared" ref="GW53" si="356">SUM(GW55:GW63)</f>
        <v>4545</v>
      </c>
      <c r="GX53" s="191">
        <f t="shared" ref="GX53:GZ53" si="357">SUM(GX55:GX63)</f>
        <v>5001</v>
      </c>
      <c r="GY53" s="191">
        <f t="shared" si="357"/>
        <v>5263</v>
      </c>
      <c r="GZ53" s="191">
        <f t="shared" si="357"/>
        <v>5384</v>
      </c>
      <c r="HA53" s="212">
        <f t="shared" ref="HA53" si="358">SUM(HA55:HA63)</f>
        <v>5341</v>
      </c>
      <c r="HB53" s="76"/>
      <c r="HH53" s="191">
        <f t="shared" ref="HH53:HY53" si="359">SUM(HH55:HH63)</f>
        <v>20688</v>
      </c>
      <c r="HI53" s="191">
        <f t="shared" ref="HI53:HJ53" si="360">SUM(HI55:HI63)</f>
        <v>21735</v>
      </c>
      <c r="HJ53" s="191">
        <f t="shared" si="360"/>
        <v>21548</v>
      </c>
      <c r="HK53" s="191">
        <f t="shared" ref="HK53:HW53" si="361">SUM(HK55:HK63)</f>
        <v>0</v>
      </c>
      <c r="HL53" s="191">
        <f t="shared" si="361"/>
        <v>0</v>
      </c>
      <c r="HM53" s="191">
        <f t="shared" si="361"/>
        <v>0</v>
      </c>
      <c r="HN53" s="191">
        <f t="shared" si="361"/>
        <v>0</v>
      </c>
      <c r="HO53" s="191">
        <f t="shared" si="361"/>
        <v>0</v>
      </c>
      <c r="HP53" s="191">
        <f t="shared" si="361"/>
        <v>0</v>
      </c>
      <c r="HQ53" s="191">
        <f t="shared" si="361"/>
        <v>0</v>
      </c>
      <c r="HR53" s="191">
        <f t="shared" si="361"/>
        <v>26211</v>
      </c>
      <c r="HS53" s="191">
        <f t="shared" si="361"/>
        <v>25805</v>
      </c>
      <c r="HT53" s="191">
        <f t="shared" si="361"/>
        <v>25516</v>
      </c>
      <c r="HU53" s="191">
        <f t="shared" si="361"/>
        <v>25957</v>
      </c>
      <c r="HV53" s="191">
        <f t="shared" si="361"/>
        <v>26312</v>
      </c>
      <c r="HW53" s="191">
        <f t="shared" si="361"/>
        <v>26535</v>
      </c>
      <c r="HX53" s="191">
        <f t="shared" ref="HX53" si="362">SUM(HX55:HX63)</f>
        <v>27178</v>
      </c>
      <c r="HY53" s="195">
        <f t="shared" si="359"/>
        <v>19311</v>
      </c>
      <c r="HZ53" s="191">
        <f t="shared" ref="HZ53" si="363">SUM(HZ55:HZ63)</f>
        <v>20324</v>
      </c>
      <c r="IA53" s="191">
        <f t="shared" ref="IA53:IL53" si="364">SUM(IA55:IA63)</f>
        <v>20141</v>
      </c>
      <c r="IB53" s="191">
        <f t="shared" si="364"/>
        <v>20204</v>
      </c>
      <c r="IC53" s="191">
        <f t="shared" si="364"/>
        <v>20559</v>
      </c>
      <c r="ID53" s="191">
        <f t="shared" si="364"/>
        <v>21428</v>
      </c>
      <c r="IE53" s="191">
        <f t="shared" si="364"/>
        <v>21471</v>
      </c>
      <c r="IF53" s="191">
        <f t="shared" si="364"/>
        <v>21365</v>
      </c>
      <c r="IG53" s="191">
        <f t="shared" si="364"/>
        <v>22322</v>
      </c>
      <c r="IH53" s="191">
        <f t="shared" si="364"/>
        <v>22282</v>
      </c>
      <c r="II53" s="191">
        <f t="shared" si="364"/>
        <v>22052</v>
      </c>
      <c r="IJ53" s="191">
        <f t="shared" si="364"/>
        <v>21333</v>
      </c>
      <c r="IK53" s="191">
        <f t="shared" si="364"/>
        <v>20971</v>
      </c>
      <c r="IL53" s="191">
        <f t="shared" si="364"/>
        <v>20956</v>
      </c>
      <c r="IM53" s="191">
        <f t="shared" ref="IM53:IN53" si="365">SUM(IM55:IM63)</f>
        <v>21049</v>
      </c>
      <c r="IN53" s="191">
        <f t="shared" si="365"/>
        <v>21151</v>
      </c>
      <c r="IO53" s="191">
        <f t="shared" ref="IO53" si="366">SUM(IO55:IO63)</f>
        <v>21837</v>
      </c>
      <c r="IP53" s="195">
        <f t="shared" ref="IP53:IQ53" si="367">SUM(IP55:IP63)</f>
        <v>1377</v>
      </c>
      <c r="IQ53" s="191">
        <f t="shared" si="367"/>
        <v>1411</v>
      </c>
      <c r="IR53" s="191">
        <f t="shared" ref="IR53:IY53" si="368">SUM(IR55:IR63)</f>
        <v>1407</v>
      </c>
      <c r="IS53" s="191">
        <f t="shared" si="368"/>
        <v>-20204</v>
      </c>
      <c r="IT53" s="191">
        <f t="shared" si="368"/>
        <v>-20559</v>
      </c>
      <c r="IU53" s="191">
        <f t="shared" si="368"/>
        <v>-21428</v>
      </c>
      <c r="IV53" s="191">
        <f t="shared" si="368"/>
        <v>-21471</v>
      </c>
      <c r="IW53" s="191">
        <f t="shared" si="368"/>
        <v>-21365</v>
      </c>
      <c r="IX53" s="191">
        <f t="shared" si="368"/>
        <v>-22322</v>
      </c>
      <c r="IY53" s="191">
        <f t="shared" si="368"/>
        <v>-22282</v>
      </c>
      <c r="IZ53" s="191">
        <f t="shared" ref="IZ53:JF53" si="369">SUM(IZ55:IZ63)</f>
        <v>4159</v>
      </c>
      <c r="JA53" s="191">
        <f t="shared" si="369"/>
        <v>4472</v>
      </c>
      <c r="JB53" s="191">
        <f t="shared" si="369"/>
        <v>4545</v>
      </c>
      <c r="JC53" s="191">
        <f t="shared" si="369"/>
        <v>5001</v>
      </c>
      <c r="JD53" s="191">
        <f t="shared" si="369"/>
        <v>5263</v>
      </c>
      <c r="JE53" s="191">
        <f t="shared" si="369"/>
        <v>5384</v>
      </c>
      <c r="JF53" s="191">
        <f t="shared" si="369"/>
        <v>5341</v>
      </c>
    </row>
    <row r="54" spans="1:267">
      <c r="A54" s="25" t="s">
        <v>136</v>
      </c>
      <c r="B54" s="26" t="e">
        <f>(B53/B5)*100</f>
        <v>#DIV/0!</v>
      </c>
      <c r="C54" s="71">
        <f>(C53/C5)*100</f>
        <v>25.331249069525086</v>
      </c>
      <c r="D54" s="26">
        <f>(D53/D5)*100</f>
        <v>25.640607148686144</v>
      </c>
      <c r="E54" s="26">
        <f>(E53/E5)*100</f>
        <v>25.957457622811255</v>
      </c>
      <c r="F54" s="26">
        <f>(F53/F5)*100</f>
        <v>24.489739091693817</v>
      </c>
      <c r="G54" s="26">
        <f>(G53/G5)*100</f>
        <v>26.193079250464013</v>
      </c>
      <c r="H54" s="26">
        <f>(H53/H5)*100</f>
        <v>26.581705954344702</v>
      </c>
      <c r="I54" s="26">
        <f>(I53/I5)*100</f>
        <v>25.849956412491665</v>
      </c>
      <c r="J54" s="26">
        <f>(J53/J5)*100</f>
        <v>25.088910442935664</v>
      </c>
      <c r="K54" s="26">
        <f>(K53/K5)*100</f>
        <v>25.532551873431132</v>
      </c>
      <c r="L54" s="26">
        <f>(L53/L5)*100</f>
        <v>25.310773480662984</v>
      </c>
      <c r="M54" s="26">
        <f>(M53/M5)*100</f>
        <v>24.663109966425974</v>
      </c>
      <c r="N54" s="26">
        <f>(N53/N5)*100</f>
        <v>24.187568656169901</v>
      </c>
      <c r="O54" s="26">
        <f>(O53/O5)*100</f>
        <v>24.736065387671697</v>
      </c>
      <c r="P54" s="26">
        <f>(P53/P5)*100</f>
        <v>24.663442983949693</v>
      </c>
      <c r="Q54" s="26">
        <f>(Q53/Q5)*100</f>
        <v>24.351958201022452</v>
      </c>
      <c r="R54" s="26">
        <f>(R53/R5)*100</f>
        <v>24.332887873431911</v>
      </c>
      <c r="S54" s="26">
        <f>(S53/S5)*100</f>
        <v>24.045597450649101</v>
      </c>
      <c r="T54" s="26">
        <f>(T53/T5)*100</f>
        <v>23.733735793830462</v>
      </c>
      <c r="U54" s="26">
        <f>(U53/U5)*100</f>
        <v>23.292881271112222</v>
      </c>
      <c r="V54" s="26">
        <f>(V53/V5)*100</f>
        <v>23.495304205798284</v>
      </c>
      <c r="W54" s="26">
        <f>(W53/W5)*100</f>
        <v>24.023661842407535</v>
      </c>
      <c r="X54" s="26">
        <f>(X53/X5)*100</f>
        <v>24.169308441939648</v>
      </c>
      <c r="Y54" s="26">
        <f>(Y53/Y5)*100</f>
        <v>24.356528629706805</v>
      </c>
      <c r="Z54" s="26">
        <f>(Z53/Z5)*100</f>
        <v>25.447566585601688</v>
      </c>
      <c r="AA54" s="64">
        <f>(AA53/AA5)*100</f>
        <v>25.682882414151926</v>
      </c>
      <c r="AB54" s="57">
        <f>(AB53/AB5)*100</f>
        <v>25.835609312004159</v>
      </c>
      <c r="AC54" s="57">
        <f>(AC53/AC5)*100</f>
        <v>25.988296488946684</v>
      </c>
      <c r="AD54" s="57">
        <f>(AD53/AD5)*100</f>
        <v>26.279773654428212</v>
      </c>
      <c r="AE54" s="57">
        <f>(AE53/AE5)*100</f>
        <v>25.74559128630705</v>
      </c>
      <c r="AF54" s="57">
        <f>(AF53/AF5)*100</f>
        <v>26.272406123250029</v>
      </c>
      <c r="AG54" s="57">
        <f>(AG53/AG5)*100</f>
        <v>26.619662099241719</v>
      </c>
      <c r="AH54" s="57">
        <f>(AH53/AH5)*100</f>
        <v>26.324310322497084</v>
      </c>
      <c r="AI54" s="57">
        <f>(AI53/AI5)*100</f>
        <v>26.07852014746782</v>
      </c>
      <c r="AJ54" s="57">
        <f>(AJ53/AJ5)*100</f>
        <v>26.224522808152699</v>
      </c>
      <c r="AK54" s="57">
        <f>(AK53/AK5)*100</f>
        <v>25.454545454545453</v>
      </c>
      <c r="AL54" s="57">
        <f>(AL53/AL5)*100</f>
        <v>25.552856960245428</v>
      </c>
      <c r="AM54" s="57">
        <f>(AM53/AM5)*100</f>
        <v>25.989866766747983</v>
      </c>
      <c r="AN54" s="57">
        <f>(AN53/AN5)*100</f>
        <v>25.712000984191423</v>
      </c>
      <c r="AO54" s="57">
        <f>(AO53/AO5)*100</f>
        <v>25.422522682796654</v>
      </c>
      <c r="AP54" s="57">
        <f>(AP53/AP5)*100</f>
        <v>25.326401606900216</v>
      </c>
      <c r="AQ54" s="57">
        <f>(AQ53/AQ5)*100</f>
        <v>24.397590361445783</v>
      </c>
      <c r="AR54" s="57">
        <f>(AR53/AR5)*100</f>
        <v>24.917641713052369</v>
      </c>
      <c r="AS54" s="57">
        <f>(AS53/AS5)*100</f>
        <v>24.672131147540984</v>
      </c>
      <c r="AT54" s="26">
        <f>(AT53/AT5)*100</f>
        <v>24.759628442609593</v>
      </c>
      <c r="AU54" s="26">
        <f>(AU53/AU5)*100</f>
        <v>25.125681891111352</v>
      </c>
      <c r="AV54" s="26">
        <f>(AV53/AV5)*100</f>
        <v>24.70483753003866</v>
      </c>
      <c r="AW54" s="26">
        <f>(AW53/AW5)*100</f>
        <v>24.64088966688977</v>
      </c>
      <c r="AX54" s="26">
        <f>(AX53/AX5)*100</f>
        <v>24.997471427126531</v>
      </c>
      <c r="AY54" s="64">
        <f>(AY53/AY5)*100</f>
        <v>26.407766990291265</v>
      </c>
      <c r="AZ54" s="57">
        <f>(AZ53/AZ5)*100</f>
        <v>28.619034924020259</v>
      </c>
      <c r="BA54" s="57">
        <f>(BA53/BA5)*100</f>
        <v>30.664613805491403</v>
      </c>
      <c r="BB54" s="57">
        <f>(BB53/BB5)*100</f>
        <v>29.018454132120887</v>
      </c>
      <c r="BC54" s="57">
        <f>(BC53/BC5)*100</f>
        <v>28.472222222222221</v>
      </c>
      <c r="BD54" s="57">
        <f>(BD53/BD5)*100</f>
        <v>30.752941176470589</v>
      </c>
      <c r="BE54" s="57">
        <f>(BE53/BE5)*100</f>
        <v>27.647329650092079</v>
      </c>
      <c r="BF54" s="57">
        <f>(BF53/BF5)*100</f>
        <v>31.395617070357556</v>
      </c>
      <c r="BG54" s="57">
        <f>(BG53/BG5)*100</f>
        <v>30.422092501122588</v>
      </c>
      <c r="BH54" s="57">
        <f>(BH53/BH5)*100</f>
        <v>28.935976304397361</v>
      </c>
      <c r="BI54" s="57">
        <f>(BI53/BI5)*100</f>
        <v>28.764142732811138</v>
      </c>
      <c r="BJ54" s="57">
        <f>(BJ53/BJ5)*100</f>
        <v>28.321167883211679</v>
      </c>
      <c r="BK54" s="57">
        <f>(BK53/BK5)*100</f>
        <v>28.283855225701505</v>
      </c>
      <c r="BL54" s="57">
        <f>(BL53/BL5)*100</f>
        <v>29.691821414460691</v>
      </c>
      <c r="BM54" s="57">
        <f>(BM53/BM5)*100</f>
        <v>27.647406823111815</v>
      </c>
      <c r="BN54" s="57">
        <f>(BN53/BN5)*100</f>
        <v>29.066353493834413</v>
      </c>
      <c r="BO54" s="57">
        <f>(BO53/BO5)*100</f>
        <v>26.941890041087852</v>
      </c>
      <c r="BP54" s="57">
        <f>(BP53/BP5)*100</f>
        <v>27.205474385056412</v>
      </c>
      <c r="BQ54" s="57">
        <f>(BQ53/BQ5)*100</f>
        <v>27.097661623108664</v>
      </c>
      <c r="BR54" s="26">
        <f>(BR53/BR5)*100</f>
        <v>27.142857142857142</v>
      </c>
      <c r="BS54" s="26">
        <f>(BS53/BS5)*100</f>
        <v>26.761666144691514</v>
      </c>
      <c r="BT54" s="26">
        <f>(BT53/BT5)*100</f>
        <v>26.483379931655794</v>
      </c>
      <c r="BU54" s="26">
        <f>(BU53/BU5)*100</f>
        <v>28.241253759696054</v>
      </c>
      <c r="BV54" s="26">
        <f>(BV53/BV5)*100</f>
        <v>29.178773512769535</v>
      </c>
      <c r="BW54" s="64">
        <f>(BW53/BW5)*100</f>
        <v>7.4312254376563054</v>
      </c>
      <c r="BX54" s="57">
        <f>(BX53/BX5)*100</f>
        <v>8.1151378533032759</v>
      </c>
      <c r="BY54" s="57">
        <f>(BY53/BY5)*100</f>
        <v>8.7601078167115904</v>
      </c>
      <c r="BZ54" s="57">
        <f>(BZ53/BZ5)*100</f>
        <v>6.2354236244565922</v>
      </c>
      <c r="CA54" s="57">
        <f>(CA53/CA5)*100</f>
        <v>7.5234270414993309</v>
      </c>
      <c r="CB54" s="57">
        <f>(CB53/CB5)*100</f>
        <v>7.6482345103264491</v>
      </c>
      <c r="CC54" s="57">
        <f>(CC53/CC5)*100</f>
        <v>10.375275938189846</v>
      </c>
      <c r="CD54" s="57">
        <f>(CD53/CD5)*100</f>
        <v>8.4249084249084252</v>
      </c>
      <c r="CE54" s="57">
        <f>(CE53/CE5)*100</f>
        <v>9.4921875</v>
      </c>
      <c r="CF54" s="57">
        <f>(CF53/CF5)*100</f>
        <v>9.4383775351014041</v>
      </c>
      <c r="CG54" s="57">
        <f>(CG53/CG5)*100</f>
        <v>7.9603960396039604</v>
      </c>
      <c r="CH54" s="57">
        <f>(CH53/CH5)*100</f>
        <v>7.6544145509662753</v>
      </c>
      <c r="CI54" s="57">
        <f>(CI53/CI5)*100</f>
        <v>8.7977707006369421</v>
      </c>
      <c r="CJ54" s="57">
        <f>(CJ53/CJ5)*100</f>
        <v>8.535178777393309</v>
      </c>
      <c r="CK54" s="57">
        <f>(CK53/CK5)*100</f>
        <v>8.5746102449888646</v>
      </c>
      <c r="CL54" s="57">
        <f>(CL53/CL5)*100</f>
        <v>9.4150641025641022</v>
      </c>
      <c r="CM54" s="57">
        <f>(CM53/CM5)*100</f>
        <v>9.6834264432029791</v>
      </c>
      <c r="CN54" s="57">
        <f>(CN53/CN5)*100</f>
        <v>9.8760330578512399</v>
      </c>
      <c r="CO54" s="57">
        <f>(CO53/CO5)*100</f>
        <v>8.8443396226415096</v>
      </c>
      <c r="CP54" s="26">
        <f>(CP53/CP5)*100</f>
        <v>9.5947063688999172</v>
      </c>
      <c r="CQ54" s="26">
        <f>(CQ53/CQ5)*100</f>
        <v>8.9250297500991671</v>
      </c>
      <c r="CR54" s="26">
        <f>(CR53/CR5)*100</f>
        <v>8.469836196564124</v>
      </c>
      <c r="CS54" s="26">
        <f>(CS53/CS5)*100</f>
        <v>8.4739263803680984</v>
      </c>
      <c r="CT54" s="26">
        <f>(CT53/CT5)*100</f>
        <v>8.7276958882854938</v>
      </c>
      <c r="CU54" s="64">
        <f>(CU53/CU5)*100</f>
        <v>27.473878303626304</v>
      </c>
      <c r="CV54" s="57">
        <f>(CV53/CV5)*100</f>
        <v>28.52628555012927</v>
      </c>
      <c r="CW54" s="57">
        <f>(CW53/CW5)*100</f>
        <v>29.449838187702266</v>
      </c>
      <c r="CX54" s="57">
        <f>(CX53/CX5)*100</f>
        <v>31.361209964412812</v>
      </c>
      <c r="CY54" s="57">
        <f>(CY53/CY5)*100</f>
        <v>30.900473933649291</v>
      </c>
      <c r="CZ54" s="57">
        <f>(CZ53/CZ5)*100</f>
        <v>33.944543828264756</v>
      </c>
      <c r="DA54" s="57">
        <f>(DA53/DA5)*100</f>
        <v>34.559114274416764</v>
      </c>
      <c r="DB54" s="57">
        <f>(DB53/DB5)*100</f>
        <v>36.076414401175604</v>
      </c>
      <c r="DC54" s="57">
        <f>(DC53/DC5)*100</f>
        <v>35.87979724837075</v>
      </c>
      <c r="DD54" s="57">
        <f>(DD53/DD5)*100</f>
        <v>35.945548197203827</v>
      </c>
      <c r="DE54" s="57">
        <f>(DE53/DE5)*100</f>
        <v>35.19385026737968</v>
      </c>
      <c r="DF54" s="57">
        <f>(DF53/DF5)*100</f>
        <v>38.675742574257427</v>
      </c>
      <c r="DG54" s="57">
        <f>(DG53/DG5)*100</f>
        <v>41.527967257844473</v>
      </c>
      <c r="DH54" s="57">
        <f>(DH53/DH5)*100</f>
        <v>38.237716167993412</v>
      </c>
      <c r="DI54" s="57">
        <f>(DI53/DI5)*100</f>
        <v>32.117845930934557</v>
      </c>
      <c r="DJ54" s="57">
        <f>(DJ53/DJ5)*100</f>
        <v>31.665129151291517</v>
      </c>
      <c r="DK54" s="57">
        <f>(DK53/DK5)*100</f>
        <v>29.013003623960778</v>
      </c>
      <c r="DL54" s="57">
        <f>(DL53/DL5)*100</f>
        <v>30.84168336673347</v>
      </c>
      <c r="DM54" s="57">
        <f>(DM53/DM5)*100</f>
        <v>29.859943977591037</v>
      </c>
      <c r="DN54" s="26">
        <f>(DN53/DN5)*100</f>
        <v>29.253567508232713</v>
      </c>
      <c r="DO54" s="26">
        <f>(DO53/DO5)*100</f>
        <v>27.456169368177306</v>
      </c>
      <c r="DP54" s="26">
        <f>(DP53/DP5)*100</f>
        <v>28.113266583229034</v>
      </c>
      <c r="DQ54" s="26">
        <f>(DQ53/DQ5)*100</f>
        <v>27.208955223880597</v>
      </c>
      <c r="DR54" s="26">
        <f>(DR53/DR5)*100</f>
        <v>27.898602909405156</v>
      </c>
      <c r="DS54" s="64">
        <f>(DS53/DS5)*100</f>
        <v>4.1491596638655457</v>
      </c>
      <c r="DT54" s="57">
        <f>(DT53/DT5)*100</f>
        <v>4.2277203939466732</v>
      </c>
      <c r="DU54" s="57">
        <f>(DU53/DU5)*100</f>
        <v>4.2844522968197882</v>
      </c>
      <c r="DV54" s="57">
        <f>(DV53/DV5)*100</f>
        <v>7.9394387001477105</v>
      </c>
      <c r="DW54" s="57">
        <f>(DW53/DW5)*100</f>
        <v>8.1420765027322393</v>
      </c>
      <c r="DX54" s="57">
        <f>(DX53/DX5)*100</f>
        <v>14.35879343799612</v>
      </c>
      <c r="DY54" s="57">
        <f>(DY53/DY5)*100</f>
        <v>21.835231078365709</v>
      </c>
      <c r="DZ54" s="57">
        <f>(DZ53/DZ5)*100</f>
        <v>24.437416372704053</v>
      </c>
      <c r="EA54" s="57">
        <f>(EA53/EA5)*100</f>
        <v>22.701181767023073</v>
      </c>
      <c r="EB54" s="57">
        <f>(EB53/EB5)*100</f>
        <v>22.008179078777442</v>
      </c>
      <c r="EC54" s="57">
        <f>(EC53/EC5)*100</f>
        <v>22.099817990228949</v>
      </c>
      <c r="ED54" s="57">
        <f>(ED53/ED5)*100</f>
        <v>23.572996706915479</v>
      </c>
      <c r="EE54" s="57">
        <f>(EE53/EE5)*100</f>
        <v>23.445400514503682</v>
      </c>
      <c r="EF54" s="57">
        <f>(EF53/EF5)*100</f>
        <v>23.113937102594946</v>
      </c>
      <c r="EG54" s="57">
        <f>(EG53/EG5)*100</f>
        <v>22.041383822687493</v>
      </c>
      <c r="EH54" s="57">
        <f>(EH53/EH5)*100</f>
        <v>23.534883720930232</v>
      </c>
      <c r="EI54" s="57">
        <f>(EI53/EI5)*100</f>
        <v>24.264705882352942</v>
      </c>
      <c r="EJ54" s="57">
        <f>(EJ53/EJ5)*100</f>
        <v>24.463395244633954</v>
      </c>
      <c r="EK54" s="57">
        <f>(EK53/EK5)*100</f>
        <v>24.351311440826944</v>
      </c>
      <c r="EL54" s="26">
        <f>(EL53/EL5)*100</f>
        <v>24.707572337369179</v>
      </c>
      <c r="EM54" s="26">
        <f>(EM53/EM5)*100</f>
        <v>23.933071399539358</v>
      </c>
      <c r="EN54" s="26">
        <f>(EN53/EN5)*100</f>
        <v>24.443695212407281</v>
      </c>
      <c r="EO54" s="26">
        <f>(EO53/EO5)*100</f>
        <v>23.579545454545457</v>
      </c>
      <c r="EP54" s="26">
        <f>(EP53/EP5)*100</f>
        <v>23.522475027746946</v>
      </c>
      <c r="EQ54" s="64">
        <f>(EQ53/EQ5)*100</f>
        <v>26.829268292682929</v>
      </c>
      <c r="ER54" s="57">
        <f>(ER53/ER5)*100</f>
        <v>26.618088298328335</v>
      </c>
      <c r="ES54" s="57">
        <f>(ES53/ES5)*100</f>
        <v>26.413502109704641</v>
      </c>
      <c r="ET54" s="57">
        <f>(ET53/ET5)*100</f>
        <v>25.727069351230426</v>
      </c>
      <c r="EU54" s="57">
        <f>(EU53/EU5)*100</f>
        <v>23.469387755102041</v>
      </c>
      <c r="EV54" s="57">
        <f>(EV53/EV5)*100</f>
        <v>25.599381283836042</v>
      </c>
      <c r="EW54" s="57">
        <f>(EW53/EW5)*100</f>
        <v>25.526932084309134</v>
      </c>
      <c r="EX54" s="57">
        <f>(EX53/EX5)*100</f>
        <v>24.47058823529412</v>
      </c>
      <c r="EY54" s="57">
        <f>(EY53/EY5)*100</f>
        <v>26.437699680511184</v>
      </c>
      <c r="EZ54" s="57">
        <f>(EZ53/EZ5)*100</f>
        <v>23.956594323873119</v>
      </c>
      <c r="FA54" s="57">
        <f>(FA53/FA5)*100</f>
        <v>25.019069412662091</v>
      </c>
      <c r="FB54" s="57">
        <f>(FB53/FB5)*100</f>
        <v>26.30368098159509</v>
      </c>
      <c r="FC54" s="57">
        <f>(FC53/FC5)*100</f>
        <v>25.112107623318387</v>
      </c>
      <c r="FD54" s="57">
        <f>(FD53/FD5)*100</f>
        <v>25.917602996254679</v>
      </c>
      <c r="FE54" s="57">
        <f>(FE53/FE5)*100</f>
        <v>25.037821482602119</v>
      </c>
      <c r="FF54" s="57">
        <f>(FF53/FF5)*100</f>
        <v>24.320352681851578</v>
      </c>
      <c r="FG54" s="57">
        <f>(FG53/FG5)*100</f>
        <v>23.537146614069691</v>
      </c>
      <c r="FH54" s="57">
        <f>(FH53/FH5)*100</f>
        <v>23.112278397898883</v>
      </c>
      <c r="FI54" s="57">
        <f>(FI53/FI5)*100</f>
        <v>22.369291859695569</v>
      </c>
      <c r="FJ54" s="26">
        <f>(FJ53/FJ5)*100</f>
        <v>25.644171779141107</v>
      </c>
      <c r="FK54" s="26">
        <f>(FK53/FK5)*100</f>
        <v>27.300613496932513</v>
      </c>
      <c r="FL54" s="26">
        <f>(FL53/FL5)*100</f>
        <v>26.925446703635242</v>
      </c>
      <c r="FM54" s="26">
        <f>(FM53/FM5)*100</f>
        <v>26.172106824925816</v>
      </c>
      <c r="FN54" s="26">
        <f>(FN53/FN5)*100</f>
        <v>26.51699029126214</v>
      </c>
      <c r="FO54" s="64">
        <f>(FO53/FO5)*100</f>
        <v>12.20223626640739</v>
      </c>
      <c r="FP54" s="57">
        <f>(FP53/FP5)*100</f>
        <v>11.819262782401903</v>
      </c>
      <c r="FQ54" s="57">
        <f>(FQ53/FQ5)*100</f>
        <v>11.452513966480447</v>
      </c>
      <c r="FR54" s="57">
        <f>(FR53/FR5)*100</f>
        <v>11.70018281535649</v>
      </c>
      <c r="FS54" s="57">
        <f>(FS53/FS5)*100</f>
        <v>11.26310989512084</v>
      </c>
      <c r="FT54" s="57">
        <f>(FT53/FT5)*100</f>
        <v>11.017325633051978</v>
      </c>
      <c r="FU54" s="57">
        <f>(FU53/FU5)*100</f>
        <v>11.682242990654206</v>
      </c>
      <c r="FV54" s="57">
        <f>(FV53/FV5)*100</f>
        <v>11.8491921005386</v>
      </c>
      <c r="FW54" s="57">
        <f>(FW53/FW5)*100</f>
        <v>11.384876805437553</v>
      </c>
      <c r="FX54" s="57">
        <f>(FX53/FX5)*100</f>
        <v>11.476793248945148</v>
      </c>
      <c r="FY54" s="57">
        <f>(FY53/FY5)*100</f>
        <v>10.806385591485878</v>
      </c>
      <c r="FZ54" s="57">
        <f>(FZ53/FZ5)*100</f>
        <v>10.463258785942491</v>
      </c>
      <c r="GA54" s="57">
        <f>(GA53/GA5)*100</f>
        <v>11.148506520824569</v>
      </c>
      <c r="GB54" s="57">
        <f>(GB53/GB5)*100</f>
        <v>11.016949152542372</v>
      </c>
      <c r="GC54" s="57">
        <f>(GC53/GC5)*100</f>
        <v>10.764430577223088</v>
      </c>
      <c r="GD54" s="57">
        <f>(GD53/GD5)*100</f>
        <v>10.932721712538227</v>
      </c>
      <c r="GE54" s="57">
        <f>(GE53/GE5)*100</f>
        <v>11.072796934865901</v>
      </c>
      <c r="GF54" s="57">
        <f>(GF53/GF5)*100</f>
        <v>11.169024571854058</v>
      </c>
      <c r="GG54" s="57">
        <f>(GG53/GG5)*100</f>
        <v>10.941385435168739</v>
      </c>
      <c r="GH54" s="26">
        <f>(GH53/GH5)*100</f>
        <v>10.703043022035677</v>
      </c>
      <c r="GI54" s="26">
        <f>(GI53/GI5)*100</f>
        <v>10.698762955533267</v>
      </c>
      <c r="GJ54" s="26">
        <f>(GJ53/GJ5)*100</f>
        <v>9.7822656989586623</v>
      </c>
      <c r="GK54" s="26">
        <f>(GK53/GK5)*100</f>
        <v>9.6255029402661716</v>
      </c>
      <c r="GL54" s="26">
        <f>(GL53/GL5)*100</f>
        <v>9.4845989630985059</v>
      </c>
      <c r="GM54" s="64">
        <f>(GM53/GM5)*100</f>
        <v>23.422350739921754</v>
      </c>
      <c r="GN54" s="57">
        <f>(GN53/GN5)*100</f>
        <v>22.987943955685893</v>
      </c>
      <c r="GO54" s="57">
        <f>(GO53/GO5)*100</f>
        <v>22.587895328303098</v>
      </c>
      <c r="GP54" s="57">
        <f>(GP53/GP5)*100</f>
        <v>21.26814882032668</v>
      </c>
      <c r="GQ54" s="57">
        <f>(GQ53/GQ5)*100</f>
        <v>24.817754738376802</v>
      </c>
      <c r="GR54" s="57">
        <f>(GR53/GR5)*100</f>
        <v>25.140449438202246</v>
      </c>
      <c r="GS54" s="57">
        <f>(GS53/GS5)*100</f>
        <v>23.760882977994104</v>
      </c>
      <c r="GT54" s="57">
        <f>(GT53/GT5)*100</f>
        <v>25.25520093035276</v>
      </c>
      <c r="GU54" s="57">
        <f>(GU53/GU5)*100</f>
        <v>25.463784975203573</v>
      </c>
      <c r="GV54" s="57">
        <f>(GV53/GV5)*100</f>
        <v>25.705581422084268</v>
      </c>
      <c r="GW54" s="26">
        <f>(GW53/GW5)*100</f>
        <v>24.833351546279093</v>
      </c>
      <c r="GX54" s="26">
        <f>(GX53/GX5)*100</f>
        <v>24.426101396893621</v>
      </c>
      <c r="GY54" s="26">
        <f>(GY53/GY5)*100</f>
        <v>24.778719397363467</v>
      </c>
      <c r="GZ54" s="26">
        <f>(GZ53/GZ5)*100</f>
        <v>23.599544139563424</v>
      </c>
      <c r="HA54" s="26">
        <f>(HA53/HA5)*100</f>
        <v>21.558022199798181</v>
      </c>
      <c r="HB54" s="57"/>
      <c r="HH54" s="102">
        <f>(HH53/HH5)*100</f>
        <v>24.912994785708264</v>
      </c>
      <c r="HI54" s="102">
        <f>(HI53/HI5)*100</f>
        <v>24.900044679169199</v>
      </c>
      <c r="HJ54" s="102">
        <f>(HJ53/HJ5)*100</f>
        <v>24.582739147795333</v>
      </c>
      <c r="HK54" s="102" t="e">
        <f>(HK53/HK5)*100</f>
        <v>#DIV/0!</v>
      </c>
      <c r="HL54" s="102" t="e">
        <f>(HL53/HL5)*100</f>
        <v>#DIV/0!</v>
      </c>
      <c r="HM54" s="102" t="e">
        <f>(HM53/HM5)*100</f>
        <v>#DIV/0!</v>
      </c>
      <c r="HN54" s="102" t="e">
        <f>(HN53/HN5)*100</f>
        <v>#DIV/0!</v>
      </c>
      <c r="HO54" s="102" t="e">
        <f>(HO53/HO5)*100</f>
        <v>#DIV/0!</v>
      </c>
      <c r="HP54" s="102" t="e">
        <f>(HP53/HP5)*100</f>
        <v>#DIV/0!</v>
      </c>
      <c r="HQ54" s="102" t="e">
        <f>(HQ53/HQ5)*100</f>
        <v>#DIV/0!</v>
      </c>
      <c r="HR54" s="102">
        <f>(HR53/HR5)*100</f>
        <v>24.150258446739699</v>
      </c>
      <c r="HS54" s="102">
        <f>(HS53/HS5)*100</f>
        <v>23.910344316370779</v>
      </c>
      <c r="HT54" s="102">
        <f>(HT53/HT5)*100</f>
        <v>23.983907959544311</v>
      </c>
      <c r="HU54" s="102">
        <f>(HU53/HU5)*100</f>
        <v>23.960602592031901</v>
      </c>
      <c r="HV54" s="102">
        <f>(HV53/HV5)*100</f>
        <v>24.050089118413233</v>
      </c>
      <c r="HW54" s="102">
        <f>(HW53/HW5)*100</f>
        <v>23.769427150983113</v>
      </c>
      <c r="HX54" s="102">
        <f>(HX53/HX5)*100</f>
        <v>23.823423707716447</v>
      </c>
      <c r="HY54" s="154">
        <f>(HY53/HY5)*100</f>
        <v>25.026567481402761</v>
      </c>
      <c r="HZ54" s="102">
        <f>(HZ53/HZ5)*100</f>
        <v>25.044669813064534</v>
      </c>
      <c r="IA54" s="102">
        <f>(IA53/IA5)*100</f>
        <v>24.73534251958834</v>
      </c>
      <c r="IB54" s="102">
        <f>(IB53/IB5)*100</f>
        <v>24.190033763559303</v>
      </c>
      <c r="IC54" s="102">
        <f>(IC53/IC5)*100</f>
        <v>24.25897956293954</v>
      </c>
      <c r="ID54" s="102">
        <f>(ID53/ID5)*100</f>
        <v>24.883005283632354</v>
      </c>
      <c r="IE54" s="102">
        <f>(IE53/IE5)*100</f>
        <v>24.661452051962371</v>
      </c>
      <c r="IF54" s="102">
        <f>(IF53/IF5)*100</f>
        <v>23.928991431931458</v>
      </c>
      <c r="IG54" s="102">
        <f>(IG53/IG5)*100</f>
        <v>24.226440486656031</v>
      </c>
      <c r="IH54" s="102">
        <f>(IH53/IH5)*100</f>
        <v>23.848870812372898</v>
      </c>
      <c r="II54" s="102">
        <f>(II53/II5)*100</f>
        <v>23.917570498915403</v>
      </c>
      <c r="IJ54" s="102">
        <f>(IJ53/IJ5)*100</f>
        <v>23.565345145647154</v>
      </c>
      <c r="IK54" s="102">
        <f>(IK53/IK5)*100</f>
        <v>23.807415480326043</v>
      </c>
      <c r="IL54" s="102">
        <f>(IL53/IL5)*100</f>
        <v>23.852125019918503</v>
      </c>
      <c r="IM54" s="102">
        <f>(IM53/IM5)*100</f>
        <v>23.87455339420405</v>
      </c>
      <c r="IN54" s="102">
        <f>(IN53/IN5)*100</f>
        <v>23.813062226275317</v>
      </c>
      <c r="IO54" s="102">
        <f>(IO53/IO5)*100</f>
        <v>24.451884531834366</v>
      </c>
      <c r="IP54" s="154">
        <f>(IP53/IP5)*100</f>
        <v>23.422350739921754</v>
      </c>
      <c r="IQ54" s="102">
        <f>(IQ53/IQ5)*100</f>
        <v>22.987943955685893</v>
      </c>
      <c r="IR54" s="102">
        <f>(IR53/IR5)*100</f>
        <v>22.587895328303098</v>
      </c>
      <c r="IS54" s="102">
        <f>(IS53/IS5)*100</f>
        <v>24.190033763559303</v>
      </c>
      <c r="IT54" s="102">
        <f>(IT53/IT5)*100</f>
        <v>24.25897956293954</v>
      </c>
      <c r="IU54" s="102">
        <f>(IU53/IU5)*100</f>
        <v>24.883005283632354</v>
      </c>
      <c r="IV54" s="102">
        <f>(IV53/IV5)*100</f>
        <v>24.661452051962371</v>
      </c>
      <c r="IW54" s="102">
        <f>(IW53/IW5)*100</f>
        <v>23.928991431931458</v>
      </c>
      <c r="IX54" s="102">
        <f>(IX53/IX5)*100</f>
        <v>24.226440486656031</v>
      </c>
      <c r="IY54" s="102">
        <f>(IY53/IY5)*100</f>
        <v>23.848870812372898</v>
      </c>
      <c r="IZ54" s="102">
        <f t="shared" ref="IZ54:JF54" si="370">(IZ53/IZ5)*100</f>
        <v>25.463784975203573</v>
      </c>
      <c r="JA54" s="102">
        <f t="shared" si="370"/>
        <v>25.705581422084268</v>
      </c>
      <c r="JB54" s="102">
        <f t="shared" si="370"/>
        <v>24.833351546279093</v>
      </c>
      <c r="JC54" s="102">
        <f t="shared" si="370"/>
        <v>24.426101396893621</v>
      </c>
      <c r="JD54" s="102">
        <f t="shared" si="370"/>
        <v>24.778719397363467</v>
      </c>
      <c r="JE54" s="102">
        <f t="shared" si="370"/>
        <v>23.599544139563424</v>
      </c>
      <c r="JF54" s="102">
        <f t="shared" si="370"/>
        <v>21.558022199798181</v>
      </c>
    </row>
    <row r="55" spans="1:267">
      <c r="A55" s="21" t="s">
        <v>78</v>
      </c>
      <c r="B55" s="27"/>
      <c r="C55" s="72">
        <v>379</v>
      </c>
      <c r="D55" s="52">
        <f t="shared" ref="D55:D63" si="371">(C55+E55)/2</f>
        <v>497.5</v>
      </c>
      <c r="E55" s="27">
        <v>616</v>
      </c>
      <c r="F55" s="27">
        <v>658</v>
      </c>
      <c r="G55" s="27">
        <v>595</v>
      </c>
      <c r="H55" s="27">
        <v>612</v>
      </c>
      <c r="I55" s="27">
        <v>633</v>
      </c>
      <c r="J55" s="27">
        <v>533</v>
      </c>
      <c r="K55" s="27">
        <v>623</v>
      </c>
      <c r="L55" s="27">
        <v>634</v>
      </c>
      <c r="M55" s="27">
        <v>564</v>
      </c>
      <c r="N55" s="27">
        <v>513</v>
      </c>
      <c r="O55" s="27">
        <v>510</v>
      </c>
      <c r="P55" s="27">
        <v>529</v>
      </c>
      <c r="Q55" s="27">
        <v>512</v>
      </c>
      <c r="R55" s="27">
        <v>578</v>
      </c>
      <c r="S55" s="27">
        <v>528</v>
      </c>
      <c r="T55" s="27">
        <v>535</v>
      </c>
      <c r="U55" s="27">
        <v>481</v>
      </c>
      <c r="V55" s="27">
        <v>426</v>
      </c>
      <c r="W55" s="27">
        <v>466</v>
      </c>
      <c r="X55" s="27">
        <v>392</v>
      </c>
      <c r="Y55" s="27">
        <v>395</v>
      </c>
      <c r="Z55" s="27">
        <v>471</v>
      </c>
      <c r="AA55" s="65">
        <v>167</v>
      </c>
      <c r="AB55" s="76">
        <f t="shared" ref="AB55:AB64" si="372">(AA55+AC55)/2</f>
        <v>170</v>
      </c>
      <c r="AC55" s="58">
        <v>173</v>
      </c>
      <c r="AD55" s="58">
        <v>97</v>
      </c>
      <c r="AE55" s="58">
        <v>182</v>
      </c>
      <c r="AF55" s="58">
        <v>193</v>
      </c>
      <c r="AG55" s="58">
        <v>178</v>
      </c>
      <c r="AH55" s="58">
        <v>178</v>
      </c>
      <c r="AI55" s="58">
        <v>168</v>
      </c>
      <c r="AJ55" s="58">
        <v>177</v>
      </c>
      <c r="AK55" s="58">
        <v>163</v>
      </c>
      <c r="AL55" s="58">
        <v>175</v>
      </c>
      <c r="AM55" s="58">
        <v>171</v>
      </c>
      <c r="AN55" s="58">
        <v>184</v>
      </c>
      <c r="AO55" s="58">
        <v>162</v>
      </c>
      <c r="AP55" s="58">
        <v>187</v>
      </c>
      <c r="AQ55" s="58">
        <v>163</v>
      </c>
      <c r="AR55" s="58">
        <v>188</v>
      </c>
      <c r="AS55" s="58">
        <v>201</v>
      </c>
      <c r="AT55" s="27">
        <v>166</v>
      </c>
      <c r="AU55" s="27">
        <v>237</v>
      </c>
      <c r="AV55" s="27">
        <v>290</v>
      </c>
      <c r="AW55" s="27">
        <v>267</v>
      </c>
      <c r="AX55" s="27">
        <v>295</v>
      </c>
      <c r="AY55" s="65">
        <v>32</v>
      </c>
      <c r="AZ55" s="76">
        <f t="shared" ref="AZ55:AZ64" si="373">(AY55+BA55)/2</f>
        <v>31</v>
      </c>
      <c r="BA55" s="58">
        <v>30</v>
      </c>
      <c r="BB55" s="58"/>
      <c r="BC55" s="58">
        <v>39</v>
      </c>
      <c r="BD55" s="58">
        <v>44</v>
      </c>
      <c r="BE55" s="58">
        <v>32</v>
      </c>
      <c r="BF55" s="58">
        <v>35</v>
      </c>
      <c r="BG55" s="58">
        <v>36</v>
      </c>
      <c r="BH55" s="58">
        <v>45</v>
      </c>
      <c r="BI55" s="58">
        <v>36</v>
      </c>
      <c r="BJ55" s="58">
        <v>40</v>
      </c>
      <c r="BK55" s="58">
        <v>40</v>
      </c>
      <c r="BL55" s="58">
        <v>40</v>
      </c>
      <c r="BM55" s="58">
        <v>42</v>
      </c>
      <c r="BN55" s="58">
        <v>47</v>
      </c>
      <c r="BO55" s="58">
        <v>34</v>
      </c>
      <c r="BP55" s="58">
        <v>45</v>
      </c>
      <c r="BQ55" s="58">
        <v>45</v>
      </c>
      <c r="BR55" s="27">
        <v>34</v>
      </c>
      <c r="BS55" s="27">
        <v>45</v>
      </c>
      <c r="BT55" s="27">
        <v>43</v>
      </c>
      <c r="BU55" s="27">
        <v>40</v>
      </c>
      <c r="BV55" s="27">
        <v>52</v>
      </c>
      <c r="BW55" s="65"/>
      <c r="BX55" s="76">
        <f t="shared" ref="BX55:BX64" si="374">(BW55+BY55)/2</f>
        <v>0</v>
      </c>
      <c r="BY55" s="58"/>
      <c r="BZ55" s="58"/>
      <c r="CA55" s="58">
        <v>0</v>
      </c>
      <c r="CB55" s="58">
        <v>43</v>
      </c>
      <c r="CC55" s="58">
        <v>35</v>
      </c>
      <c r="CD55" s="58">
        <v>43</v>
      </c>
      <c r="CE55" s="58">
        <v>39</v>
      </c>
      <c r="CF55" s="58">
        <v>38</v>
      </c>
      <c r="CG55" s="58">
        <v>24</v>
      </c>
      <c r="CH55" s="58">
        <v>34</v>
      </c>
      <c r="CI55" s="58">
        <v>36</v>
      </c>
      <c r="CJ55" s="58">
        <v>43</v>
      </c>
      <c r="CK55" s="58">
        <v>33</v>
      </c>
      <c r="CL55" s="58">
        <v>41</v>
      </c>
      <c r="CM55" s="58">
        <v>31</v>
      </c>
      <c r="CN55" s="58">
        <v>37</v>
      </c>
      <c r="CO55" s="58">
        <v>28</v>
      </c>
      <c r="CP55" s="27">
        <v>36</v>
      </c>
      <c r="CQ55" s="27">
        <v>34</v>
      </c>
      <c r="CR55" s="27">
        <v>29</v>
      </c>
      <c r="CS55" s="27">
        <v>36</v>
      </c>
      <c r="CT55" s="27">
        <v>45</v>
      </c>
      <c r="CU55" s="65"/>
      <c r="CV55" s="76">
        <f t="shared" ref="CV55:CV64" si="375">(CU55+CW55)/2</f>
        <v>0</v>
      </c>
      <c r="CW55" s="58"/>
      <c r="CX55" s="58"/>
      <c r="CY55" s="58"/>
      <c r="CZ55" s="58"/>
      <c r="DA55" s="58"/>
      <c r="DB55" s="58"/>
      <c r="DC55" s="58"/>
      <c r="DD55" s="58"/>
      <c r="DE55" s="58"/>
      <c r="DF55" s="58"/>
      <c r="DG55" s="58">
        <v>0</v>
      </c>
      <c r="DH55" s="58">
        <v>0</v>
      </c>
      <c r="DI55" s="58"/>
      <c r="DJ55" s="58"/>
      <c r="DK55" s="58"/>
      <c r="DL55" s="58"/>
      <c r="DM55" s="58"/>
      <c r="DN55" s="27"/>
      <c r="DO55" s="27"/>
      <c r="DP55" s="27"/>
      <c r="DQ55" s="27"/>
      <c r="DR55" s="185"/>
      <c r="DS55" s="65"/>
      <c r="DT55" s="76">
        <f t="shared" ref="DT55:DT64" si="376">(DS55+DU55)/2</f>
        <v>0</v>
      </c>
      <c r="DU55" s="58"/>
      <c r="DV55" s="58"/>
      <c r="DW55" s="58">
        <v>0</v>
      </c>
      <c r="DX55" s="58"/>
      <c r="DY55" s="58">
        <v>60</v>
      </c>
      <c r="DZ55" s="58">
        <v>79</v>
      </c>
      <c r="EA55" s="58">
        <v>76</v>
      </c>
      <c r="EB55" s="58">
        <v>88</v>
      </c>
      <c r="EC55" s="58">
        <v>89</v>
      </c>
      <c r="ED55" s="58">
        <v>103</v>
      </c>
      <c r="EE55" s="58">
        <v>98</v>
      </c>
      <c r="EF55" s="58">
        <v>100</v>
      </c>
      <c r="EG55" s="58">
        <v>103</v>
      </c>
      <c r="EH55" s="58">
        <v>94</v>
      </c>
      <c r="EI55" s="58">
        <v>94</v>
      </c>
      <c r="EJ55" s="58">
        <v>152</v>
      </c>
      <c r="EK55" s="58">
        <v>165</v>
      </c>
      <c r="EL55" s="27">
        <v>182</v>
      </c>
      <c r="EM55" s="27">
        <v>184</v>
      </c>
      <c r="EN55" s="27">
        <v>176</v>
      </c>
      <c r="EO55" s="27">
        <v>174</v>
      </c>
      <c r="EP55" s="27">
        <v>140</v>
      </c>
      <c r="EQ55" s="65"/>
      <c r="ER55" s="76">
        <f t="shared" ref="ER55:ER64" si="377">(EQ55+ES55)/2</f>
        <v>0</v>
      </c>
      <c r="ES55" s="58"/>
      <c r="ET55" s="58"/>
      <c r="EU55" s="58"/>
      <c r="EV55" s="58"/>
      <c r="EW55" s="58"/>
      <c r="EX55" s="58"/>
      <c r="EY55" s="58"/>
      <c r="EZ55" s="58"/>
      <c r="FA55" s="58"/>
      <c r="FB55" s="58"/>
      <c r="FC55" s="58">
        <v>0</v>
      </c>
      <c r="FD55" s="58">
        <v>0</v>
      </c>
      <c r="FE55" s="58"/>
      <c r="FF55" s="58"/>
      <c r="FG55" s="58"/>
      <c r="FH55" s="58"/>
      <c r="FI55" s="58"/>
      <c r="FJ55" s="27"/>
      <c r="FK55" s="27"/>
      <c r="FL55" s="27"/>
      <c r="FM55" s="27"/>
      <c r="FN55" s="27"/>
      <c r="FO55" s="65"/>
      <c r="FP55" s="76">
        <f t="shared" ref="FP55:FP64" si="378">(FO55+FQ55)/2</f>
        <v>0</v>
      </c>
      <c r="FQ55" s="58"/>
      <c r="FR55" s="58"/>
      <c r="FS55" s="58"/>
      <c r="FT55" s="58"/>
      <c r="FU55" s="58"/>
      <c r="FV55" s="58"/>
      <c r="FW55" s="58"/>
      <c r="FX55" s="58"/>
      <c r="FY55" s="58"/>
      <c r="FZ55" s="58"/>
      <c r="GA55" s="58">
        <v>0</v>
      </c>
      <c r="GB55" s="58">
        <v>0</v>
      </c>
      <c r="GC55" s="58"/>
      <c r="GD55" s="58"/>
      <c r="GE55" s="58"/>
      <c r="GF55" s="58"/>
      <c r="GG55" s="58"/>
      <c r="GH55" s="27"/>
      <c r="GI55" s="27"/>
      <c r="GJ55" s="27"/>
      <c r="GK55" s="27"/>
      <c r="GL55" s="27"/>
      <c r="GM55" s="65">
        <v>81</v>
      </c>
      <c r="GN55" s="58">
        <v>72</v>
      </c>
      <c r="GO55" s="58">
        <v>72</v>
      </c>
      <c r="GP55" s="58">
        <v>129</v>
      </c>
      <c r="GQ55" s="58">
        <v>268</v>
      </c>
      <c r="GR55" s="58">
        <v>288</v>
      </c>
      <c r="GS55" s="58">
        <v>237</v>
      </c>
      <c r="GT55" s="58">
        <v>338</v>
      </c>
      <c r="GU55" s="58">
        <v>302</v>
      </c>
      <c r="GV55" s="58">
        <v>365</v>
      </c>
      <c r="GW55" s="27">
        <v>383</v>
      </c>
      <c r="GX55" s="27">
        <v>469</v>
      </c>
      <c r="GY55" s="27">
        <v>408</v>
      </c>
      <c r="GZ55" s="27">
        <v>414</v>
      </c>
      <c r="HA55" s="210">
        <v>455</v>
      </c>
      <c r="HB55" s="58"/>
      <c r="HH55" s="100">
        <v>949</v>
      </c>
      <c r="HI55" s="100">
        <v>1014</v>
      </c>
      <c r="HJ55" s="100">
        <v>1054</v>
      </c>
      <c r="HK55" s="100"/>
      <c r="HL55" s="100"/>
      <c r="HM55" s="100"/>
      <c r="HN55" s="100"/>
      <c r="HO55" s="100"/>
      <c r="HP55" s="100"/>
      <c r="HQ55" s="100"/>
      <c r="HR55" s="100">
        <v>1259</v>
      </c>
      <c r="HS55" s="100">
        <v>1285</v>
      </c>
      <c r="HT55" s="100">
        <v>1227</v>
      </c>
      <c r="HU55" s="100">
        <v>1435</v>
      </c>
      <c r="HV55" s="100">
        <v>1338</v>
      </c>
      <c r="HW55" s="100">
        <v>1326</v>
      </c>
      <c r="HX55" s="100">
        <v>1458</v>
      </c>
      <c r="HY55" s="155">
        <f>J55+AH55+BF55+CD55+DB55+DZ55+EX55+FV55</f>
        <v>868</v>
      </c>
      <c r="HZ55" s="100">
        <f>K55+AI55+BG55+CE55+DC55+EA55+EY55+FW55</f>
        <v>942</v>
      </c>
      <c r="IA55" s="100">
        <f>L55+AJ55+BH55+CF55+DD55+EB55+EZ55+FX55</f>
        <v>982</v>
      </c>
      <c r="IB55" s="100">
        <f>M55+AK55+BI55+CG55+DE55+EC55+FA55+FY55</f>
        <v>876</v>
      </c>
      <c r="IC55" s="100">
        <f>N55+AL55+BJ55+CH55+DF55+ED55+FB55+FZ55</f>
        <v>865</v>
      </c>
      <c r="ID55" s="100">
        <f>O55+AM55+BK55+CI55+DG55+EE55+FC55+GA55</f>
        <v>855</v>
      </c>
      <c r="IE55" s="100">
        <f>P55+AN55+BL55+CJ55+DH55+EF55+FD55+GB55</f>
        <v>896</v>
      </c>
      <c r="IF55" s="100">
        <f>Q55+AO55+BM55+CK55+DI55+EG55+FE55+GC55</f>
        <v>852</v>
      </c>
      <c r="IG55" s="100">
        <f>R55+AP55+BN55+CL55+DJ55+EH55+FF55+GD55</f>
        <v>947</v>
      </c>
      <c r="IH55" s="100">
        <f>S55+AQ55+BO55+CM55+DK55+EI55+FG55+GE55</f>
        <v>850</v>
      </c>
      <c r="II55" s="100">
        <f>T55+AR55+BP55+CN55+DL55+EJ55+FH55+GF55</f>
        <v>957</v>
      </c>
      <c r="IJ55" s="100">
        <f>U55+AS55+BQ55+CO55+DM55+EK55+FI55+GG55</f>
        <v>920</v>
      </c>
      <c r="IK55" s="100">
        <f>V55+AT55+BR55+CP55+DN55+EL55+FJ55+GH55</f>
        <v>844</v>
      </c>
      <c r="IL55" s="100">
        <f>W55+AU55+BS55+CQ55+DO55+EM55+FK55+GI55</f>
        <v>966</v>
      </c>
      <c r="IM55" s="100">
        <f>X55+AV55+BT55+CR55+DP55+EN55+FL55+GJ55</f>
        <v>930</v>
      </c>
      <c r="IN55" s="100">
        <f>Y55+AW55+BU55+CS55+DQ55+EO55+FM55+GK55</f>
        <v>912</v>
      </c>
      <c r="IO55" s="100">
        <f>Z55+AX55+BV55+CT55+DR55+EP55+FN55+GL55</f>
        <v>1003</v>
      </c>
      <c r="IP55" s="155">
        <f t="shared" ref="IP55:IP64" si="379">HH55-HY55</f>
        <v>81</v>
      </c>
      <c r="IQ55" s="100">
        <f t="shared" ref="IQ55:IQ64" si="380">HI55-HZ55</f>
        <v>72</v>
      </c>
      <c r="IR55" s="100">
        <f t="shared" ref="IR55:IR64" si="381">HJ55-IA55</f>
        <v>72</v>
      </c>
      <c r="IS55" s="100">
        <f t="shared" ref="IS55:IS64" si="382">HK55-IB55</f>
        <v>-876</v>
      </c>
      <c r="IT55" s="100">
        <f t="shared" ref="IT55:IT64" si="383">HL55-IC55</f>
        <v>-865</v>
      </c>
      <c r="IU55" s="100">
        <f t="shared" ref="IU55:IU64" si="384">HM55-ID55</f>
        <v>-855</v>
      </c>
      <c r="IV55" s="100">
        <f t="shared" ref="IV55:IV64" si="385">HN55-IE55</f>
        <v>-896</v>
      </c>
      <c r="IW55" s="100">
        <f t="shared" ref="IW55:IW64" si="386">HO55-IF55</f>
        <v>-852</v>
      </c>
      <c r="IX55" s="100">
        <f t="shared" ref="IX55:IX64" si="387">HP55-IG55</f>
        <v>-947</v>
      </c>
      <c r="IY55" s="100">
        <f t="shared" ref="IY55:IY64" si="388">HQ55-IH55</f>
        <v>-850</v>
      </c>
      <c r="IZ55" s="100">
        <f t="shared" ref="IZ55:IZ64" si="389">HR55-II55</f>
        <v>302</v>
      </c>
      <c r="JA55" s="100">
        <f t="shared" ref="JA55:JA64" si="390">HS55-IJ55</f>
        <v>365</v>
      </c>
      <c r="JB55" s="100">
        <f t="shared" ref="JB55:JB64" si="391">HT55-IK55</f>
        <v>383</v>
      </c>
      <c r="JC55" s="100">
        <f t="shared" ref="JC55:JC64" si="392">HU55-IL55</f>
        <v>469</v>
      </c>
      <c r="JD55" s="100">
        <f>HV55-IM55</f>
        <v>408</v>
      </c>
      <c r="JE55" s="100">
        <f>HW55-IN55</f>
        <v>414</v>
      </c>
      <c r="JF55" s="100">
        <f>HX55-IO55</f>
        <v>455</v>
      </c>
    </row>
    <row r="56" spans="1:267">
      <c r="A56" s="21" t="s">
        <v>79</v>
      </c>
      <c r="B56" s="27"/>
      <c r="C56" s="72">
        <v>80</v>
      </c>
      <c r="D56" s="52">
        <f t="shared" si="371"/>
        <v>79.5</v>
      </c>
      <c r="E56" s="27">
        <v>79</v>
      </c>
      <c r="F56" s="27">
        <v>91</v>
      </c>
      <c r="G56" s="27">
        <v>91</v>
      </c>
      <c r="H56" s="27">
        <v>87</v>
      </c>
      <c r="I56" s="27">
        <v>63</v>
      </c>
      <c r="J56" s="27">
        <v>82</v>
      </c>
      <c r="K56" s="27">
        <v>95</v>
      </c>
      <c r="L56" s="27">
        <v>95</v>
      </c>
      <c r="M56" s="27">
        <v>87</v>
      </c>
      <c r="N56" s="27">
        <v>72</v>
      </c>
      <c r="O56" s="27">
        <v>91</v>
      </c>
      <c r="P56" s="27">
        <v>83</v>
      </c>
      <c r="Q56" s="27">
        <v>90</v>
      </c>
      <c r="R56" s="27">
        <v>86</v>
      </c>
      <c r="S56" s="27">
        <v>97</v>
      </c>
      <c r="T56" s="27">
        <v>91</v>
      </c>
      <c r="U56" s="27">
        <v>78</v>
      </c>
      <c r="V56" s="27">
        <v>86</v>
      </c>
      <c r="W56" s="27">
        <v>80</v>
      </c>
      <c r="X56" s="27">
        <v>80</v>
      </c>
      <c r="Y56" s="27">
        <v>77</v>
      </c>
      <c r="Z56" s="27">
        <v>77</v>
      </c>
      <c r="AA56" s="65"/>
      <c r="AB56" s="76">
        <f t="shared" si="372"/>
        <v>0</v>
      </c>
      <c r="AC56" s="58"/>
      <c r="AD56" s="58"/>
      <c r="AE56" s="58">
        <v>0</v>
      </c>
      <c r="AF56" s="58"/>
      <c r="AG56" s="58"/>
      <c r="AH56" s="58"/>
      <c r="AI56" s="58"/>
      <c r="AJ56" s="58"/>
      <c r="AK56" s="58"/>
      <c r="AL56" s="58"/>
      <c r="AM56" s="58"/>
      <c r="AN56" s="58">
        <v>0</v>
      </c>
      <c r="AO56" s="58"/>
      <c r="AP56" s="58"/>
      <c r="AQ56" s="58"/>
      <c r="AR56" s="58"/>
      <c r="AS56" s="58"/>
      <c r="AT56" s="27"/>
      <c r="AU56" s="27"/>
      <c r="AV56" s="27"/>
      <c r="AW56" s="27"/>
      <c r="AX56" s="27"/>
      <c r="AY56" s="65"/>
      <c r="AZ56" s="76">
        <f t="shared" si="373"/>
        <v>0</v>
      </c>
      <c r="BA56" s="58"/>
      <c r="BB56" s="58"/>
      <c r="BC56" s="58">
        <v>0</v>
      </c>
      <c r="BD56" s="58"/>
      <c r="BE56" s="58"/>
      <c r="BF56" s="58"/>
      <c r="BG56" s="58"/>
      <c r="BH56" s="58"/>
      <c r="BI56" s="58"/>
      <c r="BJ56" s="58"/>
      <c r="BK56" s="58">
        <v>0</v>
      </c>
      <c r="BL56" s="58">
        <v>0</v>
      </c>
      <c r="BM56" s="58"/>
      <c r="BN56" s="58"/>
      <c r="BO56" s="58"/>
      <c r="BP56" s="58"/>
      <c r="BQ56" s="58">
        <v>0</v>
      </c>
      <c r="BR56" s="27"/>
      <c r="BS56" s="27">
        <v>62</v>
      </c>
      <c r="BT56" s="27">
        <v>63</v>
      </c>
      <c r="BU56" s="27">
        <v>63</v>
      </c>
      <c r="BV56" s="27">
        <v>61</v>
      </c>
      <c r="BW56" s="65"/>
      <c r="BX56" s="76">
        <f t="shared" si="374"/>
        <v>0</v>
      </c>
      <c r="BY56" s="58"/>
      <c r="BZ56" s="58"/>
      <c r="CA56" s="58">
        <v>0</v>
      </c>
      <c r="CB56" s="58"/>
      <c r="CC56" s="58"/>
      <c r="CD56" s="58"/>
      <c r="CE56" s="58"/>
      <c r="CF56" s="58"/>
      <c r="CG56" s="58"/>
      <c r="CH56" s="58"/>
      <c r="CI56" s="58">
        <v>0</v>
      </c>
      <c r="CJ56" s="58">
        <v>0</v>
      </c>
      <c r="CK56" s="58"/>
      <c r="CL56" s="58"/>
      <c r="CM56" s="58"/>
      <c r="CN56" s="58"/>
      <c r="CO56" s="58"/>
      <c r="CP56" s="27"/>
      <c r="CQ56" s="27"/>
      <c r="CR56" s="27"/>
      <c r="CS56" s="27"/>
      <c r="CT56" s="27"/>
      <c r="CU56" s="65">
        <v>69</v>
      </c>
      <c r="CV56" s="76">
        <f t="shared" si="375"/>
        <v>75.5</v>
      </c>
      <c r="CW56" s="58">
        <v>82</v>
      </c>
      <c r="CX56" s="58">
        <v>79</v>
      </c>
      <c r="CY56" s="58">
        <v>75</v>
      </c>
      <c r="CZ56" s="58">
        <v>111</v>
      </c>
      <c r="DA56" s="58">
        <v>98</v>
      </c>
      <c r="DB56" s="58">
        <v>104</v>
      </c>
      <c r="DC56" s="58">
        <v>108</v>
      </c>
      <c r="DD56" s="58">
        <v>107</v>
      </c>
      <c r="DE56" s="58">
        <v>106</v>
      </c>
      <c r="DF56" s="58">
        <v>126</v>
      </c>
      <c r="DG56" s="58">
        <v>119</v>
      </c>
      <c r="DH56" s="58">
        <v>109</v>
      </c>
      <c r="DI56" s="58">
        <v>113</v>
      </c>
      <c r="DJ56" s="58">
        <v>129</v>
      </c>
      <c r="DK56" s="58">
        <v>118</v>
      </c>
      <c r="DL56" s="58">
        <v>121</v>
      </c>
      <c r="DM56" s="58">
        <v>113</v>
      </c>
      <c r="DN56" s="27">
        <v>118</v>
      </c>
      <c r="DO56" s="27">
        <v>161</v>
      </c>
      <c r="DP56" s="27">
        <v>174</v>
      </c>
      <c r="DQ56" s="27">
        <v>177</v>
      </c>
      <c r="DR56" s="185">
        <v>168</v>
      </c>
      <c r="DS56" s="65"/>
      <c r="DT56" s="76">
        <f t="shared" si="376"/>
        <v>0</v>
      </c>
      <c r="DU56" s="58"/>
      <c r="DV56" s="58"/>
      <c r="DW56" s="58">
        <v>0</v>
      </c>
      <c r="DX56" s="58"/>
      <c r="DY56" s="58"/>
      <c r="DZ56" s="58"/>
      <c r="EA56" s="58"/>
      <c r="EB56" s="58"/>
      <c r="EC56" s="58"/>
      <c r="ED56" s="58"/>
      <c r="EE56" s="58">
        <v>0</v>
      </c>
      <c r="EF56" s="58">
        <v>0</v>
      </c>
      <c r="EG56" s="58"/>
      <c r="EH56" s="58"/>
      <c r="EI56" s="58">
        <v>133</v>
      </c>
      <c r="EJ56" s="58">
        <v>138</v>
      </c>
      <c r="EK56" s="58">
        <v>165</v>
      </c>
      <c r="EL56" s="27">
        <v>143</v>
      </c>
      <c r="EM56" s="27">
        <v>141</v>
      </c>
      <c r="EN56" s="27">
        <v>145</v>
      </c>
      <c r="EO56" s="27">
        <v>133</v>
      </c>
      <c r="EP56" s="27">
        <v>120</v>
      </c>
      <c r="EQ56" s="65"/>
      <c r="ER56" s="76">
        <f t="shared" si="377"/>
        <v>0</v>
      </c>
      <c r="ES56" s="58"/>
      <c r="ET56" s="58"/>
      <c r="EU56" s="58"/>
      <c r="EV56" s="58"/>
      <c r="EW56" s="58"/>
      <c r="EX56" s="58"/>
      <c r="EY56" s="58"/>
      <c r="EZ56" s="58"/>
      <c r="FA56" s="58"/>
      <c r="FB56" s="58"/>
      <c r="FC56" s="58">
        <v>0</v>
      </c>
      <c r="FD56" s="58">
        <v>0</v>
      </c>
      <c r="FE56" s="58"/>
      <c r="FF56" s="58"/>
      <c r="FG56" s="58"/>
      <c r="FH56" s="58"/>
      <c r="FI56" s="58"/>
      <c r="FJ56" s="27"/>
      <c r="FK56" s="27"/>
      <c r="FL56" s="27"/>
      <c r="FM56" s="27"/>
      <c r="FN56" s="27"/>
      <c r="FO56" s="65"/>
      <c r="FP56" s="76">
        <f t="shared" si="378"/>
        <v>0</v>
      </c>
      <c r="FQ56" s="58"/>
      <c r="FR56" s="58"/>
      <c r="FS56" s="58"/>
      <c r="FT56" s="58"/>
      <c r="FU56" s="58"/>
      <c r="FV56" s="58"/>
      <c r="FW56" s="58"/>
      <c r="FX56" s="58"/>
      <c r="FY56" s="58"/>
      <c r="FZ56" s="58"/>
      <c r="GA56" s="58">
        <v>0</v>
      </c>
      <c r="GB56" s="58">
        <v>0</v>
      </c>
      <c r="GC56" s="58"/>
      <c r="GD56" s="58"/>
      <c r="GE56" s="58"/>
      <c r="GF56" s="58"/>
      <c r="GG56" s="58"/>
      <c r="GH56" s="27"/>
      <c r="GI56" s="27"/>
      <c r="GJ56" s="27"/>
      <c r="GK56" s="27"/>
      <c r="GL56" s="27"/>
      <c r="GM56" s="65">
        <v>16</v>
      </c>
      <c r="GN56" s="58">
        <v>14</v>
      </c>
      <c r="GO56" s="58">
        <v>12</v>
      </c>
      <c r="GP56" s="58">
        <v>55</v>
      </c>
      <c r="GQ56" s="58">
        <v>95</v>
      </c>
      <c r="GR56" s="58">
        <v>104</v>
      </c>
      <c r="GS56" s="58">
        <v>107</v>
      </c>
      <c r="GT56" s="58">
        <v>82</v>
      </c>
      <c r="GU56" s="58">
        <v>92</v>
      </c>
      <c r="GV56" s="58">
        <v>99</v>
      </c>
      <c r="GW56" s="27">
        <v>103</v>
      </c>
      <c r="GX56" s="27">
        <v>100</v>
      </c>
      <c r="GY56" s="27">
        <v>101</v>
      </c>
      <c r="GZ56" s="27">
        <v>95</v>
      </c>
      <c r="HA56" s="210">
        <v>95</v>
      </c>
      <c r="HB56" s="58"/>
      <c r="HH56" s="100">
        <v>202</v>
      </c>
      <c r="HI56" s="100">
        <v>217</v>
      </c>
      <c r="HJ56" s="100">
        <v>214</v>
      </c>
      <c r="HK56" s="100"/>
      <c r="HL56" s="100"/>
      <c r="HM56" s="100"/>
      <c r="HN56" s="100"/>
      <c r="HO56" s="100"/>
      <c r="HP56" s="100"/>
      <c r="HQ56" s="100"/>
      <c r="HR56" s="100">
        <v>442</v>
      </c>
      <c r="HS56" s="100">
        <v>455</v>
      </c>
      <c r="HT56" s="100">
        <v>450</v>
      </c>
      <c r="HU56" s="100">
        <v>544</v>
      </c>
      <c r="HV56" s="100">
        <v>563</v>
      </c>
      <c r="HW56" s="100">
        <v>545</v>
      </c>
      <c r="HX56" s="100">
        <v>521</v>
      </c>
      <c r="HY56" s="155">
        <f>J56+AH56+BF56+CD56+DB56+DZ56+EX56+FV56</f>
        <v>186</v>
      </c>
      <c r="HZ56" s="100">
        <f>K56+AI56+BG56+CE56+DC56+EA56+EY56+FW56</f>
        <v>203</v>
      </c>
      <c r="IA56" s="100">
        <f>L56+AJ56+BH56+CF56+DD56+EB56+EZ56+FX56</f>
        <v>202</v>
      </c>
      <c r="IB56" s="100">
        <f>M56+AK56+BI56+CG56+DE56+EC56+FA56+FY56</f>
        <v>193</v>
      </c>
      <c r="IC56" s="100">
        <f>N56+AL56+BJ56+CH56+DF56+ED56+FB56+FZ56</f>
        <v>198</v>
      </c>
      <c r="ID56" s="100">
        <f>O56+AM56+BK56+CI56+DG56+EE56+FC56+GA56</f>
        <v>210</v>
      </c>
      <c r="IE56" s="100">
        <f>P56+AN56+BL56+CJ56+DH56+EF56+FD56+GB56</f>
        <v>192</v>
      </c>
      <c r="IF56" s="100">
        <f>Q56+AO56+BM56+CK56+DI56+EG56+FE56+GC56</f>
        <v>203</v>
      </c>
      <c r="IG56" s="100">
        <f>R56+AP56+BN56+CL56+DJ56+EH56+FF56+GD56</f>
        <v>215</v>
      </c>
      <c r="IH56" s="100">
        <f>S56+AQ56+BO56+CM56+DK56+EI56+FG56+GE56</f>
        <v>348</v>
      </c>
      <c r="II56" s="100">
        <f>T56+AR56+BP56+CN56+DL56+EJ56+FH56+GF56</f>
        <v>350</v>
      </c>
      <c r="IJ56" s="100">
        <f>U56+AS56+BQ56+CO56+DM56+EK56+FI56+GG56</f>
        <v>356</v>
      </c>
      <c r="IK56" s="100">
        <f>V56+AT56+BR56+CP56+DN56+EL56+FJ56+GH56</f>
        <v>347</v>
      </c>
      <c r="IL56" s="100">
        <f>W56+AU56+BS56+CQ56+DO56+EM56+FK56+GI56</f>
        <v>444</v>
      </c>
      <c r="IM56" s="100">
        <f>X56+AV56+BT56+CR56+DP56+EN56+FL56+GJ56</f>
        <v>462</v>
      </c>
      <c r="IN56" s="100">
        <f>Y56+AW56+BU56+CS56+DQ56+EO56+FM56+GK56</f>
        <v>450</v>
      </c>
      <c r="IO56" s="100">
        <f>Z56+AX56+BV56+CT56+DR56+EP56+FN56+GL56</f>
        <v>426</v>
      </c>
      <c r="IP56" s="155">
        <f t="shared" si="379"/>
        <v>16</v>
      </c>
      <c r="IQ56" s="100">
        <f t="shared" si="380"/>
        <v>14</v>
      </c>
      <c r="IR56" s="100">
        <f t="shared" si="381"/>
        <v>12</v>
      </c>
      <c r="IS56" s="100">
        <f t="shared" si="382"/>
        <v>-193</v>
      </c>
      <c r="IT56" s="100">
        <f t="shared" si="383"/>
        <v>-198</v>
      </c>
      <c r="IU56" s="100">
        <f t="shared" si="384"/>
        <v>-210</v>
      </c>
      <c r="IV56" s="100">
        <f t="shared" si="385"/>
        <v>-192</v>
      </c>
      <c r="IW56" s="100">
        <f t="shared" si="386"/>
        <v>-203</v>
      </c>
      <c r="IX56" s="100">
        <f t="shared" si="387"/>
        <v>-215</v>
      </c>
      <c r="IY56" s="100">
        <f t="shared" si="388"/>
        <v>-348</v>
      </c>
      <c r="IZ56" s="100">
        <f t="shared" si="389"/>
        <v>92</v>
      </c>
      <c r="JA56" s="100">
        <f t="shared" si="390"/>
        <v>99</v>
      </c>
      <c r="JB56" s="100">
        <f t="shared" si="391"/>
        <v>103</v>
      </c>
      <c r="JC56" s="100">
        <f t="shared" si="392"/>
        <v>100</v>
      </c>
      <c r="JD56" s="100">
        <f>HV56-IM56</f>
        <v>101</v>
      </c>
      <c r="JE56" s="100">
        <f>HW56-IN56</f>
        <v>95</v>
      </c>
      <c r="JF56" s="100">
        <f>HX56-IO56</f>
        <v>95</v>
      </c>
    </row>
    <row r="57" spans="1:267">
      <c r="A57" s="21" t="s">
        <v>81</v>
      </c>
      <c r="B57" s="27"/>
      <c r="C57" s="72">
        <v>2472</v>
      </c>
      <c r="D57" s="52">
        <f t="shared" si="371"/>
        <v>2443</v>
      </c>
      <c r="E57" s="27">
        <v>2414</v>
      </c>
      <c r="F57" s="27">
        <v>2073</v>
      </c>
      <c r="G57" s="27">
        <v>2577</v>
      </c>
      <c r="H57" s="27">
        <v>2439</v>
      </c>
      <c r="I57" s="27">
        <v>2321</v>
      </c>
      <c r="J57" s="27">
        <v>2257</v>
      </c>
      <c r="K57" s="27">
        <v>2422</v>
      </c>
      <c r="L57" s="27">
        <v>2536</v>
      </c>
      <c r="M57" s="27">
        <v>2550</v>
      </c>
      <c r="N57" s="27">
        <v>2481</v>
      </c>
      <c r="O57" s="27">
        <v>2520</v>
      </c>
      <c r="P57" s="27">
        <v>2491</v>
      </c>
      <c r="Q57" s="27">
        <v>2524</v>
      </c>
      <c r="R57" s="27">
        <v>2616</v>
      </c>
      <c r="S57" s="27">
        <v>2594</v>
      </c>
      <c r="T57" s="27">
        <v>2424</v>
      </c>
      <c r="U57" s="27">
        <v>2276</v>
      </c>
      <c r="V57" s="27">
        <v>2106</v>
      </c>
      <c r="W57" s="27">
        <v>1961</v>
      </c>
      <c r="X57" s="27">
        <v>1882</v>
      </c>
      <c r="Y57" s="27">
        <v>1918</v>
      </c>
      <c r="Z57" s="27">
        <v>1919</v>
      </c>
      <c r="AA57" s="65">
        <v>531</v>
      </c>
      <c r="AB57" s="76">
        <f t="shared" si="372"/>
        <v>538.5</v>
      </c>
      <c r="AC57" s="58">
        <v>546</v>
      </c>
      <c r="AD57" s="58">
        <v>590</v>
      </c>
      <c r="AE57" s="58">
        <v>580</v>
      </c>
      <c r="AF57" s="58">
        <v>566</v>
      </c>
      <c r="AG57" s="58">
        <v>587</v>
      </c>
      <c r="AH57" s="58">
        <v>581</v>
      </c>
      <c r="AI57" s="58">
        <v>551</v>
      </c>
      <c r="AJ57" s="58">
        <v>573</v>
      </c>
      <c r="AK57" s="58">
        <v>584</v>
      </c>
      <c r="AL57" s="58">
        <v>602</v>
      </c>
      <c r="AM57" s="58">
        <v>597</v>
      </c>
      <c r="AN57" s="58">
        <v>576</v>
      </c>
      <c r="AO57" s="58">
        <v>592</v>
      </c>
      <c r="AP57" s="58">
        <v>642</v>
      </c>
      <c r="AQ57" s="58">
        <v>662</v>
      </c>
      <c r="AR57" s="58">
        <v>656</v>
      </c>
      <c r="AS57" s="58">
        <v>637</v>
      </c>
      <c r="AT57" s="27">
        <v>663</v>
      </c>
      <c r="AU57" s="27">
        <v>672</v>
      </c>
      <c r="AV57" s="27">
        <v>625</v>
      </c>
      <c r="AW57" s="27">
        <v>669</v>
      </c>
      <c r="AX57" s="27">
        <v>724</v>
      </c>
      <c r="AY57" s="65">
        <v>242</v>
      </c>
      <c r="AZ57" s="76">
        <f t="shared" si="373"/>
        <v>264.5</v>
      </c>
      <c r="BA57" s="58">
        <v>287</v>
      </c>
      <c r="BB57" s="58">
        <v>286</v>
      </c>
      <c r="BC57" s="58">
        <v>326</v>
      </c>
      <c r="BD57" s="58">
        <v>367</v>
      </c>
      <c r="BE57" s="58">
        <v>244</v>
      </c>
      <c r="BF57" s="58">
        <v>431</v>
      </c>
      <c r="BG57" s="58">
        <v>382</v>
      </c>
      <c r="BH57" s="58">
        <v>351</v>
      </c>
      <c r="BI57" s="58">
        <v>353</v>
      </c>
      <c r="BJ57" s="58">
        <v>378</v>
      </c>
      <c r="BK57" s="58">
        <v>379</v>
      </c>
      <c r="BL57" s="58">
        <v>441</v>
      </c>
      <c r="BM57" s="58">
        <v>377</v>
      </c>
      <c r="BN57" s="58">
        <v>401</v>
      </c>
      <c r="BO57" s="58">
        <v>424</v>
      </c>
      <c r="BP57" s="58">
        <v>368</v>
      </c>
      <c r="BQ57" s="58">
        <v>450</v>
      </c>
      <c r="BR57" s="27">
        <v>428</v>
      </c>
      <c r="BS57" s="27">
        <v>427</v>
      </c>
      <c r="BT57" s="27">
        <v>433</v>
      </c>
      <c r="BU57" s="27">
        <v>451</v>
      </c>
      <c r="BV57" s="27">
        <v>469</v>
      </c>
      <c r="BW57" s="65"/>
      <c r="BX57" s="76">
        <f t="shared" si="374"/>
        <v>0</v>
      </c>
      <c r="BY57" s="58"/>
      <c r="BZ57" s="58"/>
      <c r="CA57" s="58">
        <v>0</v>
      </c>
      <c r="CB57" s="58"/>
      <c r="CC57" s="58"/>
      <c r="CD57" s="58"/>
      <c r="CE57" s="58"/>
      <c r="CF57" s="58"/>
      <c r="CG57" s="58"/>
      <c r="CH57" s="58"/>
      <c r="CI57" s="58">
        <v>0</v>
      </c>
      <c r="CJ57" s="58">
        <v>0</v>
      </c>
      <c r="CK57" s="58"/>
      <c r="CL57" s="58"/>
      <c r="CM57" s="58"/>
      <c r="CN57" s="58"/>
      <c r="CO57" s="58"/>
      <c r="CP57" s="27"/>
      <c r="CQ57" s="27"/>
      <c r="CR57" s="27"/>
      <c r="CS57" s="27"/>
      <c r="CT57" s="27"/>
      <c r="CU57" s="65"/>
      <c r="CV57" s="76">
        <f t="shared" si="375"/>
        <v>0</v>
      </c>
      <c r="CW57" s="58"/>
      <c r="CX57" s="58"/>
      <c r="CY57" s="58"/>
      <c r="CZ57" s="58"/>
      <c r="DA57" s="58"/>
      <c r="DB57" s="58"/>
      <c r="DC57" s="58"/>
      <c r="DD57" s="58"/>
      <c r="DE57" s="58"/>
      <c r="DF57" s="58"/>
      <c r="DG57" s="58">
        <v>0</v>
      </c>
      <c r="DH57" s="58">
        <v>0</v>
      </c>
      <c r="DI57" s="58"/>
      <c r="DJ57" s="58"/>
      <c r="DK57" s="58"/>
      <c r="DL57" s="58"/>
      <c r="DM57" s="58"/>
      <c r="DN57" s="27"/>
      <c r="DO57" s="27"/>
      <c r="DP57" s="27"/>
      <c r="DQ57" s="27"/>
      <c r="DR57" s="185"/>
      <c r="DS57" s="65">
        <v>12</v>
      </c>
      <c r="DT57" s="76">
        <f t="shared" si="376"/>
        <v>10</v>
      </c>
      <c r="DU57" s="58">
        <v>8</v>
      </c>
      <c r="DV57" s="58">
        <v>26</v>
      </c>
      <c r="DW57" s="58">
        <v>35</v>
      </c>
      <c r="DX57" s="58">
        <v>97</v>
      </c>
      <c r="DY57" s="58">
        <v>382</v>
      </c>
      <c r="DZ57" s="58">
        <v>496</v>
      </c>
      <c r="EA57" s="58">
        <v>414</v>
      </c>
      <c r="EB57" s="58">
        <v>388</v>
      </c>
      <c r="EC57" s="58">
        <v>523</v>
      </c>
      <c r="ED57" s="58">
        <v>568</v>
      </c>
      <c r="EE57" s="58">
        <v>551</v>
      </c>
      <c r="EF57" s="58">
        <v>591</v>
      </c>
      <c r="EG57" s="58">
        <v>539</v>
      </c>
      <c r="EH57" s="58">
        <v>691</v>
      </c>
      <c r="EI57" s="58">
        <v>720</v>
      </c>
      <c r="EJ57" s="58">
        <v>725</v>
      </c>
      <c r="EK57" s="58">
        <v>822</v>
      </c>
      <c r="EL57" s="27">
        <v>832</v>
      </c>
      <c r="EM57" s="27">
        <v>741</v>
      </c>
      <c r="EN57" s="27">
        <v>835</v>
      </c>
      <c r="EO57" s="27">
        <v>797</v>
      </c>
      <c r="EP57" s="27">
        <v>802</v>
      </c>
      <c r="EQ57" s="65">
        <v>108</v>
      </c>
      <c r="ER57" s="76">
        <f t="shared" si="377"/>
        <v>101.5</v>
      </c>
      <c r="ES57" s="58">
        <v>95</v>
      </c>
      <c r="ET57" s="58">
        <f>(2*((EV57-ES57)/5))+ES57</f>
        <v>103</v>
      </c>
      <c r="EU57" s="58">
        <v>95</v>
      </c>
      <c r="EV57" s="58">
        <v>115</v>
      </c>
      <c r="EW57" s="58">
        <v>116</v>
      </c>
      <c r="EX57" s="58">
        <v>106</v>
      </c>
      <c r="EY57" s="58">
        <v>116</v>
      </c>
      <c r="EZ57" s="58">
        <v>91</v>
      </c>
      <c r="FA57" s="58">
        <v>115</v>
      </c>
      <c r="FB57" s="58">
        <v>119</v>
      </c>
      <c r="FC57" s="58">
        <v>119</v>
      </c>
      <c r="FD57" s="58">
        <v>114</v>
      </c>
      <c r="FE57" s="58">
        <v>115</v>
      </c>
      <c r="FF57" s="58">
        <v>120</v>
      </c>
      <c r="FG57" s="58">
        <v>124</v>
      </c>
      <c r="FH57" s="58">
        <v>125</v>
      </c>
      <c r="FI57" s="58">
        <v>123</v>
      </c>
      <c r="FJ57" s="27">
        <v>182</v>
      </c>
      <c r="FK57" s="27">
        <v>207</v>
      </c>
      <c r="FL57" s="27">
        <v>190</v>
      </c>
      <c r="FM57" s="27">
        <v>189</v>
      </c>
      <c r="FN57" s="27">
        <v>189</v>
      </c>
      <c r="FO57" s="65">
        <v>72</v>
      </c>
      <c r="FP57" s="76">
        <f t="shared" si="378"/>
        <v>68</v>
      </c>
      <c r="FQ57" s="58">
        <v>64</v>
      </c>
      <c r="FR57" s="58">
        <v>69</v>
      </c>
      <c r="FS57" s="58">
        <v>75</v>
      </c>
      <c r="FT57" s="58">
        <v>77</v>
      </c>
      <c r="FU57" s="58">
        <v>81</v>
      </c>
      <c r="FV57" s="58">
        <v>78</v>
      </c>
      <c r="FW57" s="58">
        <v>79</v>
      </c>
      <c r="FX57" s="58">
        <v>76</v>
      </c>
      <c r="FY57" s="58">
        <v>81</v>
      </c>
      <c r="FZ57" s="58">
        <v>77</v>
      </c>
      <c r="GA57" s="58">
        <v>78</v>
      </c>
      <c r="GB57" s="58">
        <v>74</v>
      </c>
      <c r="GC57" s="58">
        <v>77</v>
      </c>
      <c r="GD57" s="58">
        <v>80</v>
      </c>
      <c r="GE57" s="58">
        <v>85</v>
      </c>
      <c r="GF57" s="58">
        <v>101</v>
      </c>
      <c r="GG57" s="58">
        <v>94</v>
      </c>
      <c r="GH57" s="27">
        <v>93</v>
      </c>
      <c r="GI57" s="27">
        <v>96</v>
      </c>
      <c r="GJ57" s="27">
        <v>97</v>
      </c>
      <c r="GK57" s="27">
        <v>93</v>
      </c>
      <c r="GL57" s="27">
        <v>93</v>
      </c>
      <c r="GM57" s="65">
        <v>279</v>
      </c>
      <c r="GN57" s="58">
        <v>341</v>
      </c>
      <c r="GO57" s="58">
        <v>306</v>
      </c>
      <c r="GP57" s="58">
        <v>157</v>
      </c>
      <c r="GQ57" s="58">
        <v>341</v>
      </c>
      <c r="GR57" s="58">
        <v>424</v>
      </c>
      <c r="GS57" s="58">
        <v>485</v>
      </c>
      <c r="GT57" s="58">
        <v>470</v>
      </c>
      <c r="GU57" s="58">
        <v>533</v>
      </c>
      <c r="GV57" s="58">
        <v>580</v>
      </c>
      <c r="GW57" s="27">
        <v>634</v>
      </c>
      <c r="GX57" s="27">
        <v>694</v>
      </c>
      <c r="GY57" s="27">
        <v>785</v>
      </c>
      <c r="GZ57" s="27">
        <v>724</v>
      </c>
      <c r="HA57" s="210">
        <v>740</v>
      </c>
      <c r="HB57" s="58"/>
      <c r="HH57" s="100">
        <v>4228</v>
      </c>
      <c r="HI57" s="100">
        <v>4305</v>
      </c>
      <c r="HJ57" s="100">
        <v>4321</v>
      </c>
      <c r="HK57" s="100"/>
      <c r="HL57" s="100"/>
      <c r="HM57" s="100"/>
      <c r="HN57" s="100"/>
      <c r="HO57" s="100"/>
      <c r="HP57" s="100"/>
      <c r="HQ57" s="100"/>
      <c r="HR57" s="100">
        <v>4932</v>
      </c>
      <c r="HS57" s="100">
        <v>4982</v>
      </c>
      <c r="HT57" s="100">
        <v>4938</v>
      </c>
      <c r="HU57" s="100">
        <v>4798</v>
      </c>
      <c r="HV57" s="100">
        <v>4847</v>
      </c>
      <c r="HW57" s="100">
        <v>4841</v>
      </c>
      <c r="HX57" s="100">
        <v>4936</v>
      </c>
      <c r="HY57" s="155">
        <f>J57+AH57+BF57+CD57+DB57+DZ57+EX57+FV57</f>
        <v>3949</v>
      </c>
      <c r="HZ57" s="100">
        <f>K57+AI57+BG57+CE57+DC57+EA57+EY57+FW57</f>
        <v>3964</v>
      </c>
      <c r="IA57" s="100">
        <f>L57+AJ57+BH57+CF57+DD57+EB57+EZ57+FX57</f>
        <v>4015</v>
      </c>
      <c r="IB57" s="100">
        <f>M57+AK57+BI57+CG57+DE57+EC57+FA57+FY57</f>
        <v>4206</v>
      </c>
      <c r="IC57" s="100">
        <f>N57+AL57+BJ57+CH57+DF57+ED57+FB57+FZ57</f>
        <v>4225</v>
      </c>
      <c r="ID57" s="100">
        <f>O57+AM57+BK57+CI57+DG57+EE57+FC57+GA57</f>
        <v>4244</v>
      </c>
      <c r="IE57" s="100">
        <f>P57+AN57+BL57+CJ57+DH57+EF57+FD57+GB57</f>
        <v>4287</v>
      </c>
      <c r="IF57" s="100">
        <f>Q57+AO57+BM57+CK57+DI57+EG57+FE57+GC57</f>
        <v>4224</v>
      </c>
      <c r="IG57" s="100">
        <f>R57+AP57+BN57+CL57+DJ57+EH57+FF57+GD57</f>
        <v>4550</v>
      </c>
      <c r="IH57" s="100">
        <f>S57+AQ57+BO57+CM57+DK57+EI57+FG57+GE57</f>
        <v>4609</v>
      </c>
      <c r="II57" s="100">
        <f>T57+AR57+BP57+CN57+DL57+EJ57+FH57+GF57</f>
        <v>4399</v>
      </c>
      <c r="IJ57" s="100">
        <f>U57+AS57+BQ57+CO57+DM57+EK57+FI57+GG57</f>
        <v>4402</v>
      </c>
      <c r="IK57" s="100">
        <f>V57+AT57+BR57+CP57+DN57+EL57+FJ57+GH57</f>
        <v>4304</v>
      </c>
      <c r="IL57" s="100">
        <f>W57+AU57+BS57+CQ57+DO57+EM57+FK57+GI57</f>
        <v>4104</v>
      </c>
      <c r="IM57" s="100">
        <f>X57+AV57+BT57+CR57+DP57+EN57+FL57+GJ57</f>
        <v>4062</v>
      </c>
      <c r="IN57" s="100">
        <f>Y57+AW57+BU57+CS57+DQ57+EO57+FM57+GK57</f>
        <v>4117</v>
      </c>
      <c r="IO57" s="100">
        <f>Z57+AX57+BV57+CT57+DR57+EP57+FN57+GL57</f>
        <v>4196</v>
      </c>
      <c r="IP57" s="155">
        <f t="shared" si="379"/>
        <v>279</v>
      </c>
      <c r="IQ57" s="100">
        <f t="shared" si="380"/>
        <v>341</v>
      </c>
      <c r="IR57" s="100">
        <f t="shared" si="381"/>
        <v>306</v>
      </c>
      <c r="IS57" s="100">
        <f t="shared" si="382"/>
        <v>-4206</v>
      </c>
      <c r="IT57" s="100">
        <f t="shared" si="383"/>
        <v>-4225</v>
      </c>
      <c r="IU57" s="100">
        <f t="shared" si="384"/>
        <v>-4244</v>
      </c>
      <c r="IV57" s="100">
        <f t="shared" si="385"/>
        <v>-4287</v>
      </c>
      <c r="IW57" s="100">
        <f t="shared" si="386"/>
        <v>-4224</v>
      </c>
      <c r="IX57" s="100">
        <f t="shared" si="387"/>
        <v>-4550</v>
      </c>
      <c r="IY57" s="100">
        <f t="shared" si="388"/>
        <v>-4609</v>
      </c>
      <c r="IZ57" s="100">
        <f t="shared" si="389"/>
        <v>533</v>
      </c>
      <c r="JA57" s="100">
        <f t="shared" si="390"/>
        <v>580</v>
      </c>
      <c r="JB57" s="100">
        <f t="shared" si="391"/>
        <v>634</v>
      </c>
      <c r="JC57" s="100">
        <f t="shared" si="392"/>
        <v>694</v>
      </c>
      <c r="JD57" s="100">
        <f>HV57-IM57</f>
        <v>785</v>
      </c>
      <c r="JE57" s="100">
        <f>HW57-IN57</f>
        <v>724</v>
      </c>
      <c r="JF57" s="100">
        <f>HX57-IO57</f>
        <v>740</v>
      </c>
    </row>
    <row r="58" spans="1:267">
      <c r="A58" s="21" t="s">
        <v>82</v>
      </c>
      <c r="B58" s="27"/>
      <c r="C58" s="72">
        <v>134</v>
      </c>
      <c r="D58" s="52">
        <f t="shared" si="371"/>
        <v>130.5</v>
      </c>
      <c r="E58" s="27">
        <v>127</v>
      </c>
      <c r="F58" s="27">
        <v>126</v>
      </c>
      <c r="G58" s="27">
        <v>118</v>
      </c>
      <c r="H58" s="27">
        <v>122</v>
      </c>
      <c r="I58" s="27">
        <v>131</v>
      </c>
      <c r="J58" s="27">
        <v>109</v>
      </c>
      <c r="K58" s="27">
        <v>114</v>
      </c>
      <c r="L58" s="27">
        <v>150</v>
      </c>
      <c r="M58" s="27">
        <v>144</v>
      </c>
      <c r="N58" s="27">
        <v>115</v>
      </c>
      <c r="O58" s="27">
        <v>146</v>
      </c>
      <c r="P58" s="27">
        <v>128</v>
      </c>
      <c r="Q58" s="27">
        <v>146</v>
      </c>
      <c r="R58" s="27">
        <v>138</v>
      </c>
      <c r="S58" s="27">
        <v>107</v>
      </c>
      <c r="T58" s="27">
        <v>125</v>
      </c>
      <c r="U58" s="27">
        <v>71</v>
      </c>
      <c r="V58" s="27">
        <v>74</v>
      </c>
      <c r="W58" s="27">
        <v>61</v>
      </c>
      <c r="X58" s="27">
        <v>73</v>
      </c>
      <c r="Y58" s="27">
        <v>61</v>
      </c>
      <c r="Z58" s="27">
        <v>70</v>
      </c>
      <c r="AA58" s="65">
        <v>61</v>
      </c>
      <c r="AB58" s="76">
        <f t="shared" si="372"/>
        <v>63.5</v>
      </c>
      <c r="AC58" s="58">
        <v>66</v>
      </c>
      <c r="AD58" s="58">
        <v>60</v>
      </c>
      <c r="AE58" s="58">
        <v>71</v>
      </c>
      <c r="AF58" s="58">
        <v>61</v>
      </c>
      <c r="AG58" s="58">
        <v>60</v>
      </c>
      <c r="AH58" s="58">
        <v>49</v>
      </c>
      <c r="AI58" s="58">
        <v>69</v>
      </c>
      <c r="AJ58" s="58">
        <v>56</v>
      </c>
      <c r="AK58" s="58">
        <v>54</v>
      </c>
      <c r="AL58" s="58">
        <v>62</v>
      </c>
      <c r="AM58" s="58">
        <v>63</v>
      </c>
      <c r="AN58" s="58">
        <v>86</v>
      </c>
      <c r="AO58" s="58">
        <v>68</v>
      </c>
      <c r="AP58" s="58">
        <v>69</v>
      </c>
      <c r="AQ58" s="58">
        <v>103</v>
      </c>
      <c r="AR58" s="58">
        <v>90</v>
      </c>
      <c r="AS58" s="58">
        <v>88</v>
      </c>
      <c r="AT58" s="27">
        <v>85</v>
      </c>
      <c r="AU58" s="27">
        <v>72</v>
      </c>
      <c r="AV58" s="27">
        <v>77</v>
      </c>
      <c r="AW58" s="27">
        <v>100</v>
      </c>
      <c r="AX58" s="27">
        <v>88</v>
      </c>
      <c r="AY58" s="65"/>
      <c r="AZ58" s="76">
        <f t="shared" si="373"/>
        <v>0</v>
      </c>
      <c r="BA58" s="58"/>
      <c r="BB58" s="58"/>
      <c r="BC58" s="58">
        <v>0</v>
      </c>
      <c r="BD58" s="58"/>
      <c r="BE58" s="58"/>
      <c r="BF58" s="58"/>
      <c r="BG58" s="58"/>
      <c r="BH58" s="58"/>
      <c r="BI58" s="58"/>
      <c r="BJ58" s="58"/>
      <c r="BK58" s="58">
        <v>0</v>
      </c>
      <c r="BL58" s="58">
        <v>0</v>
      </c>
      <c r="BM58" s="58"/>
      <c r="BN58" s="58"/>
      <c r="BO58" s="58"/>
      <c r="BP58" s="58"/>
      <c r="BQ58" s="58"/>
      <c r="BR58" s="27"/>
      <c r="BS58" s="27"/>
      <c r="BT58" s="27"/>
      <c r="BU58" s="27"/>
      <c r="BV58" s="27"/>
      <c r="BW58" s="65"/>
      <c r="BX58" s="76">
        <f t="shared" si="374"/>
        <v>0</v>
      </c>
      <c r="BY58" s="58"/>
      <c r="BZ58" s="58"/>
      <c r="CA58" s="58">
        <v>0</v>
      </c>
      <c r="CB58" s="58"/>
      <c r="CC58" s="58"/>
      <c r="CD58" s="58"/>
      <c r="CE58" s="58"/>
      <c r="CF58" s="58"/>
      <c r="CG58" s="58"/>
      <c r="CH58" s="58"/>
      <c r="CI58" s="58">
        <v>0</v>
      </c>
      <c r="CJ58" s="58">
        <v>0</v>
      </c>
      <c r="CK58" s="58"/>
      <c r="CL58" s="58"/>
      <c r="CM58" s="58"/>
      <c r="CN58" s="58"/>
      <c r="CO58" s="58"/>
      <c r="CP58" s="27"/>
      <c r="CQ58" s="27"/>
      <c r="CR58" s="27"/>
      <c r="CS58" s="27"/>
      <c r="CT58" s="27"/>
      <c r="CU58" s="65"/>
      <c r="CV58" s="76">
        <f t="shared" si="375"/>
        <v>0</v>
      </c>
      <c r="CW58" s="58"/>
      <c r="CX58" s="58"/>
      <c r="CY58" s="58"/>
      <c r="CZ58" s="58"/>
      <c r="DA58" s="58"/>
      <c r="DB58" s="58"/>
      <c r="DC58" s="58"/>
      <c r="DD58" s="58"/>
      <c r="DE58" s="58"/>
      <c r="DF58" s="58"/>
      <c r="DG58" s="58">
        <v>0</v>
      </c>
      <c r="DH58" s="58">
        <v>0</v>
      </c>
      <c r="DI58" s="58"/>
      <c r="DJ58" s="58"/>
      <c r="DK58" s="58"/>
      <c r="DL58" s="58"/>
      <c r="DM58" s="58"/>
      <c r="DN58" s="27"/>
      <c r="DO58" s="27"/>
      <c r="DP58" s="27"/>
      <c r="DQ58" s="27"/>
      <c r="DR58" s="185"/>
      <c r="DS58" s="65"/>
      <c r="DT58" s="76">
        <f t="shared" si="376"/>
        <v>0</v>
      </c>
      <c r="DU58" s="58"/>
      <c r="DV58" s="58"/>
      <c r="DW58" s="58">
        <v>0</v>
      </c>
      <c r="DX58" s="58"/>
      <c r="DY58" s="58"/>
      <c r="DZ58" s="58"/>
      <c r="EA58" s="58"/>
      <c r="EB58" s="58"/>
      <c r="EC58" s="58"/>
      <c r="ED58" s="58"/>
      <c r="EE58" s="58">
        <v>0</v>
      </c>
      <c r="EF58" s="58">
        <v>0</v>
      </c>
      <c r="EG58" s="58"/>
      <c r="EH58" s="58"/>
      <c r="EI58" s="58"/>
      <c r="EJ58" s="58"/>
      <c r="EK58" s="58"/>
      <c r="EL58" s="27"/>
      <c r="EM58" s="27"/>
      <c r="EN58" s="27"/>
      <c r="EO58" s="27"/>
      <c r="EP58" s="27"/>
      <c r="EQ58" s="65"/>
      <c r="ER58" s="76">
        <f t="shared" si="377"/>
        <v>0</v>
      </c>
      <c r="ES58" s="58"/>
      <c r="ET58" s="58"/>
      <c r="EU58" s="58"/>
      <c r="EV58" s="58"/>
      <c r="EW58" s="58"/>
      <c r="EX58" s="58"/>
      <c r="EY58" s="58"/>
      <c r="EZ58" s="58"/>
      <c r="FA58" s="58"/>
      <c r="FB58" s="58"/>
      <c r="FC58" s="58">
        <v>0</v>
      </c>
      <c r="FD58" s="58">
        <v>0</v>
      </c>
      <c r="FE58" s="58"/>
      <c r="FF58" s="58"/>
      <c r="FG58" s="58"/>
      <c r="FH58" s="58"/>
      <c r="FI58" s="58"/>
      <c r="FJ58" s="27"/>
      <c r="FK58" s="27"/>
      <c r="FL58" s="27"/>
      <c r="FM58" s="27"/>
      <c r="FN58" s="27"/>
      <c r="FO58" s="65"/>
      <c r="FP58" s="76">
        <f t="shared" si="378"/>
        <v>0</v>
      </c>
      <c r="FQ58" s="58"/>
      <c r="FR58" s="58"/>
      <c r="FS58" s="58"/>
      <c r="FT58" s="58"/>
      <c r="FU58" s="58"/>
      <c r="FV58" s="58"/>
      <c r="FW58" s="58"/>
      <c r="FX58" s="58"/>
      <c r="FY58" s="58"/>
      <c r="FZ58" s="58"/>
      <c r="GA58" s="58">
        <v>0</v>
      </c>
      <c r="GB58" s="58">
        <v>0</v>
      </c>
      <c r="GC58" s="58"/>
      <c r="GD58" s="58"/>
      <c r="GE58" s="58"/>
      <c r="GF58" s="58"/>
      <c r="GG58" s="58"/>
      <c r="GH58" s="27"/>
      <c r="GI58" s="27"/>
      <c r="GJ58" s="27"/>
      <c r="GK58" s="27"/>
      <c r="GL58" s="27"/>
      <c r="GM58" s="65">
        <v>0</v>
      </c>
      <c r="GN58" s="58">
        <v>0</v>
      </c>
      <c r="GO58" s="58">
        <v>0</v>
      </c>
      <c r="GP58" s="58">
        <v>35</v>
      </c>
      <c r="GQ58" s="58">
        <v>64</v>
      </c>
      <c r="GR58" s="58">
        <v>64</v>
      </c>
      <c r="GS58" s="58">
        <v>76</v>
      </c>
      <c r="GT58" s="58">
        <v>93</v>
      </c>
      <c r="GU58" s="58">
        <v>97</v>
      </c>
      <c r="GV58" s="58">
        <v>106</v>
      </c>
      <c r="GW58" s="27">
        <v>108</v>
      </c>
      <c r="GX58" s="27">
        <v>110</v>
      </c>
      <c r="GY58" s="27">
        <v>128</v>
      </c>
      <c r="GZ58" s="27">
        <v>138</v>
      </c>
      <c r="HA58" s="210">
        <v>162</v>
      </c>
      <c r="HB58" s="58"/>
      <c r="HH58" s="100">
        <v>158</v>
      </c>
      <c r="HI58" s="100">
        <v>183</v>
      </c>
      <c r="HJ58" s="100">
        <v>206</v>
      </c>
      <c r="HK58" s="100"/>
      <c r="HL58" s="100"/>
      <c r="HM58" s="100"/>
      <c r="HN58" s="100"/>
      <c r="HO58" s="100"/>
      <c r="HP58" s="100"/>
      <c r="HQ58" s="100"/>
      <c r="HR58" s="100">
        <v>312</v>
      </c>
      <c r="HS58" s="100">
        <v>265</v>
      </c>
      <c r="HT58" s="100">
        <v>267</v>
      </c>
      <c r="HU58" s="100">
        <v>243</v>
      </c>
      <c r="HV58" s="100">
        <v>278</v>
      </c>
      <c r="HW58" s="100">
        <v>299</v>
      </c>
      <c r="HX58" s="100">
        <v>320</v>
      </c>
      <c r="HY58" s="155">
        <f>J58+AH58+BF58+CD58+DB58+DZ58+EX58+FV58</f>
        <v>158</v>
      </c>
      <c r="HZ58" s="100">
        <f>K58+AI58+BG58+CE58+DC58+EA58+EY58+FW58</f>
        <v>183</v>
      </c>
      <c r="IA58" s="100">
        <f>L58+AJ58+BH58+CF58+DD58+EB58+EZ58+FX58</f>
        <v>206</v>
      </c>
      <c r="IB58" s="100">
        <f>M58+AK58+BI58+CG58+DE58+EC58+FA58+FY58</f>
        <v>198</v>
      </c>
      <c r="IC58" s="100">
        <f>N58+AL58+BJ58+CH58+DF58+ED58+FB58+FZ58</f>
        <v>177</v>
      </c>
      <c r="ID58" s="100">
        <f>O58+AM58+BK58+CI58+DG58+EE58+FC58+GA58</f>
        <v>209</v>
      </c>
      <c r="IE58" s="100">
        <f>P58+AN58+BL58+CJ58+DH58+EF58+FD58+GB58</f>
        <v>214</v>
      </c>
      <c r="IF58" s="100">
        <f>Q58+AO58+BM58+CK58+DI58+EG58+FE58+GC58</f>
        <v>214</v>
      </c>
      <c r="IG58" s="100">
        <f>R58+AP58+BN58+CL58+DJ58+EH58+FF58+GD58</f>
        <v>207</v>
      </c>
      <c r="IH58" s="100">
        <f>S58+AQ58+BO58+CM58+DK58+EI58+FG58+GE58</f>
        <v>210</v>
      </c>
      <c r="II58" s="100">
        <f>T58+AR58+BP58+CN58+DL58+EJ58+FH58+GF58</f>
        <v>215</v>
      </c>
      <c r="IJ58" s="100">
        <f>U58+AS58+BQ58+CO58+DM58+EK58+FI58+GG58</f>
        <v>159</v>
      </c>
      <c r="IK58" s="100">
        <f>V58+AT58+BR58+CP58+DN58+EL58+FJ58+GH58</f>
        <v>159</v>
      </c>
      <c r="IL58" s="100">
        <f>W58+AU58+BS58+CQ58+DO58+EM58+FK58+GI58</f>
        <v>133</v>
      </c>
      <c r="IM58" s="100">
        <f>X58+AV58+BT58+CR58+DP58+EN58+FL58+GJ58</f>
        <v>150</v>
      </c>
      <c r="IN58" s="100">
        <f>Y58+AW58+BU58+CS58+DQ58+EO58+FM58+GK58</f>
        <v>161</v>
      </c>
      <c r="IO58" s="100">
        <f>Z58+AX58+BV58+CT58+DR58+EP58+FN58+GL58</f>
        <v>158</v>
      </c>
      <c r="IP58" s="155">
        <f t="shared" si="379"/>
        <v>0</v>
      </c>
      <c r="IQ58" s="100">
        <f t="shared" si="380"/>
        <v>0</v>
      </c>
      <c r="IR58" s="100">
        <f t="shared" si="381"/>
        <v>0</v>
      </c>
      <c r="IS58" s="100">
        <f t="shared" si="382"/>
        <v>-198</v>
      </c>
      <c r="IT58" s="100">
        <f t="shared" si="383"/>
        <v>-177</v>
      </c>
      <c r="IU58" s="100">
        <f t="shared" si="384"/>
        <v>-209</v>
      </c>
      <c r="IV58" s="100">
        <f t="shared" si="385"/>
        <v>-214</v>
      </c>
      <c r="IW58" s="100">
        <f t="shared" si="386"/>
        <v>-214</v>
      </c>
      <c r="IX58" s="100">
        <f t="shared" si="387"/>
        <v>-207</v>
      </c>
      <c r="IY58" s="100">
        <f t="shared" si="388"/>
        <v>-210</v>
      </c>
      <c r="IZ58" s="100">
        <f t="shared" si="389"/>
        <v>97</v>
      </c>
      <c r="JA58" s="100">
        <f t="shared" si="390"/>
        <v>106</v>
      </c>
      <c r="JB58" s="100">
        <f t="shared" si="391"/>
        <v>108</v>
      </c>
      <c r="JC58" s="100">
        <f t="shared" si="392"/>
        <v>110</v>
      </c>
      <c r="JD58" s="100">
        <f>HV58-IM58</f>
        <v>128</v>
      </c>
      <c r="JE58" s="100">
        <f>HW58-IN58</f>
        <v>138</v>
      </c>
      <c r="JF58" s="100">
        <f>HX58-IO58</f>
        <v>162</v>
      </c>
    </row>
    <row r="59" spans="1:267">
      <c r="A59" s="21" t="s">
        <v>83</v>
      </c>
      <c r="B59" s="27"/>
      <c r="C59" s="72">
        <v>881</v>
      </c>
      <c r="D59" s="52">
        <f t="shared" si="371"/>
        <v>854</v>
      </c>
      <c r="E59" s="27">
        <v>827</v>
      </c>
      <c r="F59" s="27">
        <v>872</v>
      </c>
      <c r="G59" s="27">
        <v>860</v>
      </c>
      <c r="H59" s="27">
        <v>775</v>
      </c>
      <c r="I59" s="27">
        <v>795</v>
      </c>
      <c r="J59" s="27">
        <v>821</v>
      </c>
      <c r="K59" s="27">
        <v>907</v>
      </c>
      <c r="L59" s="27">
        <v>822</v>
      </c>
      <c r="M59" s="27">
        <v>847</v>
      </c>
      <c r="N59" s="27">
        <v>828</v>
      </c>
      <c r="O59" s="27">
        <v>787</v>
      </c>
      <c r="P59" s="27">
        <v>862</v>
      </c>
      <c r="Q59" s="27">
        <v>785</v>
      </c>
      <c r="R59" s="27">
        <v>819</v>
      </c>
      <c r="S59" s="27">
        <v>851</v>
      </c>
      <c r="T59" s="27">
        <v>812</v>
      </c>
      <c r="U59" s="27">
        <v>592</v>
      </c>
      <c r="V59" s="27">
        <v>492</v>
      </c>
      <c r="W59" s="27">
        <v>547</v>
      </c>
      <c r="X59" s="27">
        <v>510</v>
      </c>
      <c r="Y59" s="27">
        <v>457</v>
      </c>
      <c r="Z59" s="27">
        <v>526</v>
      </c>
      <c r="AA59" s="65">
        <v>306</v>
      </c>
      <c r="AB59" s="76">
        <f t="shared" si="372"/>
        <v>311</v>
      </c>
      <c r="AC59" s="58">
        <v>316</v>
      </c>
      <c r="AD59" s="58">
        <v>318</v>
      </c>
      <c r="AE59" s="58">
        <v>332</v>
      </c>
      <c r="AF59" s="58">
        <v>297</v>
      </c>
      <c r="AG59" s="58">
        <v>329</v>
      </c>
      <c r="AH59" s="58">
        <v>311</v>
      </c>
      <c r="AI59" s="58">
        <v>307</v>
      </c>
      <c r="AJ59" s="58">
        <v>308</v>
      </c>
      <c r="AK59" s="58">
        <v>312</v>
      </c>
      <c r="AL59" s="58">
        <v>299</v>
      </c>
      <c r="AM59" s="58">
        <v>310</v>
      </c>
      <c r="AN59" s="58">
        <v>319</v>
      </c>
      <c r="AO59" s="58">
        <v>337</v>
      </c>
      <c r="AP59" s="58">
        <v>333</v>
      </c>
      <c r="AQ59" s="58"/>
      <c r="AR59" s="58">
        <v>286</v>
      </c>
      <c r="AS59" s="58">
        <v>307</v>
      </c>
      <c r="AT59" s="27">
        <v>327</v>
      </c>
      <c r="AU59" s="27">
        <v>369</v>
      </c>
      <c r="AV59" s="27">
        <v>361</v>
      </c>
      <c r="AW59" s="27">
        <v>422</v>
      </c>
      <c r="AX59" s="27">
        <v>436</v>
      </c>
      <c r="AY59" s="65">
        <v>83</v>
      </c>
      <c r="AZ59" s="76">
        <f t="shared" si="373"/>
        <v>72.5</v>
      </c>
      <c r="BA59" s="58">
        <v>62</v>
      </c>
      <c r="BB59" s="58">
        <v>75</v>
      </c>
      <c r="BC59" s="58">
        <v>68</v>
      </c>
      <c r="BD59" s="58">
        <v>70</v>
      </c>
      <c r="BE59" s="58">
        <v>74</v>
      </c>
      <c r="BF59" s="58">
        <v>69</v>
      </c>
      <c r="BG59" s="58">
        <v>74</v>
      </c>
      <c r="BH59" s="58">
        <v>80</v>
      </c>
      <c r="BI59" s="58">
        <v>80</v>
      </c>
      <c r="BJ59" s="58">
        <v>67</v>
      </c>
      <c r="BK59" s="58">
        <v>96</v>
      </c>
      <c r="BL59" s="58">
        <v>103</v>
      </c>
      <c r="BM59" s="58">
        <v>100</v>
      </c>
      <c r="BN59" s="58">
        <v>111</v>
      </c>
      <c r="BO59" s="58"/>
      <c r="BP59" s="58">
        <v>122</v>
      </c>
      <c r="BQ59" s="58">
        <v>113</v>
      </c>
      <c r="BR59" s="27">
        <v>110</v>
      </c>
      <c r="BS59" s="27">
        <v>117</v>
      </c>
      <c r="BT59" s="27">
        <v>113</v>
      </c>
      <c r="BU59" s="27">
        <v>122</v>
      </c>
      <c r="BV59" s="27">
        <v>121</v>
      </c>
      <c r="BW59" s="65"/>
      <c r="BX59" s="76">
        <f t="shared" si="374"/>
        <v>0</v>
      </c>
      <c r="BY59" s="58"/>
      <c r="BZ59" s="58"/>
      <c r="CA59" s="58">
        <v>0</v>
      </c>
      <c r="CB59" s="58"/>
      <c r="CC59" s="58"/>
      <c r="CD59" s="58"/>
      <c r="CE59" s="58"/>
      <c r="CF59" s="58"/>
      <c r="CG59" s="58"/>
      <c r="CH59" s="58"/>
      <c r="CI59" s="58">
        <v>0</v>
      </c>
      <c r="CJ59" s="58">
        <v>0</v>
      </c>
      <c r="CK59" s="58"/>
      <c r="CL59" s="58"/>
      <c r="CM59" s="58"/>
      <c r="CN59" s="58"/>
      <c r="CO59" s="58"/>
      <c r="CP59" s="27"/>
      <c r="CQ59" s="27"/>
      <c r="CR59" s="27"/>
      <c r="CS59" s="27"/>
      <c r="CT59" s="27"/>
      <c r="CU59" s="65">
        <v>49</v>
      </c>
      <c r="CV59" s="76">
        <f t="shared" si="375"/>
        <v>54.5</v>
      </c>
      <c r="CW59" s="58">
        <v>60</v>
      </c>
      <c r="CX59" s="58">
        <v>62</v>
      </c>
      <c r="CY59" s="58">
        <v>71</v>
      </c>
      <c r="CZ59" s="58">
        <v>75</v>
      </c>
      <c r="DA59" s="58">
        <v>70</v>
      </c>
      <c r="DB59" s="58">
        <v>77</v>
      </c>
      <c r="DC59" s="58">
        <v>82</v>
      </c>
      <c r="DD59" s="58">
        <v>89</v>
      </c>
      <c r="DE59" s="58">
        <v>88</v>
      </c>
      <c r="DF59" s="58">
        <v>91</v>
      </c>
      <c r="DG59" s="58">
        <v>92</v>
      </c>
      <c r="DH59" s="58">
        <v>100</v>
      </c>
      <c r="DI59" s="58">
        <v>103</v>
      </c>
      <c r="DJ59" s="58">
        <v>109</v>
      </c>
      <c r="DK59" s="58"/>
      <c r="DL59" s="58">
        <v>143</v>
      </c>
      <c r="DM59" s="58">
        <v>144</v>
      </c>
      <c r="DN59" s="27">
        <v>152</v>
      </c>
      <c r="DO59" s="27">
        <v>156</v>
      </c>
      <c r="DP59" s="27">
        <v>140</v>
      </c>
      <c r="DQ59" s="27">
        <v>156</v>
      </c>
      <c r="DR59" s="185">
        <v>178</v>
      </c>
      <c r="DS59" s="65">
        <v>12</v>
      </c>
      <c r="DT59" s="76">
        <f t="shared" si="376"/>
        <v>14.5</v>
      </c>
      <c r="DU59" s="58">
        <v>17</v>
      </c>
      <c r="DV59" s="58">
        <v>39</v>
      </c>
      <c r="DW59" s="58">
        <v>31</v>
      </c>
      <c r="DX59" s="58">
        <v>83</v>
      </c>
      <c r="DY59" s="58">
        <v>113</v>
      </c>
      <c r="DZ59" s="58">
        <v>171</v>
      </c>
      <c r="EA59" s="58">
        <v>189</v>
      </c>
      <c r="EB59" s="58">
        <v>166</v>
      </c>
      <c r="EC59" s="58">
        <v>198</v>
      </c>
      <c r="ED59" s="58">
        <v>247</v>
      </c>
      <c r="EE59" s="58">
        <v>257</v>
      </c>
      <c r="EF59" s="58">
        <v>218</v>
      </c>
      <c r="EG59" s="58">
        <v>213</v>
      </c>
      <c r="EH59" s="58">
        <v>191</v>
      </c>
      <c r="EI59" s="58">
        <v>203</v>
      </c>
      <c r="EJ59" s="58">
        <v>213</v>
      </c>
      <c r="EK59" s="58">
        <v>185</v>
      </c>
      <c r="EL59" s="27">
        <v>254</v>
      </c>
      <c r="EM59" s="27">
        <v>281</v>
      </c>
      <c r="EN59" s="27">
        <v>293</v>
      </c>
      <c r="EO59" s="27">
        <v>285</v>
      </c>
      <c r="EP59" s="27">
        <v>282</v>
      </c>
      <c r="EQ59" s="65"/>
      <c r="ER59" s="76">
        <f t="shared" si="377"/>
        <v>0</v>
      </c>
      <c r="ES59" s="58"/>
      <c r="ET59" s="58"/>
      <c r="EU59" s="58"/>
      <c r="EV59" s="58"/>
      <c r="EW59" s="58"/>
      <c r="EX59" s="58"/>
      <c r="EY59" s="58"/>
      <c r="EZ59" s="58"/>
      <c r="FA59" s="58"/>
      <c r="FB59" s="58"/>
      <c r="FC59" s="58">
        <v>0</v>
      </c>
      <c r="FD59" s="58">
        <v>0</v>
      </c>
      <c r="FE59" s="58"/>
      <c r="FF59" s="58"/>
      <c r="FG59" s="58"/>
      <c r="FH59" s="58"/>
      <c r="FI59" s="58"/>
      <c r="FJ59" s="27"/>
      <c r="FK59" s="27"/>
      <c r="FL59" s="27"/>
      <c r="FM59" s="27"/>
      <c r="FN59" s="27"/>
      <c r="FO59" s="65"/>
      <c r="FP59" s="76">
        <f t="shared" si="378"/>
        <v>0</v>
      </c>
      <c r="FQ59" s="58"/>
      <c r="FR59" s="58"/>
      <c r="FS59" s="58"/>
      <c r="FT59" s="58"/>
      <c r="FU59" s="58"/>
      <c r="FV59" s="58"/>
      <c r="FW59" s="58"/>
      <c r="FX59" s="58"/>
      <c r="FY59" s="58"/>
      <c r="FZ59" s="58"/>
      <c r="GA59" s="58">
        <v>0</v>
      </c>
      <c r="GB59" s="58">
        <v>0</v>
      </c>
      <c r="GC59" s="58"/>
      <c r="GD59" s="58"/>
      <c r="GE59" s="58"/>
      <c r="GF59" s="58"/>
      <c r="GG59" s="58"/>
      <c r="GH59" s="27"/>
      <c r="GI59" s="27"/>
      <c r="GJ59" s="27"/>
      <c r="GK59" s="27"/>
      <c r="GL59" s="27"/>
      <c r="GM59" s="65">
        <v>213</v>
      </c>
      <c r="GN59" s="58">
        <v>258</v>
      </c>
      <c r="GO59" s="58">
        <v>231</v>
      </c>
      <c r="GP59" s="58">
        <v>191</v>
      </c>
      <c r="GQ59" s="58">
        <v>107</v>
      </c>
      <c r="GR59" s="58">
        <v>158</v>
      </c>
      <c r="GS59" s="58">
        <v>161</v>
      </c>
      <c r="GT59" s="58">
        <v>160</v>
      </c>
      <c r="GU59" s="58">
        <v>192</v>
      </c>
      <c r="GV59" s="58">
        <v>223</v>
      </c>
      <c r="GW59" s="27">
        <v>167</v>
      </c>
      <c r="GX59" s="27">
        <v>220</v>
      </c>
      <c r="GY59" s="27">
        <v>215</v>
      </c>
      <c r="GZ59" s="27">
        <v>251</v>
      </c>
      <c r="HA59" s="210">
        <v>204</v>
      </c>
      <c r="HB59" s="58"/>
      <c r="HH59" s="100">
        <v>1662</v>
      </c>
      <c r="HI59" s="100">
        <v>1817</v>
      </c>
      <c r="HJ59" s="100">
        <v>1696</v>
      </c>
      <c r="HK59" s="100"/>
      <c r="HL59" s="100"/>
      <c r="HM59" s="100"/>
      <c r="HN59" s="100"/>
      <c r="HO59" s="100"/>
      <c r="HP59" s="100"/>
      <c r="HQ59" s="100"/>
      <c r="HR59" s="100">
        <v>1768</v>
      </c>
      <c r="HS59" s="100">
        <v>1564</v>
      </c>
      <c r="HT59" s="100">
        <v>1502</v>
      </c>
      <c r="HU59" s="100">
        <v>1690</v>
      </c>
      <c r="HV59" s="100">
        <v>1632</v>
      </c>
      <c r="HW59" s="100">
        <v>1693</v>
      </c>
      <c r="HX59" s="100">
        <v>1747</v>
      </c>
      <c r="HY59" s="155">
        <f>J59+AH59+BF59+CD59+DB59+DZ59+EX59+FV59</f>
        <v>1449</v>
      </c>
      <c r="HZ59" s="100">
        <f>K59+AI59+BG59+CE59+DC59+EA59+EY59+FW59</f>
        <v>1559</v>
      </c>
      <c r="IA59" s="100">
        <f>L59+AJ59+BH59+CF59+DD59+EB59+EZ59+FX59</f>
        <v>1465</v>
      </c>
      <c r="IB59" s="100">
        <f>M59+AK59+BI59+CG59+DE59+EC59+FA59+FY59</f>
        <v>1525</v>
      </c>
      <c r="IC59" s="100">
        <f>N59+AL59+BJ59+CH59+DF59+ED59+FB59+FZ59</f>
        <v>1532</v>
      </c>
      <c r="ID59" s="100">
        <f>O59+AM59+BK59+CI59+DG59+EE59+FC59+GA59</f>
        <v>1542</v>
      </c>
      <c r="IE59" s="100">
        <f>P59+AN59+BL59+CJ59+DH59+EF59+FD59+GB59</f>
        <v>1602</v>
      </c>
      <c r="IF59" s="100">
        <f>Q59+AO59+BM59+CK59+DI59+EG59+FE59+GC59</f>
        <v>1538</v>
      </c>
      <c r="IG59" s="100">
        <f>R59+AP59+BN59+CL59+DJ59+EH59+FF59+GD59</f>
        <v>1563</v>
      </c>
      <c r="IH59" s="100">
        <f>S59+AQ59+BO59+CM59+DK59+EI59+FG59+GE59</f>
        <v>1054</v>
      </c>
      <c r="II59" s="100">
        <f>T59+AR59+BP59+CN59+DL59+EJ59+FH59+GF59</f>
        <v>1576</v>
      </c>
      <c r="IJ59" s="100">
        <f>U59+AS59+BQ59+CO59+DM59+EK59+FI59+GG59</f>
        <v>1341</v>
      </c>
      <c r="IK59" s="100">
        <f>V59+AT59+BR59+CP59+DN59+EL59+FJ59+GH59</f>
        <v>1335</v>
      </c>
      <c r="IL59" s="100">
        <f>W59+AU59+BS59+CQ59+DO59+EM59+FK59+GI59</f>
        <v>1470</v>
      </c>
      <c r="IM59" s="100">
        <f>X59+AV59+BT59+CR59+DP59+EN59+FL59+GJ59</f>
        <v>1417</v>
      </c>
      <c r="IN59" s="100">
        <f>Y59+AW59+BU59+CS59+DQ59+EO59+FM59+GK59</f>
        <v>1442</v>
      </c>
      <c r="IO59" s="100">
        <f>Z59+AX59+BV59+CT59+DR59+EP59+FN59+GL59</f>
        <v>1543</v>
      </c>
      <c r="IP59" s="155">
        <f t="shared" si="379"/>
        <v>213</v>
      </c>
      <c r="IQ59" s="100">
        <f t="shared" si="380"/>
        <v>258</v>
      </c>
      <c r="IR59" s="100">
        <f t="shared" si="381"/>
        <v>231</v>
      </c>
      <c r="IS59" s="100">
        <f t="shared" si="382"/>
        <v>-1525</v>
      </c>
      <c r="IT59" s="100">
        <f t="shared" si="383"/>
        <v>-1532</v>
      </c>
      <c r="IU59" s="100">
        <f t="shared" si="384"/>
        <v>-1542</v>
      </c>
      <c r="IV59" s="100">
        <f t="shared" si="385"/>
        <v>-1602</v>
      </c>
      <c r="IW59" s="100">
        <f t="shared" si="386"/>
        <v>-1538</v>
      </c>
      <c r="IX59" s="100">
        <f t="shared" si="387"/>
        <v>-1563</v>
      </c>
      <c r="IY59" s="100">
        <f t="shared" si="388"/>
        <v>-1054</v>
      </c>
      <c r="IZ59" s="100">
        <f t="shared" si="389"/>
        <v>192</v>
      </c>
      <c r="JA59" s="100">
        <f t="shared" si="390"/>
        <v>223</v>
      </c>
      <c r="JB59" s="100">
        <f t="shared" si="391"/>
        <v>167</v>
      </c>
      <c r="JC59" s="100">
        <f t="shared" si="392"/>
        <v>220</v>
      </c>
      <c r="JD59" s="100">
        <f>HV59-IM59</f>
        <v>215</v>
      </c>
      <c r="JE59" s="100">
        <f>HW59-IN59</f>
        <v>251</v>
      </c>
      <c r="JF59" s="100">
        <f>HX59-IO59</f>
        <v>204</v>
      </c>
    </row>
    <row r="60" spans="1:267">
      <c r="A60" s="21" t="s">
        <v>84</v>
      </c>
      <c r="B60" s="27"/>
      <c r="C60" s="72">
        <v>4665</v>
      </c>
      <c r="D60" s="52">
        <f t="shared" si="371"/>
        <v>4611.5</v>
      </c>
      <c r="E60" s="27">
        <v>4558</v>
      </c>
      <c r="F60" s="27">
        <v>3315</v>
      </c>
      <c r="G60" s="27">
        <v>4277</v>
      </c>
      <c r="H60" s="27">
        <v>4281</v>
      </c>
      <c r="I60" s="27">
        <v>4387</v>
      </c>
      <c r="J60" s="27">
        <v>4440</v>
      </c>
      <c r="K60" s="27">
        <v>4860</v>
      </c>
      <c r="L60" s="27">
        <v>4808</v>
      </c>
      <c r="M60" s="27">
        <v>4615</v>
      </c>
      <c r="N60" s="27">
        <v>4689</v>
      </c>
      <c r="O60" s="27">
        <v>4771</v>
      </c>
      <c r="P60" s="27">
        <v>4785</v>
      </c>
      <c r="Q60" s="27">
        <v>4702</v>
      </c>
      <c r="R60" s="27">
        <v>4967</v>
      </c>
      <c r="S60" s="27">
        <v>5007</v>
      </c>
      <c r="T60" s="27">
        <v>4517</v>
      </c>
      <c r="U60" s="27">
        <v>4115</v>
      </c>
      <c r="V60" s="27">
        <v>3801</v>
      </c>
      <c r="W60" s="27">
        <v>3647</v>
      </c>
      <c r="X60" s="27">
        <v>3690</v>
      </c>
      <c r="Y60" s="27">
        <v>3731</v>
      </c>
      <c r="Z60" s="27">
        <v>3876</v>
      </c>
      <c r="AA60" s="65">
        <v>1681</v>
      </c>
      <c r="AB60" s="76">
        <f t="shared" si="372"/>
        <v>1689</v>
      </c>
      <c r="AC60" s="58">
        <v>1697</v>
      </c>
      <c r="AD60" s="58">
        <v>1658</v>
      </c>
      <c r="AE60" s="58">
        <v>1571</v>
      </c>
      <c r="AF60" s="58">
        <v>1711</v>
      </c>
      <c r="AG60" s="58">
        <v>1672</v>
      </c>
      <c r="AH60" s="58">
        <v>1707</v>
      </c>
      <c r="AI60" s="58">
        <v>1710</v>
      </c>
      <c r="AJ60" s="58">
        <v>1698</v>
      </c>
      <c r="AK60" s="58">
        <v>1633</v>
      </c>
      <c r="AL60" s="58">
        <v>1665</v>
      </c>
      <c r="AM60" s="58">
        <v>1735</v>
      </c>
      <c r="AN60" s="58">
        <v>1712</v>
      </c>
      <c r="AO60" s="58">
        <v>1768</v>
      </c>
      <c r="AP60" s="58">
        <v>1777</v>
      </c>
      <c r="AQ60" s="58">
        <v>1851</v>
      </c>
      <c r="AR60" s="58">
        <v>1796</v>
      </c>
      <c r="AS60" s="58">
        <v>1810</v>
      </c>
      <c r="AT60" s="27">
        <v>1902</v>
      </c>
      <c r="AU60" s="27">
        <v>1851</v>
      </c>
      <c r="AV60" s="27">
        <v>1867</v>
      </c>
      <c r="AW60" s="27">
        <v>1874</v>
      </c>
      <c r="AX60" s="27">
        <v>1906</v>
      </c>
      <c r="AY60" s="65">
        <v>343</v>
      </c>
      <c r="AZ60" s="76">
        <f t="shared" si="373"/>
        <v>435.5</v>
      </c>
      <c r="BA60" s="58">
        <v>528</v>
      </c>
      <c r="BB60" s="58">
        <v>447</v>
      </c>
      <c r="BC60" s="58">
        <v>423</v>
      </c>
      <c r="BD60" s="58">
        <v>518</v>
      </c>
      <c r="BE60" s="58">
        <v>527</v>
      </c>
      <c r="BF60" s="58">
        <v>529</v>
      </c>
      <c r="BG60" s="58">
        <v>542</v>
      </c>
      <c r="BH60" s="58">
        <v>490</v>
      </c>
      <c r="BI60" s="58">
        <v>514</v>
      </c>
      <c r="BJ60" s="58">
        <v>535</v>
      </c>
      <c r="BK60" s="58">
        <v>562</v>
      </c>
      <c r="BL60" s="58">
        <v>559</v>
      </c>
      <c r="BM60" s="58">
        <v>532</v>
      </c>
      <c r="BN60" s="58">
        <v>571</v>
      </c>
      <c r="BO60" s="58">
        <v>566</v>
      </c>
      <c r="BP60" s="58">
        <v>582</v>
      </c>
      <c r="BQ60" s="58">
        <v>590</v>
      </c>
      <c r="BR60" s="27">
        <v>566</v>
      </c>
      <c r="BS60" s="27">
        <v>584</v>
      </c>
      <c r="BT60" s="27">
        <v>579</v>
      </c>
      <c r="BU60" s="27">
        <v>632</v>
      </c>
      <c r="BV60" s="27">
        <v>729</v>
      </c>
      <c r="BW60" s="65">
        <v>159</v>
      </c>
      <c r="BX60" s="76">
        <f t="shared" si="374"/>
        <v>171.5</v>
      </c>
      <c r="BY60" s="58">
        <v>184</v>
      </c>
      <c r="BZ60" s="58">
        <f>(2*((CA60-BY60)/5))+BY60</f>
        <v>222.8</v>
      </c>
      <c r="CA60" s="58">
        <v>281</v>
      </c>
      <c r="CB60" s="58">
        <v>244</v>
      </c>
      <c r="CC60" s="58">
        <v>247</v>
      </c>
      <c r="CD60" s="58">
        <v>187</v>
      </c>
      <c r="CE60" s="58">
        <v>204</v>
      </c>
      <c r="CF60" s="58">
        <v>204</v>
      </c>
      <c r="CG60" s="58">
        <v>177</v>
      </c>
      <c r="CH60" s="58">
        <v>168</v>
      </c>
      <c r="CI60" s="58">
        <v>185</v>
      </c>
      <c r="CJ60" s="58">
        <v>179</v>
      </c>
      <c r="CK60" s="58">
        <v>198</v>
      </c>
      <c r="CL60" s="58">
        <v>194</v>
      </c>
      <c r="CM60" s="58">
        <v>177</v>
      </c>
      <c r="CN60" s="58">
        <v>202</v>
      </c>
      <c r="CO60" s="58">
        <v>197</v>
      </c>
      <c r="CP60" s="27">
        <v>196</v>
      </c>
      <c r="CQ60" s="27">
        <v>191</v>
      </c>
      <c r="CR60" s="27">
        <v>183</v>
      </c>
      <c r="CS60" s="27">
        <v>185</v>
      </c>
      <c r="CT60" s="27">
        <v>180</v>
      </c>
      <c r="CU60" s="65">
        <v>138</v>
      </c>
      <c r="CV60" s="76">
        <f t="shared" si="375"/>
        <v>162</v>
      </c>
      <c r="CW60" s="58">
        <v>186</v>
      </c>
      <c r="CX60" s="58">
        <v>197</v>
      </c>
      <c r="CY60" s="58">
        <v>210</v>
      </c>
      <c r="CZ60" s="58">
        <v>221</v>
      </c>
      <c r="DA60" s="58">
        <v>339</v>
      </c>
      <c r="DB60" s="58">
        <v>396</v>
      </c>
      <c r="DC60" s="58">
        <v>376</v>
      </c>
      <c r="DD60" s="58">
        <v>356</v>
      </c>
      <c r="DE60" s="58">
        <v>418</v>
      </c>
      <c r="DF60" s="58">
        <v>460</v>
      </c>
      <c r="DG60" s="58">
        <v>586</v>
      </c>
      <c r="DH60" s="58">
        <v>517</v>
      </c>
      <c r="DI60" s="58">
        <v>373</v>
      </c>
      <c r="DJ60" s="58">
        <v>405</v>
      </c>
      <c r="DK60" s="58">
        <v>405</v>
      </c>
      <c r="DL60" s="58">
        <v>405</v>
      </c>
      <c r="DM60" s="58">
        <v>407</v>
      </c>
      <c r="DN60" s="27">
        <v>423</v>
      </c>
      <c r="DO60" s="27">
        <v>419</v>
      </c>
      <c r="DP60" s="27">
        <v>530</v>
      </c>
      <c r="DQ60" s="27">
        <v>564</v>
      </c>
      <c r="DR60" s="185">
        <v>662</v>
      </c>
      <c r="DS60" s="65">
        <v>23</v>
      </c>
      <c r="DT60" s="76">
        <f t="shared" si="376"/>
        <v>21.5</v>
      </c>
      <c r="DU60" s="58">
        <v>20</v>
      </c>
      <c r="DV60" s="58">
        <v>32</v>
      </c>
      <c r="DW60" s="58">
        <v>45</v>
      </c>
      <c r="DX60" s="58">
        <v>68</v>
      </c>
      <c r="DY60" s="58">
        <v>400</v>
      </c>
      <c r="DZ60" s="58">
        <v>585</v>
      </c>
      <c r="EA60" s="58">
        <v>561</v>
      </c>
      <c r="EB60" s="58">
        <v>603</v>
      </c>
      <c r="EC60" s="58">
        <v>652</v>
      </c>
      <c r="ED60" s="58">
        <v>779</v>
      </c>
      <c r="EE60" s="58">
        <v>766</v>
      </c>
      <c r="EF60" s="58">
        <v>836</v>
      </c>
      <c r="EG60" s="58">
        <v>820</v>
      </c>
      <c r="EH60" s="58">
        <v>913</v>
      </c>
      <c r="EI60" s="58">
        <v>948</v>
      </c>
      <c r="EJ60" s="58">
        <v>996</v>
      </c>
      <c r="EK60" s="58">
        <v>996</v>
      </c>
      <c r="EL60" s="27">
        <v>1056</v>
      </c>
      <c r="EM60" s="27">
        <v>1044</v>
      </c>
      <c r="EN60" s="27">
        <v>1000</v>
      </c>
      <c r="EO60" s="27">
        <v>1012</v>
      </c>
      <c r="EP60" s="27">
        <v>979</v>
      </c>
      <c r="EQ60" s="65">
        <v>59</v>
      </c>
      <c r="ER60" s="76">
        <f t="shared" si="377"/>
        <v>61.5</v>
      </c>
      <c r="ES60" s="58">
        <v>64</v>
      </c>
      <c r="ET60" s="58">
        <v>58</v>
      </c>
      <c r="EU60" s="58">
        <v>66</v>
      </c>
      <c r="EV60" s="58">
        <v>70</v>
      </c>
      <c r="EW60" s="58">
        <v>69</v>
      </c>
      <c r="EX60" s="58">
        <v>63</v>
      </c>
      <c r="EY60" s="58">
        <v>66</v>
      </c>
      <c r="EZ60" s="58">
        <v>59</v>
      </c>
      <c r="FA60" s="58">
        <v>67</v>
      </c>
      <c r="FB60" s="58">
        <v>78</v>
      </c>
      <c r="FC60" s="58">
        <v>69</v>
      </c>
      <c r="FD60" s="58">
        <v>73</v>
      </c>
      <c r="FE60" s="58">
        <v>65</v>
      </c>
      <c r="FF60" s="58">
        <v>69</v>
      </c>
      <c r="FG60" s="58">
        <v>76</v>
      </c>
      <c r="FH60" s="58">
        <v>76</v>
      </c>
      <c r="FI60" s="58">
        <v>73</v>
      </c>
      <c r="FJ60" s="27">
        <v>78</v>
      </c>
      <c r="FK60" s="27">
        <v>89</v>
      </c>
      <c r="FL60" s="27">
        <v>90</v>
      </c>
      <c r="FM60" s="27">
        <v>96</v>
      </c>
      <c r="FN60" s="27">
        <v>99</v>
      </c>
      <c r="FO60" s="65">
        <v>78</v>
      </c>
      <c r="FP60" s="76">
        <f t="shared" si="378"/>
        <v>78</v>
      </c>
      <c r="FQ60" s="58">
        <v>78</v>
      </c>
      <c r="FR60" s="58">
        <v>75</v>
      </c>
      <c r="FS60" s="58">
        <v>81</v>
      </c>
      <c r="FT60" s="58">
        <v>73</v>
      </c>
      <c r="FU60" s="58">
        <v>80</v>
      </c>
      <c r="FV60" s="58">
        <v>80</v>
      </c>
      <c r="FW60" s="58">
        <v>81</v>
      </c>
      <c r="FX60" s="58">
        <v>86</v>
      </c>
      <c r="FY60" s="58">
        <v>78</v>
      </c>
      <c r="FZ60" s="58">
        <v>83</v>
      </c>
      <c r="GA60" s="58">
        <v>81</v>
      </c>
      <c r="GB60" s="58">
        <v>87</v>
      </c>
      <c r="GC60" s="58">
        <v>87</v>
      </c>
      <c r="GD60" s="58">
        <v>82</v>
      </c>
      <c r="GE60" s="58">
        <v>89</v>
      </c>
      <c r="GF60" s="58">
        <v>85</v>
      </c>
      <c r="GG60" s="58">
        <v>95</v>
      </c>
      <c r="GH60" s="27">
        <v>98</v>
      </c>
      <c r="GI60" s="27">
        <v>101</v>
      </c>
      <c r="GJ60" s="27">
        <v>99</v>
      </c>
      <c r="GK60" s="27">
        <v>97</v>
      </c>
      <c r="GL60" s="27">
        <v>99</v>
      </c>
      <c r="GM60" s="65">
        <v>386</v>
      </c>
      <c r="GN60" s="58">
        <v>332</v>
      </c>
      <c r="GO60" s="58">
        <v>335</v>
      </c>
      <c r="GP60" s="58">
        <v>585</v>
      </c>
      <c r="GQ60" s="58">
        <v>969</v>
      </c>
      <c r="GR60" s="58">
        <v>1105</v>
      </c>
      <c r="GS60" s="58">
        <v>1205</v>
      </c>
      <c r="GT60" s="58">
        <v>1350</v>
      </c>
      <c r="GU60" s="58">
        <v>1404</v>
      </c>
      <c r="GV60" s="58">
        <v>1495</v>
      </c>
      <c r="GW60" s="27">
        <v>1595</v>
      </c>
      <c r="GX60" s="27">
        <v>1628</v>
      </c>
      <c r="GY60" s="27">
        <v>1781</v>
      </c>
      <c r="GZ60" s="27">
        <v>1627</v>
      </c>
      <c r="HA60" s="210">
        <v>1495</v>
      </c>
      <c r="HB60" s="58"/>
      <c r="HH60" s="100">
        <v>8373</v>
      </c>
      <c r="HI60" s="100">
        <v>8732</v>
      </c>
      <c r="HJ60" s="100">
        <v>8639</v>
      </c>
      <c r="HK60" s="100"/>
      <c r="HL60" s="100"/>
      <c r="HM60" s="100"/>
      <c r="HN60" s="100"/>
      <c r="HO60" s="100"/>
      <c r="HP60" s="100"/>
      <c r="HQ60" s="100"/>
      <c r="HR60" s="100">
        <v>10063</v>
      </c>
      <c r="HS60" s="100">
        <v>9778</v>
      </c>
      <c r="HT60" s="100">
        <v>9715</v>
      </c>
      <c r="HU60" s="100">
        <v>9554</v>
      </c>
      <c r="HV60" s="100">
        <v>9819</v>
      </c>
      <c r="HW60" s="100">
        <v>9818</v>
      </c>
      <c r="HX60" s="100">
        <v>10025</v>
      </c>
      <c r="HY60" s="155">
        <f>J60+AH60+BF60+CD60+DB60+DZ60+EX60+FV60</f>
        <v>7987</v>
      </c>
      <c r="HZ60" s="100">
        <f>K60+AI60+BG60+CE60+DC60+EA60+EY60+FW60</f>
        <v>8400</v>
      </c>
      <c r="IA60" s="100">
        <f>L60+AJ60+BH60+CF60+DD60+EB60+EZ60+FX60</f>
        <v>8304</v>
      </c>
      <c r="IB60" s="100">
        <f>M60+AK60+BI60+CG60+DE60+EC60+FA60+FY60</f>
        <v>8154</v>
      </c>
      <c r="IC60" s="100">
        <f>N60+AL60+BJ60+CH60+DF60+ED60+FB60+FZ60</f>
        <v>8457</v>
      </c>
      <c r="ID60" s="100">
        <f>O60+AM60+BK60+CI60+DG60+EE60+FC60+GA60</f>
        <v>8755</v>
      </c>
      <c r="IE60" s="100">
        <f>P60+AN60+BL60+CJ60+DH60+EF60+FD60+GB60</f>
        <v>8748</v>
      </c>
      <c r="IF60" s="100">
        <f>Q60+AO60+BM60+CK60+DI60+EG60+FE60+GC60</f>
        <v>8545</v>
      </c>
      <c r="IG60" s="100">
        <f>R60+AP60+BN60+CL60+DJ60+EH60+FF60+GD60</f>
        <v>8978</v>
      </c>
      <c r="IH60" s="100">
        <f>S60+AQ60+BO60+CM60+DK60+EI60+FG60+GE60</f>
        <v>9119</v>
      </c>
      <c r="II60" s="100">
        <f>T60+AR60+BP60+CN60+DL60+EJ60+FH60+GF60</f>
        <v>8659</v>
      </c>
      <c r="IJ60" s="100">
        <f>U60+AS60+BQ60+CO60+DM60+EK60+FI60+GG60</f>
        <v>8283</v>
      </c>
      <c r="IK60" s="100">
        <f>V60+AT60+BR60+CP60+DN60+EL60+FJ60+GH60</f>
        <v>8120</v>
      </c>
      <c r="IL60" s="100">
        <f>W60+AU60+BS60+CQ60+DO60+EM60+FK60+GI60</f>
        <v>7926</v>
      </c>
      <c r="IM60" s="100">
        <f>X60+AV60+BT60+CR60+DP60+EN60+FL60+GJ60</f>
        <v>8038</v>
      </c>
      <c r="IN60" s="100">
        <f>Y60+AW60+BU60+CS60+DQ60+EO60+FM60+GK60</f>
        <v>8191</v>
      </c>
      <c r="IO60" s="100">
        <f>Z60+AX60+BV60+CT60+DR60+EP60+FN60+GL60</f>
        <v>8530</v>
      </c>
      <c r="IP60" s="155">
        <f t="shared" si="379"/>
        <v>386</v>
      </c>
      <c r="IQ60" s="100">
        <f t="shared" si="380"/>
        <v>332</v>
      </c>
      <c r="IR60" s="100">
        <f t="shared" si="381"/>
        <v>335</v>
      </c>
      <c r="IS60" s="100">
        <f t="shared" si="382"/>
        <v>-8154</v>
      </c>
      <c r="IT60" s="100">
        <f t="shared" si="383"/>
        <v>-8457</v>
      </c>
      <c r="IU60" s="100">
        <f t="shared" si="384"/>
        <v>-8755</v>
      </c>
      <c r="IV60" s="100">
        <f t="shared" si="385"/>
        <v>-8748</v>
      </c>
      <c r="IW60" s="100">
        <f t="shared" si="386"/>
        <v>-8545</v>
      </c>
      <c r="IX60" s="100">
        <f t="shared" si="387"/>
        <v>-8978</v>
      </c>
      <c r="IY60" s="100">
        <f t="shared" si="388"/>
        <v>-9119</v>
      </c>
      <c r="IZ60" s="100">
        <f t="shared" si="389"/>
        <v>1404</v>
      </c>
      <c r="JA60" s="100">
        <f t="shared" si="390"/>
        <v>1495</v>
      </c>
      <c r="JB60" s="100">
        <f t="shared" si="391"/>
        <v>1595</v>
      </c>
      <c r="JC60" s="100">
        <f t="shared" si="392"/>
        <v>1628</v>
      </c>
      <c r="JD60" s="100">
        <f>HV60-IM60</f>
        <v>1781</v>
      </c>
      <c r="JE60" s="100">
        <f>HW60-IN60</f>
        <v>1627</v>
      </c>
      <c r="JF60" s="100">
        <f>HX60-IO60</f>
        <v>1495</v>
      </c>
    </row>
    <row r="61" spans="1:267">
      <c r="A61" s="21" t="s">
        <v>85</v>
      </c>
      <c r="B61" s="27"/>
      <c r="C61" s="72">
        <v>1598</v>
      </c>
      <c r="D61" s="52">
        <f t="shared" si="371"/>
        <v>1595.5</v>
      </c>
      <c r="E61" s="27">
        <v>1593</v>
      </c>
      <c r="F61" s="27">
        <v>1660</v>
      </c>
      <c r="G61" s="27">
        <v>1503</v>
      </c>
      <c r="H61" s="27">
        <v>1415</v>
      </c>
      <c r="I61" s="27">
        <v>1486</v>
      </c>
      <c r="J61" s="27">
        <v>1533</v>
      </c>
      <c r="K61" s="27">
        <v>1730</v>
      </c>
      <c r="L61" s="27">
        <v>1597</v>
      </c>
      <c r="M61" s="27">
        <v>1558</v>
      </c>
      <c r="N61" s="27">
        <v>1492</v>
      </c>
      <c r="O61" s="27">
        <v>1695</v>
      </c>
      <c r="P61" s="27">
        <v>1650</v>
      </c>
      <c r="Q61" s="27">
        <v>1721</v>
      </c>
      <c r="R61" s="27">
        <v>1699</v>
      </c>
      <c r="S61" s="27">
        <v>1682</v>
      </c>
      <c r="T61" s="27">
        <v>1572</v>
      </c>
      <c r="U61" s="27">
        <v>1404</v>
      </c>
      <c r="V61" s="27">
        <v>1442</v>
      </c>
      <c r="W61" s="27">
        <v>1360</v>
      </c>
      <c r="X61" s="27">
        <v>1335</v>
      </c>
      <c r="Y61" s="27">
        <v>1412</v>
      </c>
      <c r="Z61" s="27">
        <v>1461</v>
      </c>
      <c r="AA61" s="65">
        <v>1031</v>
      </c>
      <c r="AB61" s="76">
        <f t="shared" si="372"/>
        <v>1034</v>
      </c>
      <c r="AC61" s="58">
        <v>1037</v>
      </c>
      <c r="AD61" s="58">
        <v>1093</v>
      </c>
      <c r="AE61" s="58">
        <v>1067</v>
      </c>
      <c r="AF61" s="58">
        <v>1014</v>
      </c>
      <c r="AG61" s="58">
        <v>999</v>
      </c>
      <c r="AH61" s="58">
        <v>1062</v>
      </c>
      <c r="AI61" s="58">
        <v>1066</v>
      </c>
      <c r="AJ61" s="58">
        <v>1055</v>
      </c>
      <c r="AK61" s="58">
        <v>1068</v>
      </c>
      <c r="AL61" s="58">
        <v>1044</v>
      </c>
      <c r="AM61" s="58">
        <v>1084</v>
      </c>
      <c r="AN61" s="58">
        <v>1098</v>
      </c>
      <c r="AO61" s="58">
        <v>1149</v>
      </c>
      <c r="AP61" s="58">
        <v>1087</v>
      </c>
      <c r="AQ61" s="58">
        <v>1214</v>
      </c>
      <c r="AR61" s="58">
        <v>1169</v>
      </c>
      <c r="AS61" s="58">
        <v>1253</v>
      </c>
      <c r="AT61" s="27">
        <v>1193</v>
      </c>
      <c r="AU61" s="27">
        <v>1261</v>
      </c>
      <c r="AV61" s="27">
        <v>1277</v>
      </c>
      <c r="AW61" s="27">
        <v>1221</v>
      </c>
      <c r="AX61" s="27">
        <v>1236</v>
      </c>
      <c r="AY61" s="65">
        <v>252</v>
      </c>
      <c r="AZ61" s="76">
        <f t="shared" si="373"/>
        <v>270</v>
      </c>
      <c r="BA61" s="58">
        <v>288</v>
      </c>
      <c r="BB61" s="58">
        <v>277</v>
      </c>
      <c r="BC61" s="58">
        <v>292</v>
      </c>
      <c r="BD61" s="58">
        <v>308</v>
      </c>
      <c r="BE61" s="58">
        <v>324</v>
      </c>
      <c r="BF61" s="58">
        <v>297</v>
      </c>
      <c r="BG61" s="58">
        <v>321</v>
      </c>
      <c r="BH61" s="58">
        <v>304</v>
      </c>
      <c r="BI61" s="58">
        <v>339</v>
      </c>
      <c r="BJ61" s="58">
        <v>338</v>
      </c>
      <c r="BK61" s="58">
        <v>314</v>
      </c>
      <c r="BL61" s="58">
        <v>360</v>
      </c>
      <c r="BM61" s="58">
        <v>351</v>
      </c>
      <c r="BN61" s="58">
        <v>355</v>
      </c>
      <c r="BO61" s="58">
        <v>353</v>
      </c>
      <c r="BP61" s="58">
        <v>354</v>
      </c>
      <c r="BQ61" s="58">
        <v>378</v>
      </c>
      <c r="BR61" s="27">
        <v>477</v>
      </c>
      <c r="BS61" s="27">
        <v>474</v>
      </c>
      <c r="BT61" s="27">
        <v>474</v>
      </c>
      <c r="BU61" s="27">
        <v>476</v>
      </c>
      <c r="BV61" s="27">
        <v>476</v>
      </c>
      <c r="BW61" s="65">
        <v>49</v>
      </c>
      <c r="BX61" s="76">
        <f t="shared" si="374"/>
        <v>62.5</v>
      </c>
      <c r="BY61" s="58">
        <v>76</v>
      </c>
      <c r="BZ61" s="58"/>
      <c r="CA61" s="58"/>
      <c r="CB61" s="58"/>
      <c r="CC61" s="58"/>
      <c r="CD61" s="58"/>
      <c r="CE61" s="58"/>
      <c r="CF61" s="58"/>
      <c r="CG61" s="58"/>
      <c r="CH61" s="58"/>
      <c r="CI61" s="58">
        <v>0</v>
      </c>
      <c r="CJ61" s="58">
        <v>0</v>
      </c>
      <c r="CK61" s="58"/>
      <c r="CL61" s="58"/>
      <c r="CM61" s="58"/>
      <c r="CN61" s="58"/>
      <c r="CO61" s="58"/>
      <c r="CP61" s="27"/>
      <c r="CQ61" s="27"/>
      <c r="CR61" s="27"/>
      <c r="CS61" s="27"/>
      <c r="CT61" s="27"/>
      <c r="CU61" s="65">
        <v>191</v>
      </c>
      <c r="CV61" s="76">
        <f t="shared" si="375"/>
        <v>204.5</v>
      </c>
      <c r="CW61" s="58">
        <v>218</v>
      </c>
      <c r="CX61" s="58">
        <v>226</v>
      </c>
      <c r="CY61" s="58">
        <v>296</v>
      </c>
      <c r="CZ61" s="58">
        <v>352</v>
      </c>
      <c r="DA61" s="58">
        <v>367</v>
      </c>
      <c r="DB61" s="58">
        <v>405</v>
      </c>
      <c r="DC61" s="58">
        <v>425</v>
      </c>
      <c r="DD61" s="58">
        <v>425</v>
      </c>
      <c r="DE61" s="58">
        <v>441</v>
      </c>
      <c r="DF61" s="58">
        <v>573</v>
      </c>
      <c r="DG61" s="58">
        <v>725</v>
      </c>
      <c r="DH61" s="58">
        <v>667</v>
      </c>
      <c r="DI61" s="58">
        <v>741</v>
      </c>
      <c r="DJ61" s="58">
        <v>730</v>
      </c>
      <c r="DK61" s="58">
        <v>838</v>
      </c>
      <c r="DL61" s="58">
        <v>870</v>
      </c>
      <c r="DM61" s="58">
        <v>935</v>
      </c>
      <c r="DN61" s="27">
        <v>906</v>
      </c>
      <c r="DO61" s="27">
        <v>924</v>
      </c>
      <c r="DP61" s="27">
        <v>953</v>
      </c>
      <c r="DQ61" s="27">
        <v>926</v>
      </c>
      <c r="DR61" s="185">
        <v>929</v>
      </c>
      <c r="DS61" s="65">
        <v>27</v>
      </c>
      <c r="DT61" s="76">
        <f t="shared" si="376"/>
        <v>37.5</v>
      </c>
      <c r="DU61" s="58">
        <v>48</v>
      </c>
      <c r="DV61" s="58">
        <v>102</v>
      </c>
      <c r="DW61" s="58">
        <v>169</v>
      </c>
      <c r="DX61" s="58">
        <v>502</v>
      </c>
      <c r="DY61" s="58">
        <v>620</v>
      </c>
      <c r="DZ61" s="58">
        <v>600</v>
      </c>
      <c r="EA61" s="58">
        <v>697</v>
      </c>
      <c r="EB61" s="58">
        <v>713</v>
      </c>
      <c r="EC61" s="58">
        <v>760</v>
      </c>
      <c r="ED61" s="58">
        <v>793</v>
      </c>
      <c r="EE61" s="58">
        <v>878</v>
      </c>
      <c r="EF61" s="58">
        <v>854</v>
      </c>
      <c r="EG61" s="58">
        <v>931</v>
      </c>
      <c r="EH61" s="58">
        <v>1047</v>
      </c>
      <c r="EI61" s="58">
        <v>1039</v>
      </c>
      <c r="EJ61" s="58">
        <v>1060</v>
      </c>
      <c r="EK61" s="58">
        <v>1016</v>
      </c>
      <c r="EL61" s="27">
        <v>1024</v>
      </c>
      <c r="EM61" s="27">
        <v>1026</v>
      </c>
      <c r="EN61" s="27">
        <v>1049</v>
      </c>
      <c r="EO61" s="27">
        <v>975</v>
      </c>
      <c r="EP61" s="27">
        <v>947</v>
      </c>
      <c r="EQ61" s="65">
        <v>141</v>
      </c>
      <c r="ER61" s="76">
        <f t="shared" si="377"/>
        <v>147.5</v>
      </c>
      <c r="ES61" s="58">
        <v>154</v>
      </c>
      <c r="ET61" s="58">
        <v>138</v>
      </c>
      <c r="EU61" s="58">
        <v>138</v>
      </c>
      <c r="EV61" s="58">
        <v>146</v>
      </c>
      <c r="EW61" s="58">
        <v>142</v>
      </c>
      <c r="EX61" s="58">
        <v>143</v>
      </c>
      <c r="EY61" s="58">
        <v>149</v>
      </c>
      <c r="EZ61" s="58">
        <v>137</v>
      </c>
      <c r="FA61" s="58">
        <v>146</v>
      </c>
      <c r="FB61" s="58">
        <v>146</v>
      </c>
      <c r="FC61" s="58">
        <v>148</v>
      </c>
      <c r="FD61" s="58">
        <v>159</v>
      </c>
      <c r="FE61" s="58">
        <v>151</v>
      </c>
      <c r="FF61" s="58">
        <v>142</v>
      </c>
      <c r="FG61" s="58">
        <v>158</v>
      </c>
      <c r="FH61" s="58">
        <v>151</v>
      </c>
      <c r="FI61" s="58">
        <v>142</v>
      </c>
      <c r="FJ61" s="27">
        <v>158</v>
      </c>
      <c r="FK61" s="27">
        <v>149</v>
      </c>
      <c r="FL61" s="27">
        <v>157</v>
      </c>
      <c r="FM61" s="27">
        <v>156</v>
      </c>
      <c r="FN61" s="27">
        <v>149</v>
      </c>
      <c r="FO61" s="65">
        <v>101</v>
      </c>
      <c r="FP61" s="76">
        <f t="shared" si="378"/>
        <v>102.5</v>
      </c>
      <c r="FQ61" s="58">
        <v>104</v>
      </c>
      <c r="FR61" s="58">
        <v>112</v>
      </c>
      <c r="FS61" s="58">
        <v>91</v>
      </c>
      <c r="FT61" s="58">
        <v>98</v>
      </c>
      <c r="FU61" s="58">
        <v>114</v>
      </c>
      <c r="FV61" s="58">
        <v>106</v>
      </c>
      <c r="FW61" s="58">
        <v>108</v>
      </c>
      <c r="FX61" s="58">
        <v>110</v>
      </c>
      <c r="FY61" s="58">
        <v>105</v>
      </c>
      <c r="FZ61" s="58">
        <v>102</v>
      </c>
      <c r="GA61" s="58">
        <v>106</v>
      </c>
      <c r="GB61" s="58">
        <v>112</v>
      </c>
      <c r="GC61" s="58">
        <v>112</v>
      </c>
      <c r="GD61" s="58">
        <v>124</v>
      </c>
      <c r="GE61" s="58">
        <v>115</v>
      </c>
      <c r="GF61" s="58">
        <v>114</v>
      </c>
      <c r="GG61" s="58">
        <v>119</v>
      </c>
      <c r="GH61" s="27">
        <v>115</v>
      </c>
      <c r="GI61" s="27">
        <v>123</v>
      </c>
      <c r="GJ61" s="27">
        <v>114</v>
      </c>
      <c r="GK61" s="27">
        <v>121</v>
      </c>
      <c r="GL61" s="27">
        <v>119</v>
      </c>
      <c r="GM61" s="65">
        <v>402</v>
      </c>
      <c r="GN61" s="58">
        <v>394</v>
      </c>
      <c r="GO61" s="58">
        <v>451</v>
      </c>
      <c r="GP61" s="58">
        <v>704</v>
      </c>
      <c r="GQ61" s="58">
        <v>1164</v>
      </c>
      <c r="GR61" s="58">
        <v>1193</v>
      </c>
      <c r="GS61" s="58">
        <v>1124</v>
      </c>
      <c r="GT61" s="58">
        <v>1352</v>
      </c>
      <c r="GU61" s="58">
        <v>1471</v>
      </c>
      <c r="GV61" s="58">
        <v>1533</v>
      </c>
      <c r="GW61" s="27">
        <v>1484</v>
      </c>
      <c r="GX61" s="27">
        <v>1742</v>
      </c>
      <c r="GY61" s="27">
        <v>1795</v>
      </c>
      <c r="GZ61" s="27">
        <v>2072</v>
      </c>
      <c r="HA61" s="210">
        <v>2118</v>
      </c>
      <c r="HB61" s="58"/>
      <c r="HH61" s="100">
        <v>4548</v>
      </c>
      <c r="HI61" s="100">
        <v>4890</v>
      </c>
      <c r="HJ61" s="100">
        <v>4792</v>
      </c>
      <c r="HK61" s="100"/>
      <c r="HL61" s="100"/>
      <c r="HM61" s="100"/>
      <c r="HN61" s="100"/>
      <c r="HO61" s="100"/>
      <c r="HP61" s="100"/>
      <c r="HQ61" s="100"/>
      <c r="HR61" s="100">
        <v>6761</v>
      </c>
      <c r="HS61" s="100">
        <v>6780</v>
      </c>
      <c r="HT61" s="100">
        <v>6799</v>
      </c>
      <c r="HU61" s="100">
        <v>7059</v>
      </c>
      <c r="HV61" s="100">
        <v>7154</v>
      </c>
      <c r="HW61" s="100">
        <v>7359</v>
      </c>
      <c r="HX61" s="100">
        <v>7435</v>
      </c>
      <c r="HY61" s="155">
        <f>J61+AH61+BF61+CD61+DB61+DZ61+EX61+FV61</f>
        <v>4146</v>
      </c>
      <c r="HZ61" s="100">
        <f>K61+AI61+BG61+CE61+DC61+EA61+EY61+FW61</f>
        <v>4496</v>
      </c>
      <c r="IA61" s="100">
        <f>L61+AJ61+BH61+CF61+DD61+EB61+EZ61+FX61</f>
        <v>4341</v>
      </c>
      <c r="IB61" s="100">
        <f>M61+AK61+BI61+CG61+DE61+EC61+FA61+FY61</f>
        <v>4417</v>
      </c>
      <c r="IC61" s="100">
        <f>N61+AL61+BJ61+CH61+DF61+ED61+FB61+FZ61</f>
        <v>4488</v>
      </c>
      <c r="ID61" s="100">
        <f>O61+AM61+BK61+CI61+DG61+EE61+FC61+GA61</f>
        <v>4950</v>
      </c>
      <c r="IE61" s="100">
        <f>P61+AN61+BL61+CJ61+DH61+EF61+FD61+GB61</f>
        <v>4900</v>
      </c>
      <c r="IF61" s="100">
        <f>Q61+AO61+BM61+CK61+DI61+EG61+FE61+GC61</f>
        <v>5156</v>
      </c>
      <c r="IG61" s="100">
        <f>R61+AP61+BN61+CL61+DJ61+EH61+FF61+GD61</f>
        <v>5184</v>
      </c>
      <c r="IH61" s="100">
        <f>S61+AQ61+BO61+CM61+DK61+EI61+FG61+GE61</f>
        <v>5399</v>
      </c>
      <c r="II61" s="100">
        <f>T61+AR61+BP61+CN61+DL61+EJ61+FH61+GF61</f>
        <v>5290</v>
      </c>
      <c r="IJ61" s="100">
        <f>U61+AS61+BQ61+CO61+DM61+EK61+FI61+GG61</f>
        <v>5247</v>
      </c>
      <c r="IK61" s="100">
        <f>V61+AT61+BR61+CP61+DN61+EL61+FJ61+GH61</f>
        <v>5315</v>
      </c>
      <c r="IL61" s="100">
        <f>W61+AU61+BS61+CQ61+DO61+EM61+FK61+GI61</f>
        <v>5317</v>
      </c>
      <c r="IM61" s="100">
        <f>X61+AV61+BT61+CR61+DP61+EN61+FL61+GJ61</f>
        <v>5359</v>
      </c>
      <c r="IN61" s="100">
        <f>Y61+AW61+BU61+CS61+DQ61+EO61+FM61+GK61</f>
        <v>5287</v>
      </c>
      <c r="IO61" s="100">
        <f>Z61+AX61+BV61+CT61+DR61+EP61+FN61+GL61</f>
        <v>5317</v>
      </c>
      <c r="IP61" s="155">
        <f t="shared" si="379"/>
        <v>402</v>
      </c>
      <c r="IQ61" s="100">
        <f t="shared" si="380"/>
        <v>394</v>
      </c>
      <c r="IR61" s="100">
        <f t="shared" si="381"/>
        <v>451</v>
      </c>
      <c r="IS61" s="100">
        <f t="shared" si="382"/>
        <v>-4417</v>
      </c>
      <c r="IT61" s="100">
        <f t="shared" si="383"/>
        <v>-4488</v>
      </c>
      <c r="IU61" s="100">
        <f t="shared" si="384"/>
        <v>-4950</v>
      </c>
      <c r="IV61" s="100">
        <f t="shared" si="385"/>
        <v>-4900</v>
      </c>
      <c r="IW61" s="100">
        <f t="shared" si="386"/>
        <v>-5156</v>
      </c>
      <c r="IX61" s="100">
        <f t="shared" si="387"/>
        <v>-5184</v>
      </c>
      <c r="IY61" s="100">
        <f t="shared" si="388"/>
        <v>-5399</v>
      </c>
      <c r="IZ61" s="100">
        <f t="shared" si="389"/>
        <v>1471</v>
      </c>
      <c r="JA61" s="100">
        <f t="shared" si="390"/>
        <v>1533</v>
      </c>
      <c r="JB61" s="100">
        <f t="shared" si="391"/>
        <v>1484</v>
      </c>
      <c r="JC61" s="100">
        <f t="shared" si="392"/>
        <v>1742</v>
      </c>
      <c r="JD61" s="100">
        <f>HV61-IM61</f>
        <v>1795</v>
      </c>
      <c r="JE61" s="100">
        <f>HW61-IN61</f>
        <v>2072</v>
      </c>
      <c r="JF61" s="100">
        <f>HX61-IO61</f>
        <v>2118</v>
      </c>
    </row>
    <row r="62" spans="1:267">
      <c r="A62" s="21" t="s">
        <v>86</v>
      </c>
      <c r="B62" s="27"/>
      <c r="C62" s="72"/>
      <c r="D62" s="52">
        <f t="shared" si="371"/>
        <v>0</v>
      </c>
      <c r="E62" s="27">
        <v>0</v>
      </c>
      <c r="F62" s="27"/>
      <c r="G62" s="27">
        <v>137</v>
      </c>
      <c r="H62" s="27">
        <v>120</v>
      </c>
      <c r="I62" s="27">
        <v>112</v>
      </c>
      <c r="J62" s="27">
        <v>156</v>
      </c>
      <c r="K62" s="27">
        <v>165</v>
      </c>
      <c r="L62" s="27">
        <v>178</v>
      </c>
      <c r="M62" s="27">
        <v>175</v>
      </c>
      <c r="N62" s="27">
        <v>206</v>
      </c>
      <c r="O62" s="27">
        <v>184</v>
      </c>
      <c r="P62" s="27">
        <v>171</v>
      </c>
      <c r="Q62" s="27">
        <v>158</v>
      </c>
      <c r="R62" s="27">
        <v>180</v>
      </c>
      <c r="S62" s="27">
        <v>174</v>
      </c>
      <c r="T62" s="27">
        <v>172</v>
      </c>
      <c r="U62" s="27">
        <v>129</v>
      </c>
      <c r="V62" s="27">
        <v>86</v>
      </c>
      <c r="W62" s="27">
        <v>121</v>
      </c>
      <c r="X62" s="27">
        <v>129</v>
      </c>
      <c r="Y62" s="27">
        <v>134</v>
      </c>
      <c r="Z62" s="27">
        <v>143</v>
      </c>
      <c r="AA62" s="65">
        <v>76</v>
      </c>
      <c r="AB62" s="76">
        <f t="shared" si="372"/>
        <v>74</v>
      </c>
      <c r="AC62" s="58">
        <v>72</v>
      </c>
      <c r="AD62" s="58">
        <v>88</v>
      </c>
      <c r="AE62" s="58">
        <v>76</v>
      </c>
      <c r="AF62" s="58">
        <v>81</v>
      </c>
      <c r="AG62" s="58">
        <v>83</v>
      </c>
      <c r="AH62" s="58">
        <v>87</v>
      </c>
      <c r="AI62" s="58">
        <v>73</v>
      </c>
      <c r="AJ62" s="58">
        <v>89</v>
      </c>
      <c r="AK62" s="58">
        <v>93</v>
      </c>
      <c r="AL62" s="58">
        <v>70</v>
      </c>
      <c r="AM62" s="58">
        <v>90</v>
      </c>
      <c r="AN62" s="58">
        <v>97</v>
      </c>
      <c r="AO62" s="58">
        <v>100</v>
      </c>
      <c r="AP62" s="58">
        <v>78</v>
      </c>
      <c r="AQ62" s="58">
        <v>113</v>
      </c>
      <c r="AR62" s="58">
        <v>93</v>
      </c>
      <c r="AS62" s="58">
        <v>106</v>
      </c>
      <c r="AT62" s="27">
        <v>116</v>
      </c>
      <c r="AU62" s="27">
        <v>121</v>
      </c>
      <c r="AV62" s="27">
        <v>120</v>
      </c>
      <c r="AW62" s="27">
        <v>128</v>
      </c>
      <c r="AX62" s="27">
        <v>137</v>
      </c>
      <c r="AY62" s="65"/>
      <c r="AZ62" s="76">
        <f t="shared" si="373"/>
        <v>0</v>
      </c>
      <c r="BA62" s="58"/>
      <c r="BB62" s="58"/>
      <c r="BC62" s="58">
        <v>0</v>
      </c>
      <c r="BD62" s="58"/>
      <c r="BE62" s="58"/>
      <c r="BF62" s="58"/>
      <c r="BG62" s="58"/>
      <c r="BH62" s="58"/>
      <c r="BI62" s="58"/>
      <c r="BJ62" s="58"/>
      <c r="BK62" s="58">
        <v>0</v>
      </c>
      <c r="BL62" s="58">
        <v>0</v>
      </c>
      <c r="BM62" s="58"/>
      <c r="BN62" s="58"/>
      <c r="BO62" s="58"/>
      <c r="BP62" s="58"/>
      <c r="BQ62" s="58"/>
      <c r="BR62" s="27"/>
      <c r="BS62" s="27"/>
      <c r="BT62" s="27"/>
      <c r="BU62" s="27"/>
      <c r="BV62" s="27"/>
      <c r="BW62" s="65"/>
      <c r="BX62" s="76">
        <f t="shared" si="374"/>
        <v>0</v>
      </c>
      <c r="BY62" s="58"/>
      <c r="BZ62" s="58"/>
      <c r="CA62" s="58"/>
      <c r="CB62" s="58"/>
      <c r="CC62" s="58"/>
      <c r="CD62" s="58"/>
      <c r="CE62" s="58"/>
      <c r="CF62" s="58"/>
      <c r="CG62" s="58"/>
      <c r="CH62" s="58"/>
      <c r="CI62" s="58">
        <v>0</v>
      </c>
      <c r="CJ62" s="58">
        <v>0</v>
      </c>
      <c r="CK62" s="58"/>
      <c r="CL62" s="58"/>
      <c r="CM62" s="58"/>
      <c r="CN62" s="58"/>
      <c r="CO62" s="58"/>
      <c r="CP62" s="27"/>
      <c r="CQ62" s="27"/>
      <c r="CR62" s="27"/>
      <c r="CS62" s="27"/>
      <c r="CT62" s="27"/>
      <c r="CU62" s="65"/>
      <c r="CV62" s="76">
        <f t="shared" si="375"/>
        <v>0</v>
      </c>
      <c r="CW62" s="58"/>
      <c r="CX62" s="58"/>
      <c r="CY62" s="58"/>
      <c r="CZ62" s="58"/>
      <c r="DA62" s="58"/>
      <c r="DB62" s="58"/>
      <c r="DC62" s="58"/>
      <c r="DD62" s="58"/>
      <c r="DE62" s="58"/>
      <c r="DF62" s="58"/>
      <c r="DG62" s="58">
        <v>0</v>
      </c>
      <c r="DH62" s="58">
        <v>0</v>
      </c>
      <c r="DI62" s="58"/>
      <c r="DJ62" s="58"/>
      <c r="DK62" s="58"/>
      <c r="DL62" s="58"/>
      <c r="DM62" s="58"/>
      <c r="DN62" s="27"/>
      <c r="DO62" s="27"/>
      <c r="DP62" s="27"/>
      <c r="DQ62" s="27"/>
      <c r="DR62" s="185"/>
      <c r="DS62" s="65">
        <v>5</v>
      </c>
      <c r="DT62" s="76">
        <f t="shared" si="376"/>
        <v>4.5</v>
      </c>
      <c r="DU62" s="58">
        <v>4</v>
      </c>
      <c r="DV62" s="58">
        <v>16</v>
      </c>
      <c r="DW62" s="58">
        <v>18</v>
      </c>
      <c r="DX62" s="58">
        <v>64</v>
      </c>
      <c r="DY62" s="58">
        <v>55</v>
      </c>
      <c r="DZ62" s="58">
        <v>78</v>
      </c>
      <c r="EA62" s="58">
        <v>80</v>
      </c>
      <c r="EB62" s="58">
        <v>87</v>
      </c>
      <c r="EC62" s="58">
        <v>85</v>
      </c>
      <c r="ED62" s="58">
        <v>87</v>
      </c>
      <c r="EE62" s="58">
        <v>93</v>
      </c>
      <c r="EF62" s="58">
        <v>91</v>
      </c>
      <c r="EG62" s="58">
        <v>89</v>
      </c>
      <c r="EH62" s="58">
        <v>100</v>
      </c>
      <c r="EI62" s="58">
        <v>97</v>
      </c>
      <c r="EJ62" s="58">
        <v>101</v>
      </c>
      <c r="EK62" s="58">
        <v>114</v>
      </c>
      <c r="EL62" s="27">
        <v>121</v>
      </c>
      <c r="EM62" s="27">
        <v>116</v>
      </c>
      <c r="EN62" s="27">
        <v>127</v>
      </c>
      <c r="EO62" s="27">
        <v>110</v>
      </c>
      <c r="EP62" s="27">
        <v>121</v>
      </c>
      <c r="EQ62" s="65"/>
      <c r="ER62" s="76">
        <f t="shared" si="377"/>
        <v>0</v>
      </c>
      <c r="ES62" s="58"/>
      <c r="ET62" s="58"/>
      <c r="EU62" s="58"/>
      <c r="EV62" s="58"/>
      <c r="EW62" s="58"/>
      <c r="EX62" s="58"/>
      <c r="EY62" s="58"/>
      <c r="EZ62" s="58"/>
      <c r="FA62" s="58"/>
      <c r="FB62" s="58"/>
      <c r="FC62" s="58">
        <v>0</v>
      </c>
      <c r="FD62" s="58">
        <v>0</v>
      </c>
      <c r="FE62" s="58"/>
      <c r="FF62" s="58"/>
      <c r="FG62" s="58"/>
      <c r="FH62" s="58"/>
      <c r="FI62" s="58"/>
      <c r="FJ62" s="27"/>
      <c r="FK62" s="27"/>
      <c r="FL62" s="27"/>
      <c r="FM62" s="27"/>
      <c r="FN62" s="27"/>
      <c r="FO62" s="65"/>
      <c r="FP62" s="76">
        <f t="shared" si="378"/>
        <v>0</v>
      </c>
      <c r="FQ62" s="58"/>
      <c r="FR62" s="58"/>
      <c r="FS62" s="58"/>
      <c r="FT62" s="58"/>
      <c r="FU62" s="58"/>
      <c r="FV62" s="58"/>
      <c r="FW62" s="58"/>
      <c r="FX62" s="58"/>
      <c r="FY62" s="58"/>
      <c r="FZ62" s="58"/>
      <c r="GA62" s="58">
        <v>0</v>
      </c>
      <c r="GB62" s="58">
        <v>0</v>
      </c>
      <c r="GC62" s="58"/>
      <c r="GD62" s="58"/>
      <c r="GE62" s="58"/>
      <c r="GF62" s="58"/>
      <c r="GG62" s="58"/>
      <c r="GH62" s="27"/>
      <c r="GI62" s="27"/>
      <c r="GJ62" s="27"/>
      <c r="GK62" s="27"/>
      <c r="GL62" s="27"/>
      <c r="GM62" s="65">
        <v>0</v>
      </c>
      <c r="GN62" s="58">
        <v>0</v>
      </c>
      <c r="GO62" s="58">
        <v>0</v>
      </c>
      <c r="GP62" s="58">
        <v>0</v>
      </c>
      <c r="GQ62" s="58">
        <v>28</v>
      </c>
      <c r="GR62" s="58">
        <v>26</v>
      </c>
      <c r="GS62" s="58">
        <v>40</v>
      </c>
      <c r="GT62" s="58">
        <v>26</v>
      </c>
      <c r="GU62" s="58">
        <v>28</v>
      </c>
      <c r="GV62" s="58">
        <v>39</v>
      </c>
      <c r="GW62" s="27">
        <v>34</v>
      </c>
      <c r="GX62" s="27">
        <v>0</v>
      </c>
      <c r="GY62" s="27">
        <v>0</v>
      </c>
      <c r="GZ62" s="27">
        <v>6</v>
      </c>
      <c r="HA62" s="210">
        <v>12</v>
      </c>
      <c r="HB62" s="58"/>
      <c r="HH62" s="100">
        <v>321</v>
      </c>
      <c r="HI62" s="100">
        <v>318</v>
      </c>
      <c r="HJ62" s="100">
        <v>354</v>
      </c>
      <c r="HK62" s="100"/>
      <c r="HL62" s="100"/>
      <c r="HM62" s="100"/>
      <c r="HN62" s="100"/>
      <c r="HO62" s="100"/>
      <c r="HP62" s="100"/>
      <c r="HQ62" s="100"/>
      <c r="HR62" s="100">
        <v>394</v>
      </c>
      <c r="HS62" s="100">
        <v>388</v>
      </c>
      <c r="HT62" s="100">
        <v>357</v>
      </c>
      <c r="HU62" s="100">
        <v>358</v>
      </c>
      <c r="HV62" s="100">
        <v>376</v>
      </c>
      <c r="HW62" s="100">
        <v>378</v>
      </c>
      <c r="HX62" s="100">
        <v>413</v>
      </c>
      <c r="HY62" s="155">
        <f>J62+AH62+BF62+CD62+DB62+DZ62+EX62+FV62</f>
        <v>321</v>
      </c>
      <c r="HZ62" s="100">
        <f>K62+AI62+BG62+CE62+DC62+EA62+EY62+FW62</f>
        <v>318</v>
      </c>
      <c r="IA62" s="100">
        <f>L62+AJ62+BH62+CF62+DD62+EB62+EZ62+FX62</f>
        <v>354</v>
      </c>
      <c r="IB62" s="100">
        <f>M62+AK62+BI62+CG62+DE62+EC62+FA62+FY62</f>
        <v>353</v>
      </c>
      <c r="IC62" s="100">
        <f>N62+AL62+BJ62+CH62+DF62+ED62+FB62+FZ62</f>
        <v>363</v>
      </c>
      <c r="ID62" s="100">
        <f>O62+AM62+BK62+CI62+DG62+EE62+FC62+GA62</f>
        <v>367</v>
      </c>
      <c r="IE62" s="100">
        <f>P62+AN62+BL62+CJ62+DH62+EF62+FD62+GB62</f>
        <v>359</v>
      </c>
      <c r="IF62" s="100">
        <f>Q62+AO62+BM62+CK62+DI62+EG62+FE62+GC62</f>
        <v>347</v>
      </c>
      <c r="IG62" s="100">
        <f>R62+AP62+BN62+CL62+DJ62+EH62+FF62+GD62</f>
        <v>358</v>
      </c>
      <c r="IH62" s="100">
        <f>S62+AQ62+BO62+CM62+DK62+EI62+FG62+GE62</f>
        <v>384</v>
      </c>
      <c r="II62" s="100">
        <f>T62+AR62+BP62+CN62+DL62+EJ62+FH62+GF62</f>
        <v>366</v>
      </c>
      <c r="IJ62" s="100">
        <f>U62+AS62+BQ62+CO62+DM62+EK62+FI62+GG62</f>
        <v>349</v>
      </c>
      <c r="IK62" s="100">
        <f>V62+AT62+BR62+CP62+DN62+EL62+FJ62+GH62</f>
        <v>323</v>
      </c>
      <c r="IL62" s="100">
        <f>W62+AU62+BS62+CQ62+DO62+EM62+FK62+GI62</f>
        <v>358</v>
      </c>
      <c r="IM62" s="100">
        <f>X62+AV62+BT62+CR62+DP62+EN62+FL62+GJ62</f>
        <v>376</v>
      </c>
      <c r="IN62" s="100">
        <f>Y62+AW62+BU62+CS62+DQ62+EO62+FM62+GK62</f>
        <v>372</v>
      </c>
      <c r="IO62" s="100">
        <f>Z62+AX62+BV62+CT62+DR62+EP62+FN62+GL62</f>
        <v>401</v>
      </c>
      <c r="IP62" s="155">
        <f t="shared" si="379"/>
        <v>0</v>
      </c>
      <c r="IQ62" s="100">
        <f t="shared" si="380"/>
        <v>0</v>
      </c>
      <c r="IR62" s="100">
        <f t="shared" si="381"/>
        <v>0</v>
      </c>
      <c r="IS62" s="100">
        <f t="shared" si="382"/>
        <v>-353</v>
      </c>
      <c r="IT62" s="100">
        <f t="shared" si="383"/>
        <v>-363</v>
      </c>
      <c r="IU62" s="100">
        <f t="shared" si="384"/>
        <v>-367</v>
      </c>
      <c r="IV62" s="100">
        <f t="shared" si="385"/>
        <v>-359</v>
      </c>
      <c r="IW62" s="100">
        <f t="shared" si="386"/>
        <v>-347</v>
      </c>
      <c r="IX62" s="100">
        <f t="shared" si="387"/>
        <v>-358</v>
      </c>
      <c r="IY62" s="100">
        <f t="shared" si="388"/>
        <v>-384</v>
      </c>
      <c r="IZ62" s="100">
        <f t="shared" si="389"/>
        <v>28</v>
      </c>
      <c r="JA62" s="100">
        <f t="shared" si="390"/>
        <v>39</v>
      </c>
      <c r="JB62" s="100">
        <f t="shared" si="391"/>
        <v>34</v>
      </c>
      <c r="JC62" s="100">
        <f t="shared" si="392"/>
        <v>0</v>
      </c>
      <c r="JD62" s="100">
        <f>HV62-IM62</f>
        <v>0</v>
      </c>
      <c r="JE62" s="100">
        <f>HW62-IN62</f>
        <v>6</v>
      </c>
      <c r="JF62" s="100">
        <f>HX62-IO62</f>
        <v>12</v>
      </c>
    </row>
    <row r="63" spans="1:267">
      <c r="A63" s="28" t="s">
        <v>87</v>
      </c>
      <c r="B63" s="29"/>
      <c r="C63" s="73"/>
      <c r="D63" s="53">
        <f t="shared" si="371"/>
        <v>0</v>
      </c>
      <c r="E63" s="29"/>
      <c r="F63" s="29"/>
      <c r="G63" s="29">
        <v>144</v>
      </c>
      <c r="H63" s="29">
        <v>140</v>
      </c>
      <c r="I63" s="29">
        <v>154</v>
      </c>
      <c r="J63" s="29">
        <v>157</v>
      </c>
      <c r="K63" s="29">
        <v>171</v>
      </c>
      <c r="L63" s="29">
        <v>175</v>
      </c>
      <c r="M63" s="29">
        <v>185</v>
      </c>
      <c r="N63" s="29">
        <v>173</v>
      </c>
      <c r="O63" s="29">
        <v>191</v>
      </c>
      <c r="P63" s="29">
        <v>165</v>
      </c>
      <c r="Q63" s="29">
        <v>175</v>
      </c>
      <c r="R63" s="29">
        <v>206</v>
      </c>
      <c r="S63" s="29">
        <v>203</v>
      </c>
      <c r="T63" s="29">
        <v>131</v>
      </c>
      <c r="U63" s="29">
        <v>163</v>
      </c>
      <c r="V63" s="29">
        <v>118</v>
      </c>
      <c r="W63" s="29">
        <v>123</v>
      </c>
      <c r="X63" s="29">
        <v>143</v>
      </c>
      <c r="Y63" s="29">
        <v>114</v>
      </c>
      <c r="Z63" s="29">
        <v>142</v>
      </c>
      <c r="AA63" s="66">
        <v>96</v>
      </c>
      <c r="AB63" s="77">
        <f t="shared" si="372"/>
        <v>93</v>
      </c>
      <c r="AC63" s="59">
        <v>90</v>
      </c>
      <c r="AD63" s="59">
        <v>90</v>
      </c>
      <c r="AE63" s="59">
        <v>92</v>
      </c>
      <c r="AF63" s="59">
        <v>93</v>
      </c>
      <c r="AG63" s="59">
        <v>94</v>
      </c>
      <c r="AH63" s="59">
        <v>90</v>
      </c>
      <c r="AI63" s="59">
        <v>88</v>
      </c>
      <c r="AJ63" s="59">
        <v>97</v>
      </c>
      <c r="AK63" s="59">
        <v>97</v>
      </c>
      <c r="AL63" s="59">
        <v>81</v>
      </c>
      <c r="AM63" s="59">
        <v>105</v>
      </c>
      <c r="AN63" s="59">
        <v>108</v>
      </c>
      <c r="AO63" s="59">
        <v>111</v>
      </c>
      <c r="AP63" s="59">
        <v>114</v>
      </c>
      <c r="AQ63" s="59">
        <v>106</v>
      </c>
      <c r="AR63" s="59">
        <v>109</v>
      </c>
      <c r="AS63" s="59">
        <v>113</v>
      </c>
      <c r="AT63" s="29">
        <v>106</v>
      </c>
      <c r="AU63" s="29">
        <v>115</v>
      </c>
      <c r="AV63" s="29">
        <v>112</v>
      </c>
      <c r="AW63" s="29">
        <v>105</v>
      </c>
      <c r="AX63" s="29">
        <v>121</v>
      </c>
      <c r="AY63" s="66"/>
      <c r="AZ63" s="77">
        <f t="shared" si="373"/>
        <v>0</v>
      </c>
      <c r="BA63" s="59"/>
      <c r="BB63" s="59"/>
      <c r="BC63" s="59">
        <v>0</v>
      </c>
      <c r="BD63" s="59"/>
      <c r="BE63" s="59"/>
      <c r="BF63" s="59"/>
      <c r="BG63" s="59"/>
      <c r="BH63" s="59"/>
      <c r="BI63" s="59"/>
      <c r="BJ63" s="59"/>
      <c r="BK63" s="59">
        <v>0</v>
      </c>
      <c r="BL63" s="59">
        <v>0</v>
      </c>
      <c r="BM63" s="59"/>
      <c r="BN63" s="59"/>
      <c r="BO63" s="59"/>
      <c r="BP63" s="59"/>
      <c r="BQ63" s="59"/>
      <c r="BR63" s="29"/>
      <c r="BS63" s="29"/>
      <c r="BT63" s="29"/>
      <c r="BU63" s="29"/>
      <c r="BV63" s="29"/>
      <c r="BW63" s="66"/>
      <c r="BX63" s="77">
        <f t="shared" si="374"/>
        <v>0</v>
      </c>
      <c r="BY63" s="59"/>
      <c r="BZ63" s="59"/>
      <c r="CA63" s="59"/>
      <c r="CB63" s="59"/>
      <c r="CC63" s="59"/>
      <c r="CD63" s="59"/>
      <c r="CE63" s="59"/>
      <c r="CF63" s="59"/>
      <c r="CG63" s="59"/>
      <c r="CH63" s="59"/>
      <c r="CI63" s="59">
        <v>0</v>
      </c>
      <c r="CJ63" s="59">
        <v>0</v>
      </c>
      <c r="CK63" s="59"/>
      <c r="CL63" s="59"/>
      <c r="CM63" s="59"/>
      <c r="CN63" s="59"/>
      <c r="CO63" s="59"/>
      <c r="CP63" s="29"/>
      <c r="CQ63" s="29"/>
      <c r="CR63" s="29"/>
      <c r="CS63" s="29"/>
      <c r="CT63" s="29"/>
      <c r="CU63" s="66"/>
      <c r="CV63" s="77">
        <f t="shared" si="375"/>
        <v>0</v>
      </c>
      <c r="CW63" s="59"/>
      <c r="CX63" s="59"/>
      <c r="CY63" s="59"/>
      <c r="CZ63" s="59"/>
      <c r="DA63" s="59"/>
      <c r="DB63" s="59"/>
      <c r="DC63" s="59"/>
      <c r="DD63" s="59"/>
      <c r="DE63" s="59"/>
      <c r="DF63" s="59"/>
      <c r="DG63" s="59">
        <v>0</v>
      </c>
      <c r="DH63" s="59">
        <v>0</v>
      </c>
      <c r="DI63" s="59"/>
      <c r="DJ63" s="59"/>
      <c r="DK63" s="59"/>
      <c r="DL63" s="59"/>
      <c r="DM63" s="59"/>
      <c r="DN63" s="29"/>
      <c r="DO63" s="29"/>
      <c r="DP63" s="29"/>
      <c r="DQ63" s="29"/>
      <c r="DR63" s="187"/>
      <c r="DS63" s="66"/>
      <c r="DT63" s="77">
        <f t="shared" si="376"/>
        <v>0</v>
      </c>
      <c r="DU63" s="59"/>
      <c r="DV63" s="59"/>
      <c r="DW63" s="59">
        <v>0</v>
      </c>
      <c r="DX63" s="59"/>
      <c r="DY63" s="59"/>
      <c r="DZ63" s="59"/>
      <c r="EA63" s="59"/>
      <c r="EB63" s="59"/>
      <c r="EC63" s="59"/>
      <c r="ED63" s="59"/>
      <c r="EE63" s="59">
        <v>0</v>
      </c>
      <c r="EF63" s="59">
        <v>0</v>
      </c>
      <c r="EG63" s="59"/>
      <c r="EH63" s="59"/>
      <c r="EI63" s="59"/>
      <c r="EJ63" s="59"/>
      <c r="EK63" s="59"/>
      <c r="EL63" s="29"/>
      <c r="EM63" s="29"/>
      <c r="EN63" s="29"/>
      <c r="EO63" s="29"/>
      <c r="EP63" s="29"/>
      <c r="EQ63" s="66"/>
      <c r="ER63" s="77">
        <f t="shared" si="377"/>
        <v>0</v>
      </c>
      <c r="ES63" s="59"/>
      <c r="ET63" s="59"/>
      <c r="EU63" s="59"/>
      <c r="EV63" s="59"/>
      <c r="EW63" s="59"/>
      <c r="EX63" s="59"/>
      <c r="EY63" s="59"/>
      <c r="EZ63" s="59"/>
      <c r="FA63" s="59"/>
      <c r="FB63" s="59"/>
      <c r="FC63" s="59">
        <v>0</v>
      </c>
      <c r="FD63" s="59">
        <v>0</v>
      </c>
      <c r="FE63" s="59"/>
      <c r="FF63" s="59"/>
      <c r="FG63" s="59"/>
      <c r="FH63" s="59"/>
      <c r="FI63" s="59"/>
      <c r="FJ63" s="29"/>
      <c r="FK63" s="29"/>
      <c r="FL63" s="29"/>
      <c r="FM63" s="29"/>
      <c r="FN63" s="29"/>
      <c r="FO63" s="66"/>
      <c r="FP63" s="77">
        <f t="shared" si="378"/>
        <v>0</v>
      </c>
      <c r="FQ63" s="59"/>
      <c r="FR63" s="59"/>
      <c r="FS63" s="59"/>
      <c r="FT63" s="59"/>
      <c r="FU63" s="59"/>
      <c r="FV63" s="59"/>
      <c r="FW63" s="59"/>
      <c r="FX63" s="59"/>
      <c r="FY63" s="59"/>
      <c r="FZ63" s="59"/>
      <c r="GA63" s="59">
        <v>0</v>
      </c>
      <c r="GB63" s="59">
        <v>0</v>
      </c>
      <c r="GC63" s="59"/>
      <c r="GD63" s="59"/>
      <c r="GE63" s="59"/>
      <c r="GF63" s="59"/>
      <c r="GG63" s="59"/>
      <c r="GH63" s="29"/>
      <c r="GI63" s="29"/>
      <c r="GJ63" s="29"/>
      <c r="GK63" s="29"/>
      <c r="GL63" s="29"/>
      <c r="GM63" s="66">
        <v>0</v>
      </c>
      <c r="GN63" s="59">
        <v>0</v>
      </c>
      <c r="GO63" s="59">
        <v>0</v>
      </c>
      <c r="GP63" s="59">
        <v>19</v>
      </c>
      <c r="GQ63" s="59">
        <v>28</v>
      </c>
      <c r="GR63" s="58">
        <v>39</v>
      </c>
      <c r="GS63" s="59">
        <v>31</v>
      </c>
      <c r="GT63" s="58">
        <v>38</v>
      </c>
      <c r="GU63" s="58">
        <v>40</v>
      </c>
      <c r="GV63" s="58">
        <v>32</v>
      </c>
      <c r="GW63" s="29">
        <v>37</v>
      </c>
      <c r="GX63" s="29">
        <v>38</v>
      </c>
      <c r="GY63" s="29">
        <v>50</v>
      </c>
      <c r="GZ63" s="29">
        <v>57</v>
      </c>
      <c r="HA63" s="210">
        <v>60</v>
      </c>
      <c r="HB63" s="58"/>
      <c r="HH63" s="100">
        <v>247</v>
      </c>
      <c r="HI63" s="100">
        <v>259</v>
      </c>
      <c r="HJ63" s="100">
        <v>272</v>
      </c>
      <c r="HK63" s="100"/>
      <c r="HL63" s="100"/>
      <c r="HM63" s="100"/>
      <c r="HN63" s="100"/>
      <c r="HO63" s="100"/>
      <c r="HP63" s="100"/>
      <c r="HQ63" s="100"/>
      <c r="HR63" s="100">
        <v>280</v>
      </c>
      <c r="HS63" s="100">
        <v>308</v>
      </c>
      <c r="HT63" s="100">
        <v>261</v>
      </c>
      <c r="HU63" s="100">
        <v>276</v>
      </c>
      <c r="HV63" s="100">
        <v>305</v>
      </c>
      <c r="HW63" s="100">
        <v>276</v>
      </c>
      <c r="HX63" s="100">
        <v>323</v>
      </c>
      <c r="HY63" s="155">
        <f>J63+AH63+BF63+CD63+DB63+DZ63+EX63+FV63</f>
        <v>247</v>
      </c>
      <c r="HZ63" s="100">
        <f>K63+AI63+BG63+CE63+DC63+EA63+EY63+FW63</f>
        <v>259</v>
      </c>
      <c r="IA63" s="100">
        <f>L63+AJ63+BH63+CF63+DD63+EB63+EZ63+FX63</f>
        <v>272</v>
      </c>
      <c r="IB63" s="100">
        <f>M63+AK63+BI63+CG63+DE63+EC63+FA63+FY63</f>
        <v>282</v>
      </c>
      <c r="IC63" s="100">
        <f>N63+AL63+BJ63+CH63+DF63+ED63+FB63+FZ63</f>
        <v>254</v>
      </c>
      <c r="ID63" s="100">
        <f>O63+AM63+BK63+CI63+DG63+EE63+FC63+GA63</f>
        <v>296</v>
      </c>
      <c r="IE63" s="100">
        <f>P63+AN63+BL63+CJ63+DH63+EF63+FD63+GB63</f>
        <v>273</v>
      </c>
      <c r="IF63" s="100">
        <f>Q63+AO63+BM63+CK63+DI63+EG63+FE63+GC63</f>
        <v>286</v>
      </c>
      <c r="IG63" s="100">
        <f>R63+AP63+BN63+CL63+DJ63+EH63+FF63+GD63</f>
        <v>320</v>
      </c>
      <c r="IH63" s="100">
        <f>S63+AQ63+BO63+CM63+DK63+EI63+FG63+GE63</f>
        <v>309</v>
      </c>
      <c r="II63" s="100">
        <f>T63+AR63+BP63+CN63+DL63+EJ63+FH63+GF63</f>
        <v>240</v>
      </c>
      <c r="IJ63" s="100">
        <f>U63+AS63+BQ63+CO63+DM63+EK63+FI63+GG63</f>
        <v>276</v>
      </c>
      <c r="IK63" s="100">
        <f>V63+AT63+BR63+CP63+DN63+EL63+FJ63+GH63</f>
        <v>224</v>
      </c>
      <c r="IL63" s="100">
        <f>W63+AU63+BS63+CQ63+DO63+EM63+FK63+GI63</f>
        <v>238</v>
      </c>
      <c r="IM63" s="100">
        <f>X63+AV63+BT63+CR63+DP63+EN63+FL63+GJ63</f>
        <v>255</v>
      </c>
      <c r="IN63" s="100">
        <f>Y63+AW63+BU63+CS63+DQ63+EO63+FM63+GK63</f>
        <v>219</v>
      </c>
      <c r="IO63" s="100">
        <f>Z63+AX63+BV63+CT63+DR63+EP63+FN63+GL63</f>
        <v>263</v>
      </c>
      <c r="IP63" s="155">
        <f t="shared" si="379"/>
        <v>0</v>
      </c>
      <c r="IQ63" s="100">
        <f t="shared" si="380"/>
        <v>0</v>
      </c>
      <c r="IR63" s="100">
        <f t="shared" si="381"/>
        <v>0</v>
      </c>
      <c r="IS63" s="100">
        <f t="shared" si="382"/>
        <v>-282</v>
      </c>
      <c r="IT63" s="100">
        <f t="shared" si="383"/>
        <v>-254</v>
      </c>
      <c r="IU63" s="100">
        <f t="shared" si="384"/>
        <v>-296</v>
      </c>
      <c r="IV63" s="100">
        <f t="shared" si="385"/>
        <v>-273</v>
      </c>
      <c r="IW63" s="100">
        <f t="shared" si="386"/>
        <v>-286</v>
      </c>
      <c r="IX63" s="100">
        <f t="shared" si="387"/>
        <v>-320</v>
      </c>
      <c r="IY63" s="100">
        <f t="shared" si="388"/>
        <v>-309</v>
      </c>
      <c r="IZ63" s="100">
        <f t="shared" si="389"/>
        <v>40</v>
      </c>
      <c r="JA63" s="100">
        <f t="shared" si="390"/>
        <v>32</v>
      </c>
      <c r="JB63" s="100">
        <f t="shared" si="391"/>
        <v>37</v>
      </c>
      <c r="JC63" s="100">
        <f t="shared" si="392"/>
        <v>38</v>
      </c>
      <c r="JD63" s="100">
        <f>HV63-IM63</f>
        <v>50</v>
      </c>
      <c r="JE63" s="100">
        <f>HW63-IN63</f>
        <v>57</v>
      </c>
      <c r="JF63" s="100">
        <f>HX63-IO63</f>
        <v>60</v>
      </c>
    </row>
    <row r="64" spans="1:267">
      <c r="A64" s="30" t="s">
        <v>88</v>
      </c>
      <c r="B64" s="31"/>
      <c r="C64" s="74">
        <v>1737</v>
      </c>
      <c r="D64" s="54">
        <f>(C64+E64)/2</f>
        <v>1805</v>
      </c>
      <c r="E64" s="31">
        <v>1873</v>
      </c>
      <c r="F64" s="31">
        <v>1884</v>
      </c>
      <c r="G64" s="31">
        <v>2012</v>
      </c>
      <c r="H64" s="31">
        <v>1868</v>
      </c>
      <c r="I64" s="31">
        <v>1936</v>
      </c>
      <c r="J64" s="31">
        <v>1956</v>
      </c>
      <c r="K64" s="31">
        <v>2238</v>
      </c>
      <c r="L64" s="31">
        <v>2017</v>
      </c>
      <c r="M64" s="31">
        <v>2137</v>
      </c>
      <c r="N64" s="31">
        <v>2143</v>
      </c>
      <c r="O64" s="31">
        <v>2107</v>
      </c>
      <c r="P64" s="31">
        <v>2131</v>
      </c>
      <c r="Q64" s="31">
        <v>2124</v>
      </c>
      <c r="R64" s="31">
        <v>2156</v>
      </c>
      <c r="S64" s="31">
        <v>2208</v>
      </c>
      <c r="T64" s="31">
        <v>2062</v>
      </c>
      <c r="U64" s="31">
        <v>1969</v>
      </c>
      <c r="V64" s="31">
        <v>2043</v>
      </c>
      <c r="W64" s="31">
        <v>1941</v>
      </c>
      <c r="X64" s="31">
        <v>1834</v>
      </c>
      <c r="Y64" s="31">
        <v>1872</v>
      </c>
      <c r="Z64" s="31">
        <v>1800</v>
      </c>
      <c r="AA64" s="67">
        <v>413</v>
      </c>
      <c r="AB64" s="78">
        <f t="shared" si="372"/>
        <v>422</v>
      </c>
      <c r="AC64" s="60">
        <v>431</v>
      </c>
      <c r="AD64" s="60">
        <v>440</v>
      </c>
      <c r="AE64" s="60">
        <v>437</v>
      </c>
      <c r="AF64" s="60">
        <v>407</v>
      </c>
      <c r="AG64" s="60">
        <v>378</v>
      </c>
      <c r="AH64" s="60">
        <v>411</v>
      </c>
      <c r="AI64" s="60">
        <v>405</v>
      </c>
      <c r="AJ64" s="60">
        <v>392</v>
      </c>
      <c r="AK64" s="60">
        <v>426</v>
      </c>
      <c r="AL64" s="60">
        <v>412</v>
      </c>
      <c r="AM64" s="60">
        <v>460</v>
      </c>
      <c r="AN64" s="60">
        <v>475</v>
      </c>
      <c r="AO64" s="60">
        <v>451</v>
      </c>
      <c r="AP64" s="60">
        <v>477</v>
      </c>
      <c r="AQ64" s="60">
        <v>455</v>
      </c>
      <c r="AR64" s="60">
        <v>488</v>
      </c>
      <c r="AS64" s="60">
        <v>446</v>
      </c>
      <c r="AT64" s="31">
        <v>472</v>
      </c>
      <c r="AU64" s="31">
        <v>474</v>
      </c>
      <c r="AV64" s="31">
        <v>457</v>
      </c>
      <c r="AW64" s="31">
        <v>460</v>
      </c>
      <c r="AX64" s="31">
        <v>449</v>
      </c>
      <c r="AY64" s="67">
        <v>36</v>
      </c>
      <c r="AZ64" s="78">
        <f t="shared" si="373"/>
        <v>43</v>
      </c>
      <c r="BA64" s="60">
        <v>50</v>
      </c>
      <c r="BB64" s="60">
        <v>72</v>
      </c>
      <c r="BC64" s="60">
        <v>46</v>
      </c>
      <c r="BD64" s="60">
        <v>72</v>
      </c>
      <c r="BE64" s="60">
        <v>74</v>
      </c>
      <c r="BF64" s="60">
        <v>67</v>
      </c>
      <c r="BG64" s="60">
        <v>70</v>
      </c>
      <c r="BH64" s="60">
        <v>67</v>
      </c>
      <c r="BI64" s="60">
        <v>39</v>
      </c>
      <c r="BJ64" s="60">
        <v>70</v>
      </c>
      <c r="BK64" s="60">
        <v>80</v>
      </c>
      <c r="BL64" s="60">
        <v>71</v>
      </c>
      <c r="BM64" s="60">
        <v>90</v>
      </c>
      <c r="BN64" s="60">
        <v>65</v>
      </c>
      <c r="BO64" s="60">
        <v>66</v>
      </c>
      <c r="BP64" s="60">
        <v>68</v>
      </c>
      <c r="BQ64" s="60">
        <v>65</v>
      </c>
      <c r="BR64" s="31">
        <v>44</v>
      </c>
      <c r="BS64" s="31">
        <v>45</v>
      </c>
      <c r="BT64" s="31">
        <v>71</v>
      </c>
      <c r="BU64" s="31">
        <v>74</v>
      </c>
      <c r="BV64" s="31">
        <v>66</v>
      </c>
      <c r="BW64" s="67"/>
      <c r="BX64" s="78">
        <f t="shared" si="374"/>
        <v>0</v>
      </c>
      <c r="BY64" s="60"/>
      <c r="BZ64" s="60"/>
      <c r="CA64" s="60"/>
      <c r="CB64" s="60"/>
      <c r="CC64" s="60"/>
      <c r="CD64" s="60"/>
      <c r="CE64" s="60"/>
      <c r="CF64" s="60"/>
      <c r="CG64" s="60"/>
      <c r="CH64" s="60"/>
      <c r="CI64" s="60">
        <v>0</v>
      </c>
      <c r="CJ64" s="60">
        <v>0</v>
      </c>
      <c r="CK64" s="60"/>
      <c r="CL64" s="60"/>
      <c r="CM64" s="60"/>
      <c r="CN64" s="60"/>
      <c r="CO64" s="60"/>
      <c r="CP64" s="31"/>
      <c r="CQ64" s="31"/>
      <c r="CR64" s="31"/>
      <c r="CS64" s="31"/>
      <c r="CT64" s="31"/>
      <c r="CU64" s="67"/>
      <c r="CV64" s="78">
        <f t="shared" si="375"/>
        <v>0</v>
      </c>
      <c r="CW64" s="60"/>
      <c r="CX64" s="60"/>
      <c r="CY64" s="60"/>
      <c r="CZ64" s="60"/>
      <c r="DA64" s="60"/>
      <c r="DB64" s="60"/>
      <c r="DC64" s="60"/>
      <c r="DD64" s="60"/>
      <c r="DE64" s="60"/>
      <c r="DF64" s="60"/>
      <c r="DG64" s="60">
        <v>0</v>
      </c>
      <c r="DH64" s="60">
        <v>0</v>
      </c>
      <c r="DI64" s="60"/>
      <c r="DJ64" s="60"/>
      <c r="DK64" s="60"/>
      <c r="DL64" s="60"/>
      <c r="DM64" s="60"/>
      <c r="DN64" s="31"/>
      <c r="DO64" s="31"/>
      <c r="DP64" s="31"/>
      <c r="DQ64" s="31"/>
      <c r="DR64" s="188"/>
      <c r="DS64" s="67">
        <v>11</v>
      </c>
      <c r="DT64" s="78">
        <f t="shared" si="376"/>
        <v>12.5</v>
      </c>
      <c r="DU64" s="60">
        <v>14</v>
      </c>
      <c r="DV64" s="60">
        <v>23</v>
      </c>
      <c r="DW64" s="60">
        <v>37</v>
      </c>
      <c r="DX64" s="60">
        <v>101</v>
      </c>
      <c r="DY64" s="60">
        <v>60</v>
      </c>
      <c r="DZ64" s="60">
        <v>66</v>
      </c>
      <c r="EA64" s="60">
        <v>84</v>
      </c>
      <c r="EB64" s="60">
        <v>90</v>
      </c>
      <c r="EC64" s="60">
        <v>81</v>
      </c>
      <c r="ED64" s="60">
        <v>93</v>
      </c>
      <c r="EE64" s="60">
        <v>105</v>
      </c>
      <c r="EF64" s="60">
        <v>0</v>
      </c>
      <c r="EG64" s="60">
        <v>74</v>
      </c>
      <c r="EH64" s="60">
        <v>74</v>
      </c>
      <c r="EI64" s="60">
        <v>68</v>
      </c>
      <c r="EJ64" s="60">
        <v>69</v>
      </c>
      <c r="EK64" s="60">
        <v>67</v>
      </c>
      <c r="EL64" s="31">
        <v>95</v>
      </c>
      <c r="EM64" s="31">
        <v>90</v>
      </c>
      <c r="EN64" s="31">
        <v>86</v>
      </c>
      <c r="EO64" s="31">
        <v>65</v>
      </c>
      <c r="EP64" s="31">
        <v>47</v>
      </c>
      <c r="EQ64" s="67"/>
      <c r="ER64" s="78">
        <f t="shared" si="377"/>
        <v>0</v>
      </c>
      <c r="ES64" s="60"/>
      <c r="ET64" s="60"/>
      <c r="EU64" s="60"/>
      <c r="EV64" s="60"/>
      <c r="EW64" s="60"/>
      <c r="EX64" s="60"/>
      <c r="EY64" s="60"/>
      <c r="EZ64" s="60"/>
      <c r="FA64" s="60"/>
      <c r="FB64" s="60"/>
      <c r="FC64" s="60">
        <v>0</v>
      </c>
      <c r="FD64" s="60">
        <v>0</v>
      </c>
      <c r="FE64" s="60"/>
      <c r="FF64" s="60"/>
      <c r="FG64" s="60"/>
      <c r="FH64" s="60"/>
      <c r="FI64" s="60"/>
      <c r="FJ64" s="31"/>
      <c r="FK64" s="31"/>
      <c r="FL64" s="31"/>
      <c r="FM64" s="31"/>
      <c r="FN64" s="31"/>
      <c r="FO64" s="67"/>
      <c r="FP64" s="78">
        <f t="shared" si="378"/>
        <v>0</v>
      </c>
      <c r="FQ64" s="60"/>
      <c r="FR64" s="60"/>
      <c r="FS64" s="60"/>
      <c r="FT64" s="60"/>
      <c r="FU64" s="60"/>
      <c r="FV64" s="60"/>
      <c r="FW64" s="60"/>
      <c r="FX64" s="60"/>
      <c r="FY64" s="60"/>
      <c r="FZ64" s="60"/>
      <c r="GA64" s="60">
        <v>0</v>
      </c>
      <c r="GB64" s="60">
        <v>0</v>
      </c>
      <c r="GC64" s="60"/>
      <c r="GD64" s="60"/>
      <c r="GE64" s="60"/>
      <c r="GF64" s="60"/>
      <c r="GG64" s="60"/>
      <c r="GH64" s="31"/>
      <c r="GI64" s="31"/>
      <c r="GJ64" s="31"/>
      <c r="GK64" s="31"/>
      <c r="GL64" s="31"/>
      <c r="GM64" s="67">
        <v>155</v>
      </c>
      <c r="GN64" s="60">
        <v>153</v>
      </c>
      <c r="GO64" s="60">
        <v>158</v>
      </c>
      <c r="GP64" s="60">
        <v>108</v>
      </c>
      <c r="GQ64" s="60">
        <v>185</v>
      </c>
      <c r="GR64" s="60">
        <v>151</v>
      </c>
      <c r="GS64" s="59">
        <v>169</v>
      </c>
      <c r="GT64" s="60">
        <v>175</v>
      </c>
      <c r="GU64" s="60">
        <v>171</v>
      </c>
      <c r="GV64" s="60">
        <v>193</v>
      </c>
      <c r="GW64" s="31">
        <v>174</v>
      </c>
      <c r="GX64" s="31">
        <v>181</v>
      </c>
      <c r="GY64" s="31">
        <v>269</v>
      </c>
      <c r="GZ64" s="31">
        <v>274</v>
      </c>
      <c r="HA64" s="213">
        <v>289</v>
      </c>
      <c r="HB64" s="58"/>
      <c r="HH64" s="101">
        <v>2655</v>
      </c>
      <c r="HI64" s="101">
        <v>2950</v>
      </c>
      <c r="HJ64" s="101">
        <v>2724</v>
      </c>
      <c r="HK64" s="101"/>
      <c r="HL64" s="101"/>
      <c r="HM64" s="101"/>
      <c r="HN64" s="101"/>
      <c r="HO64" s="101"/>
      <c r="HP64" s="101"/>
      <c r="HQ64" s="101"/>
      <c r="HR64" s="101">
        <v>2858</v>
      </c>
      <c r="HS64" s="101">
        <v>2740</v>
      </c>
      <c r="HT64" s="101">
        <v>2828</v>
      </c>
      <c r="HU64" s="101">
        <v>2731</v>
      </c>
      <c r="HV64" s="101">
        <v>2717</v>
      </c>
      <c r="HW64" s="101">
        <v>2745</v>
      </c>
      <c r="HX64" s="101">
        <v>2651</v>
      </c>
      <c r="HY64" s="156">
        <f>J64+AH64+BF64+CD64+DB64+DZ64+EX64+FV64</f>
        <v>2500</v>
      </c>
      <c r="HZ64" s="101">
        <f>K64+AI64+BG64+CE64+DC64+EA64+EY64+FW64</f>
        <v>2797</v>
      </c>
      <c r="IA64" s="101">
        <f>L64+AJ64+BH64+CF64+DD64+EB64+EZ64+FX64</f>
        <v>2566</v>
      </c>
      <c r="IB64" s="101">
        <f>M64+AK64+BI64+CG64+DE64+EC64+FA64+FY64</f>
        <v>2683</v>
      </c>
      <c r="IC64" s="101">
        <f>N64+AL64+BJ64+CH64+DF64+ED64+FB64+FZ64</f>
        <v>2718</v>
      </c>
      <c r="ID64" s="101">
        <f>O64+AM64+BK64+CI64+DG64+EE64+FC64+GA64</f>
        <v>2752</v>
      </c>
      <c r="IE64" s="101">
        <f>P64+AN64+BL64+CJ64+DH64+EF64+FD64+GB64</f>
        <v>2677</v>
      </c>
      <c r="IF64" s="101">
        <f>Q64+AO64+BM64+CK64+DI64+EG64+FE64+GC64</f>
        <v>2739</v>
      </c>
      <c r="IG64" s="101">
        <f>R64+AP64+BN64+CL64+DJ64+EH64+FF64+GD64</f>
        <v>2772</v>
      </c>
      <c r="IH64" s="101">
        <f>S64+AQ64+BO64+CM64+DK64+EI64+FG64+GE64</f>
        <v>2797</v>
      </c>
      <c r="II64" s="101">
        <f>T64+AR64+BP64+CN64+DL64+EJ64+FH64+GF64</f>
        <v>2687</v>
      </c>
      <c r="IJ64" s="101">
        <f>U64+AS64+BQ64+CO64+DM64+EK64+FI64+GG64</f>
        <v>2547</v>
      </c>
      <c r="IK64" s="101">
        <f>V64+AT64+BR64+CP64+DN64+EL64+FJ64+GH64</f>
        <v>2654</v>
      </c>
      <c r="IL64" s="101">
        <f>W64+AU64+BS64+CQ64+DO64+EM64+FK64+GI64</f>
        <v>2550</v>
      </c>
      <c r="IM64" s="101">
        <f>X64+AV64+BT64+CR64+DP64+EN64+FL64+GJ64</f>
        <v>2448</v>
      </c>
      <c r="IN64" s="101">
        <f>Y64+AW64+BU64+CS64+DQ64+EO64+FM64+GK64</f>
        <v>2471</v>
      </c>
      <c r="IO64" s="101">
        <f>Z64+AX64+BV64+CT64+DR64+EP64+FN64+GL64</f>
        <v>2362</v>
      </c>
      <c r="IP64" s="156">
        <f t="shared" si="379"/>
        <v>155</v>
      </c>
      <c r="IQ64" s="101">
        <f t="shared" si="380"/>
        <v>153</v>
      </c>
      <c r="IR64" s="101">
        <f t="shared" si="381"/>
        <v>158</v>
      </c>
      <c r="IS64" s="101">
        <f t="shared" si="382"/>
        <v>-2683</v>
      </c>
      <c r="IT64" s="101">
        <f t="shared" si="383"/>
        <v>-2718</v>
      </c>
      <c r="IU64" s="101">
        <f t="shared" si="384"/>
        <v>-2752</v>
      </c>
      <c r="IV64" s="101">
        <f t="shared" si="385"/>
        <v>-2677</v>
      </c>
      <c r="IW64" s="101">
        <f t="shared" si="386"/>
        <v>-2739</v>
      </c>
      <c r="IX64" s="101">
        <f t="shared" si="387"/>
        <v>-2772</v>
      </c>
      <c r="IY64" s="101">
        <f t="shared" si="388"/>
        <v>-2797</v>
      </c>
      <c r="IZ64" s="101">
        <f t="shared" si="389"/>
        <v>171</v>
      </c>
      <c r="JA64" s="101">
        <f t="shared" si="390"/>
        <v>193</v>
      </c>
      <c r="JB64" s="101">
        <f t="shared" si="391"/>
        <v>174</v>
      </c>
      <c r="JC64" s="101">
        <f t="shared" si="392"/>
        <v>181</v>
      </c>
      <c r="JD64" s="101">
        <f>HV64-IM64</f>
        <v>269</v>
      </c>
      <c r="JE64" s="101">
        <f>HW64-IN64</f>
        <v>274</v>
      </c>
      <c r="JF64" s="101">
        <f>HX64-IO64</f>
        <v>289</v>
      </c>
    </row>
    <row r="65" spans="3:216">
      <c r="C65" s="18"/>
      <c r="D65" s="51"/>
      <c r="G65" s="18"/>
      <c r="H65" s="18"/>
      <c r="I65" s="18"/>
      <c r="J65" s="18"/>
      <c r="K65" s="18"/>
      <c r="L65" s="18"/>
      <c r="M65" s="18"/>
      <c r="N65" s="18"/>
      <c r="O65" s="18"/>
      <c r="P65" s="18"/>
      <c r="Q65" s="18"/>
      <c r="R65" s="18"/>
      <c r="S65" s="18"/>
      <c r="T65" s="18"/>
      <c r="U65" s="18"/>
      <c r="V65" s="18"/>
      <c r="W65" s="18"/>
      <c r="X65" s="18"/>
      <c r="Y65" s="18"/>
      <c r="Z65" s="18"/>
      <c r="AA65" s="18"/>
      <c r="AB65" s="83"/>
      <c r="AC65" s="18"/>
      <c r="AE65" s="18"/>
      <c r="AF65" s="18"/>
      <c r="AG65" s="18"/>
      <c r="AH65" s="18"/>
      <c r="AI65" s="18"/>
      <c r="AJ65" s="18"/>
      <c r="AK65" s="18"/>
      <c r="AL65" s="18"/>
      <c r="AM65" s="18"/>
      <c r="AN65" s="18"/>
      <c r="AO65" s="18"/>
      <c r="AP65" s="18"/>
      <c r="AQ65" s="18"/>
      <c r="AR65" s="18"/>
      <c r="AS65" s="18"/>
      <c r="AT65" s="18"/>
      <c r="AU65" s="18"/>
      <c r="AV65" s="18"/>
      <c r="AW65" s="18"/>
      <c r="AX65" s="18"/>
      <c r="AY65" s="18"/>
      <c r="AZ65" s="51"/>
      <c r="BA65" s="18"/>
      <c r="BC65" s="18"/>
      <c r="BD65" s="18"/>
      <c r="BE65" s="18"/>
      <c r="BF65" s="18"/>
      <c r="BG65" s="18"/>
      <c r="BH65" s="18"/>
      <c r="BI65" s="18"/>
      <c r="BJ65" s="18"/>
      <c r="BK65" s="18"/>
      <c r="BL65" s="18"/>
      <c r="BM65" s="18"/>
      <c r="BN65" s="18"/>
      <c r="BO65" s="18"/>
      <c r="BP65" s="18"/>
      <c r="BQ65" s="18"/>
      <c r="BR65" s="18"/>
      <c r="BS65" s="18"/>
      <c r="BT65" s="18"/>
      <c r="BU65" s="18"/>
      <c r="BV65" s="18"/>
      <c r="BW65" s="18"/>
      <c r="BX65" s="51"/>
      <c r="BY65" s="18"/>
      <c r="CA65" s="18"/>
      <c r="CB65" s="18"/>
      <c r="CC65" s="18"/>
      <c r="CD65" s="18"/>
      <c r="CE65" s="18"/>
      <c r="CF65" s="18"/>
      <c r="CG65" s="18"/>
      <c r="CH65" s="18"/>
      <c r="CI65" s="18"/>
      <c r="CJ65" s="18"/>
      <c r="CK65" s="18"/>
      <c r="CL65" s="18"/>
      <c r="CM65" s="18"/>
      <c r="CN65" s="18"/>
      <c r="CO65" s="18"/>
      <c r="CP65" s="18"/>
      <c r="CQ65" s="18"/>
      <c r="CR65" s="18"/>
      <c r="CS65" s="18"/>
      <c r="CT65" s="18"/>
      <c r="CU65" s="18"/>
      <c r="CV65" s="51"/>
      <c r="CW65" s="18"/>
      <c r="DA65" s="18"/>
      <c r="DB65" s="18"/>
      <c r="DC65" s="18"/>
      <c r="DD65" s="18"/>
      <c r="DE65" s="18"/>
      <c r="DF65" s="18"/>
      <c r="DG65" s="18"/>
      <c r="DH65" s="18"/>
      <c r="DI65" s="18"/>
      <c r="DJ65" s="18"/>
      <c r="DK65" s="18"/>
      <c r="DL65" s="18"/>
      <c r="DM65" s="18"/>
      <c r="DN65" s="18"/>
      <c r="DO65" s="18"/>
      <c r="DP65" s="18"/>
      <c r="DQ65" s="18"/>
      <c r="DR65" s="18"/>
      <c r="DS65" s="18"/>
      <c r="DT65" s="51"/>
      <c r="DU65" s="18"/>
      <c r="DW65" s="18"/>
      <c r="DX65" s="18"/>
      <c r="DY65" s="18"/>
      <c r="DZ65" s="18"/>
      <c r="EA65" s="18"/>
      <c r="EB65" s="18"/>
      <c r="EC65" s="18"/>
      <c r="ED65" s="18"/>
      <c r="EE65" s="18"/>
      <c r="EF65" s="18"/>
      <c r="EG65" s="18"/>
      <c r="EH65" s="18"/>
      <c r="EI65" s="18"/>
      <c r="EJ65" s="18"/>
      <c r="EK65" s="18"/>
      <c r="EL65" s="18"/>
      <c r="EM65" s="18"/>
      <c r="EN65" s="18"/>
      <c r="EO65" s="18"/>
      <c r="EP65" s="18"/>
      <c r="EQ65" s="18"/>
      <c r="ER65" s="51"/>
      <c r="ES65" s="18"/>
      <c r="EW65" s="18"/>
      <c r="EX65" s="18"/>
      <c r="EY65" s="18"/>
      <c r="EZ65" s="18"/>
      <c r="FA65" s="18"/>
      <c r="FB65" s="18"/>
      <c r="FC65" s="18"/>
      <c r="FD65" s="18"/>
      <c r="FE65" s="18"/>
      <c r="FF65" s="18"/>
      <c r="FG65" s="18"/>
      <c r="FH65" s="18"/>
      <c r="FI65" s="18"/>
      <c r="FJ65" s="18"/>
      <c r="FK65" s="18"/>
      <c r="FL65" s="18"/>
      <c r="FM65" s="18"/>
      <c r="FN65" s="18"/>
      <c r="FO65" s="18"/>
      <c r="FP65" s="51"/>
      <c r="FQ65" s="18"/>
      <c r="FT65" s="18"/>
      <c r="FU65" s="18"/>
      <c r="FX65" s="18"/>
      <c r="FY65" s="18"/>
      <c r="FZ65" s="18"/>
      <c r="GA65" s="18"/>
      <c r="GB65" s="18"/>
      <c r="GC65" s="18"/>
      <c r="GD65" s="18"/>
      <c r="GE65" s="18"/>
      <c r="GF65" s="18"/>
      <c r="GG65" s="18"/>
      <c r="GH65" s="18"/>
      <c r="GI65" s="18"/>
      <c r="GJ65" s="18"/>
      <c r="GK65" s="18"/>
      <c r="GL65" s="18"/>
      <c r="GW65" s="18"/>
      <c r="GX65" s="18"/>
      <c r="GY65" s="18"/>
      <c r="GZ65" s="18"/>
    </row>
    <row r="66" spans="3:216">
      <c r="C66" s="15" t="s">
        <v>177</v>
      </c>
      <c r="D66" s="75" t="s">
        <v>178</v>
      </c>
      <c r="E66" s="15" t="s">
        <v>177</v>
      </c>
      <c r="F66" s="15" t="s">
        <v>177</v>
      </c>
      <c r="G66" s="15" t="s">
        <v>177</v>
      </c>
      <c r="H66" s="15" t="s">
        <v>177</v>
      </c>
      <c r="I66" s="15" t="s">
        <v>177</v>
      </c>
      <c r="J66" s="15"/>
      <c r="K66" s="15"/>
      <c r="L66" s="15"/>
      <c r="M66" s="15"/>
      <c r="N66" s="15" t="s">
        <v>177</v>
      </c>
      <c r="O66" s="19" t="s">
        <v>177</v>
      </c>
      <c r="P66" s="19"/>
      <c r="Q66" s="19"/>
      <c r="R66" s="19" t="s">
        <v>177</v>
      </c>
      <c r="S66" s="19"/>
      <c r="T66" s="19"/>
      <c r="U66" s="19"/>
      <c r="V66" s="19"/>
      <c r="W66" s="19"/>
      <c r="X66" s="19"/>
      <c r="Y66" s="19" t="s">
        <v>177</v>
      </c>
      <c r="Z66" s="19"/>
      <c r="AA66" s="15" t="s">
        <v>177</v>
      </c>
      <c r="AB66" s="75" t="s">
        <v>178</v>
      </c>
      <c r="AC66" s="15" t="s">
        <v>177</v>
      </c>
      <c r="AD66" s="15" t="s">
        <v>177</v>
      </c>
      <c r="AE66" s="15" t="s">
        <v>177</v>
      </c>
      <c r="AF66" s="15" t="s">
        <v>177</v>
      </c>
      <c r="AG66" s="15" t="s">
        <v>177</v>
      </c>
      <c r="AH66" s="15"/>
      <c r="AI66" s="15"/>
      <c r="AJ66" s="15"/>
      <c r="AK66" s="15"/>
      <c r="AL66" s="15" t="s">
        <v>177</v>
      </c>
      <c r="AM66" s="19" t="s">
        <v>177</v>
      </c>
      <c r="AN66" s="19"/>
      <c r="AO66" s="19"/>
      <c r="AP66" s="19" t="s">
        <v>177</v>
      </c>
      <c r="AQ66" s="19"/>
      <c r="AR66" s="19"/>
      <c r="AS66" s="19"/>
      <c r="AT66" s="19"/>
      <c r="AU66" s="19"/>
      <c r="AV66" s="19"/>
      <c r="AW66" s="19" t="s">
        <v>177</v>
      </c>
      <c r="AX66" s="19"/>
      <c r="AY66" s="15" t="s">
        <v>177</v>
      </c>
      <c r="AZ66" s="75" t="s">
        <v>178</v>
      </c>
      <c r="BA66" s="15" t="s">
        <v>177</v>
      </c>
      <c r="BB66" s="15" t="s">
        <v>177</v>
      </c>
      <c r="BC66" s="15" t="s">
        <v>177</v>
      </c>
      <c r="BD66" s="15" t="s">
        <v>177</v>
      </c>
      <c r="BE66" s="15" t="s">
        <v>177</v>
      </c>
      <c r="BF66" s="15"/>
      <c r="BG66" s="15"/>
      <c r="BH66" s="15"/>
      <c r="BI66" s="15"/>
      <c r="BJ66" s="15" t="s">
        <v>177</v>
      </c>
      <c r="BK66" s="19" t="s">
        <v>177</v>
      </c>
      <c r="BL66" s="19"/>
      <c r="BM66" s="19"/>
      <c r="BN66" s="19" t="s">
        <v>177</v>
      </c>
      <c r="BO66" s="19"/>
      <c r="BP66" s="19"/>
      <c r="BQ66" s="19"/>
      <c r="BR66" s="19"/>
      <c r="BS66" s="19"/>
      <c r="BT66" s="19"/>
      <c r="BU66" s="19" t="s">
        <v>177</v>
      </c>
      <c r="BV66" s="19"/>
      <c r="BW66" s="15" t="s">
        <v>177</v>
      </c>
      <c r="BX66" s="75" t="s">
        <v>178</v>
      </c>
      <c r="BY66" s="15" t="s">
        <v>177</v>
      </c>
      <c r="BZ66" s="15" t="s">
        <v>177</v>
      </c>
      <c r="CA66" s="15" t="s">
        <v>177</v>
      </c>
      <c r="CB66" s="15" t="s">
        <v>177</v>
      </c>
      <c r="CC66" s="15" t="s">
        <v>177</v>
      </c>
      <c r="CD66" s="15"/>
      <c r="CE66" s="15"/>
      <c r="CF66" s="15"/>
      <c r="CG66" s="15"/>
      <c r="CH66" s="15" t="s">
        <v>177</v>
      </c>
      <c r="CI66" s="19" t="s">
        <v>177</v>
      </c>
      <c r="CJ66" s="19"/>
      <c r="CK66" s="19"/>
      <c r="CL66" s="19" t="s">
        <v>177</v>
      </c>
      <c r="CM66" s="19"/>
      <c r="CN66" s="19"/>
      <c r="CO66" s="19"/>
      <c r="CP66" s="19"/>
      <c r="CQ66" s="19"/>
      <c r="CR66" s="19"/>
      <c r="CS66" s="19" t="s">
        <v>177</v>
      </c>
      <c r="CT66" s="19"/>
      <c r="CU66" s="15" t="s">
        <v>177</v>
      </c>
      <c r="CV66" s="75" t="s">
        <v>178</v>
      </c>
      <c r="CW66" s="15" t="s">
        <v>177</v>
      </c>
      <c r="CX66" s="15" t="s">
        <v>177</v>
      </c>
      <c r="CY66" s="15"/>
      <c r="CZ66" s="15" t="s">
        <v>177</v>
      </c>
      <c r="DA66" s="15" t="s">
        <v>177</v>
      </c>
      <c r="DB66" s="15"/>
      <c r="DC66" s="15"/>
      <c r="DD66" s="15"/>
      <c r="DE66" s="15"/>
      <c r="DF66" s="15" t="s">
        <v>177</v>
      </c>
      <c r="DG66" s="19" t="s">
        <v>177</v>
      </c>
      <c r="DH66" s="19"/>
      <c r="DI66" s="19"/>
      <c r="DJ66" s="19" t="s">
        <v>177</v>
      </c>
      <c r="DK66" s="19"/>
      <c r="DL66" s="19"/>
      <c r="DM66" s="19"/>
      <c r="DN66" s="19"/>
      <c r="DO66" s="19"/>
      <c r="DP66" s="19"/>
      <c r="DQ66" s="19" t="s">
        <v>177</v>
      </c>
      <c r="DR66" s="19"/>
      <c r="DS66" s="15" t="s">
        <v>177</v>
      </c>
      <c r="DT66" s="75" t="s">
        <v>178</v>
      </c>
      <c r="DU66" s="15" t="s">
        <v>177</v>
      </c>
      <c r="DV66" s="15" t="s">
        <v>177</v>
      </c>
      <c r="DW66" s="15" t="s">
        <v>177</v>
      </c>
      <c r="DX66" s="15" t="s">
        <v>177</v>
      </c>
      <c r="DY66" s="15" t="s">
        <v>177</v>
      </c>
      <c r="DZ66" s="15"/>
      <c r="EA66" s="15"/>
      <c r="EB66" s="15"/>
      <c r="EC66" s="15"/>
      <c r="ED66" s="15" t="s">
        <v>177</v>
      </c>
      <c r="EE66" s="19" t="s">
        <v>177</v>
      </c>
      <c r="EF66" s="19"/>
      <c r="EG66" s="19"/>
      <c r="EH66" s="19"/>
      <c r="EI66" s="19"/>
      <c r="EJ66" s="19"/>
      <c r="EK66" s="19"/>
      <c r="EL66" s="19"/>
      <c r="EM66" s="19"/>
      <c r="EN66" s="19"/>
      <c r="EO66" s="19" t="s">
        <v>177</v>
      </c>
      <c r="EP66" s="19"/>
      <c r="EQ66" s="15" t="s">
        <v>177</v>
      </c>
      <c r="ER66" s="75" t="s">
        <v>178</v>
      </c>
      <c r="ES66" s="15" t="s">
        <v>177</v>
      </c>
      <c r="ET66" s="15" t="s">
        <v>177</v>
      </c>
      <c r="EU66" s="15"/>
      <c r="EV66" s="15" t="s">
        <v>177</v>
      </c>
      <c r="EW66" s="15" t="s">
        <v>177</v>
      </c>
      <c r="EX66" s="15"/>
      <c r="EY66" s="15"/>
      <c r="EZ66" s="15"/>
      <c r="FA66" s="15"/>
      <c r="FB66" s="15" t="s">
        <v>177</v>
      </c>
      <c r="FC66" s="19" t="s">
        <v>177</v>
      </c>
      <c r="FD66" s="19"/>
      <c r="FE66" s="19"/>
      <c r="FF66" s="19" t="s">
        <v>177</v>
      </c>
      <c r="FG66" s="19"/>
      <c r="FH66" s="19"/>
      <c r="FI66" s="19"/>
      <c r="FJ66" s="19"/>
      <c r="FK66" s="19"/>
      <c r="FL66" s="19"/>
      <c r="FM66" s="19" t="s">
        <v>177</v>
      </c>
      <c r="FN66" s="19"/>
      <c r="FO66" s="15" t="s">
        <v>177</v>
      </c>
      <c r="FP66" s="75" t="s">
        <v>178</v>
      </c>
      <c r="FQ66" s="15" t="s">
        <v>177</v>
      </c>
      <c r="FR66" s="15" t="s">
        <v>177</v>
      </c>
      <c r="FS66" s="15"/>
      <c r="FT66" s="15" t="s">
        <v>177</v>
      </c>
      <c r="FU66" s="15" t="s">
        <v>177</v>
      </c>
      <c r="FX66" s="15"/>
      <c r="FY66" s="15"/>
      <c r="FZ66" s="15" t="s">
        <v>177</v>
      </c>
      <c r="GA66" s="19" t="s">
        <v>177</v>
      </c>
      <c r="GB66" s="19"/>
      <c r="GC66" s="19"/>
      <c r="GD66" s="19" t="s">
        <v>177</v>
      </c>
      <c r="GE66" s="19"/>
      <c r="GF66" s="19"/>
      <c r="GG66" s="19"/>
      <c r="GH66" s="19"/>
      <c r="GI66" s="19"/>
      <c r="GJ66" s="19"/>
      <c r="GK66" s="19" t="s">
        <v>177</v>
      </c>
      <c r="GL66" s="19"/>
      <c r="GM66" s="19"/>
      <c r="GN66" s="19"/>
      <c r="GO66" s="19"/>
      <c r="GP66" s="19" t="s">
        <v>177</v>
      </c>
      <c r="GQ66" s="19"/>
      <c r="GR66" s="19"/>
      <c r="GS66" s="19" t="s">
        <v>177</v>
      </c>
      <c r="GT66" s="19"/>
      <c r="GU66" s="19"/>
      <c r="GV66" s="19"/>
      <c r="GW66" s="19"/>
      <c r="GX66" s="19"/>
      <c r="GY66" s="19"/>
      <c r="GZ66" s="19" t="s">
        <v>177</v>
      </c>
      <c r="HA66" s="19"/>
      <c r="HB66" s="19"/>
    </row>
    <row r="67" spans="3:216">
      <c r="C67" s="15" t="s">
        <v>179</v>
      </c>
      <c r="D67" s="75" t="s">
        <v>180</v>
      </c>
      <c r="E67" s="15" t="s">
        <v>179</v>
      </c>
      <c r="F67" s="15" t="s">
        <v>181</v>
      </c>
      <c r="G67" s="15" t="s">
        <v>179</v>
      </c>
      <c r="H67" s="15" t="s">
        <v>179</v>
      </c>
      <c r="I67" s="15" t="s">
        <v>181</v>
      </c>
      <c r="J67" s="15"/>
      <c r="K67" s="15"/>
      <c r="L67" s="15"/>
      <c r="M67" s="15"/>
      <c r="N67" s="15" t="s">
        <v>181</v>
      </c>
      <c r="O67" s="20" t="s">
        <v>181</v>
      </c>
      <c r="P67" s="20"/>
      <c r="Q67" s="20"/>
      <c r="R67" s="20" t="s">
        <v>181</v>
      </c>
      <c r="S67" s="20"/>
      <c r="T67" s="20"/>
      <c r="U67" s="20"/>
      <c r="V67" s="20"/>
      <c r="W67" s="20"/>
      <c r="X67" s="20"/>
      <c r="Y67" s="20" t="s">
        <v>181</v>
      </c>
      <c r="Z67" s="20"/>
      <c r="AA67" s="15" t="s">
        <v>179</v>
      </c>
      <c r="AB67" s="75" t="s">
        <v>180</v>
      </c>
      <c r="AC67" s="15" t="s">
        <v>179</v>
      </c>
      <c r="AD67" s="15" t="s">
        <v>181</v>
      </c>
      <c r="AE67" s="15" t="s">
        <v>179</v>
      </c>
      <c r="AF67" s="15" t="s">
        <v>179</v>
      </c>
      <c r="AG67" s="15" t="s">
        <v>181</v>
      </c>
      <c r="AH67" s="15"/>
      <c r="AI67" s="15"/>
      <c r="AJ67" s="15"/>
      <c r="AK67" s="15"/>
      <c r="AL67" s="15" t="s">
        <v>181</v>
      </c>
      <c r="AM67" s="20" t="s">
        <v>181</v>
      </c>
      <c r="AN67" s="20"/>
      <c r="AO67" s="20"/>
      <c r="AP67" s="20" t="s">
        <v>181</v>
      </c>
      <c r="AQ67" s="20"/>
      <c r="AR67" s="20"/>
      <c r="AS67" s="20"/>
      <c r="AT67" s="20"/>
      <c r="AU67" s="20"/>
      <c r="AV67" s="20"/>
      <c r="AW67" s="20" t="s">
        <v>181</v>
      </c>
      <c r="AX67" s="20"/>
      <c r="AY67" s="15" t="s">
        <v>179</v>
      </c>
      <c r="AZ67" s="75" t="s">
        <v>180</v>
      </c>
      <c r="BA67" s="15" t="s">
        <v>179</v>
      </c>
      <c r="BB67" s="15" t="s">
        <v>181</v>
      </c>
      <c r="BC67" s="15" t="s">
        <v>179</v>
      </c>
      <c r="BD67" s="15" t="s">
        <v>179</v>
      </c>
      <c r="BE67" s="15" t="s">
        <v>181</v>
      </c>
      <c r="BF67" s="15"/>
      <c r="BG67" s="15"/>
      <c r="BH67" s="15"/>
      <c r="BI67" s="15"/>
      <c r="BJ67" s="15" t="s">
        <v>181</v>
      </c>
      <c r="BK67" s="20" t="s">
        <v>181</v>
      </c>
      <c r="BL67" s="20"/>
      <c r="BM67" s="20"/>
      <c r="BN67" s="20" t="s">
        <v>181</v>
      </c>
      <c r="BO67" s="20"/>
      <c r="BP67" s="20"/>
      <c r="BQ67" s="20"/>
      <c r="BR67" s="20"/>
      <c r="BS67" s="20"/>
      <c r="BT67" s="20"/>
      <c r="BU67" s="20" t="s">
        <v>181</v>
      </c>
      <c r="BV67" s="20"/>
      <c r="BW67" s="15" t="s">
        <v>179</v>
      </c>
      <c r="BX67" s="75" t="s">
        <v>180</v>
      </c>
      <c r="BY67" s="15" t="s">
        <v>179</v>
      </c>
      <c r="BZ67" s="15" t="s">
        <v>181</v>
      </c>
      <c r="CA67" s="15" t="s">
        <v>179</v>
      </c>
      <c r="CB67" s="15" t="s">
        <v>179</v>
      </c>
      <c r="CC67" s="15" t="s">
        <v>181</v>
      </c>
      <c r="CD67" s="15"/>
      <c r="CE67" s="15"/>
      <c r="CF67" s="15"/>
      <c r="CG67" s="15"/>
      <c r="CH67" s="15" t="s">
        <v>181</v>
      </c>
      <c r="CI67" s="20" t="s">
        <v>181</v>
      </c>
      <c r="CJ67" s="20"/>
      <c r="CK67" s="20"/>
      <c r="CL67" s="20" t="s">
        <v>181</v>
      </c>
      <c r="CM67" s="20"/>
      <c r="CN67" s="20"/>
      <c r="CO67" s="20"/>
      <c r="CP67" s="20"/>
      <c r="CQ67" s="20"/>
      <c r="CR67" s="20"/>
      <c r="CS67" s="20" t="s">
        <v>181</v>
      </c>
      <c r="CT67" s="20"/>
      <c r="CU67" s="15" t="s">
        <v>179</v>
      </c>
      <c r="CV67" s="75" t="s">
        <v>180</v>
      </c>
      <c r="CW67" s="15" t="s">
        <v>179</v>
      </c>
      <c r="CX67" s="15" t="s">
        <v>181</v>
      </c>
      <c r="CY67" s="15"/>
      <c r="CZ67" s="15" t="s">
        <v>179</v>
      </c>
      <c r="DA67" s="15" t="s">
        <v>181</v>
      </c>
      <c r="DB67" s="15"/>
      <c r="DC67" s="15"/>
      <c r="DD67" s="15"/>
      <c r="DE67" s="15"/>
      <c r="DF67" s="15" t="s">
        <v>181</v>
      </c>
      <c r="DG67" s="20" t="s">
        <v>181</v>
      </c>
      <c r="DH67" s="20"/>
      <c r="DI67" s="20"/>
      <c r="DJ67" s="20" t="s">
        <v>181</v>
      </c>
      <c r="DK67" s="20"/>
      <c r="DL67" s="20"/>
      <c r="DM67" s="20"/>
      <c r="DN67" s="20"/>
      <c r="DO67" s="20"/>
      <c r="DP67" s="20"/>
      <c r="DQ67" s="20" t="s">
        <v>181</v>
      </c>
      <c r="DR67" s="20"/>
      <c r="DS67" s="15" t="s">
        <v>179</v>
      </c>
      <c r="DT67" s="75" t="s">
        <v>180</v>
      </c>
      <c r="DU67" s="15" t="s">
        <v>179</v>
      </c>
      <c r="DV67" s="15" t="s">
        <v>181</v>
      </c>
      <c r="DW67" s="15" t="s">
        <v>179</v>
      </c>
      <c r="DX67" s="15" t="s">
        <v>179</v>
      </c>
      <c r="DY67" s="15" t="s">
        <v>181</v>
      </c>
      <c r="DZ67" s="15"/>
      <c r="EA67" s="15"/>
      <c r="EB67" s="15"/>
      <c r="EC67" s="15"/>
      <c r="ED67" s="15" t="s">
        <v>181</v>
      </c>
      <c r="EE67" s="20" t="s">
        <v>181</v>
      </c>
      <c r="EF67" s="20"/>
      <c r="EG67" s="20"/>
      <c r="EH67" s="20"/>
      <c r="EI67" s="20"/>
      <c r="EJ67" s="20"/>
      <c r="EK67" s="20"/>
      <c r="EL67" s="20"/>
      <c r="EM67" s="20"/>
      <c r="EN67" s="20"/>
      <c r="EO67" s="20" t="s">
        <v>181</v>
      </c>
      <c r="EP67" s="20"/>
      <c r="EQ67" s="15" t="s">
        <v>179</v>
      </c>
      <c r="ER67" s="75" t="s">
        <v>180</v>
      </c>
      <c r="ES67" s="15" t="s">
        <v>179</v>
      </c>
      <c r="ET67" s="15" t="s">
        <v>181</v>
      </c>
      <c r="EU67" s="15"/>
      <c r="EV67" s="15" t="s">
        <v>179</v>
      </c>
      <c r="EW67" s="15" t="s">
        <v>181</v>
      </c>
      <c r="EX67" s="15"/>
      <c r="EY67" s="15"/>
      <c r="EZ67" s="15"/>
      <c r="FA67" s="15"/>
      <c r="FB67" s="15" t="s">
        <v>181</v>
      </c>
      <c r="FC67" s="20" t="s">
        <v>181</v>
      </c>
      <c r="FD67" s="20"/>
      <c r="FE67" s="20"/>
      <c r="FF67" s="20" t="s">
        <v>181</v>
      </c>
      <c r="FG67" s="20"/>
      <c r="FH67" s="20"/>
      <c r="FI67" s="20"/>
      <c r="FJ67" s="20"/>
      <c r="FK67" s="20"/>
      <c r="FL67" s="20"/>
      <c r="FM67" s="20" t="s">
        <v>181</v>
      </c>
      <c r="FN67" s="20"/>
      <c r="FO67" s="15" t="s">
        <v>179</v>
      </c>
      <c r="FP67" s="75" t="s">
        <v>180</v>
      </c>
      <c r="FQ67" s="15" t="s">
        <v>179</v>
      </c>
      <c r="FR67" s="15" t="s">
        <v>181</v>
      </c>
      <c r="FS67" s="15"/>
      <c r="FT67" s="15" t="s">
        <v>179</v>
      </c>
      <c r="FU67" s="15" t="s">
        <v>181</v>
      </c>
      <c r="FX67" s="15"/>
      <c r="FY67" s="15"/>
      <c r="FZ67" s="15" t="s">
        <v>181</v>
      </c>
      <c r="GA67" s="20" t="s">
        <v>181</v>
      </c>
      <c r="GB67" s="20"/>
      <c r="GC67" s="20"/>
      <c r="GD67" s="20" t="s">
        <v>181</v>
      </c>
      <c r="GE67" s="20"/>
      <c r="GF67" s="20"/>
      <c r="GG67" s="20"/>
      <c r="GH67" s="20"/>
      <c r="GI67" s="20"/>
      <c r="GJ67" s="20"/>
      <c r="GK67" s="20" t="s">
        <v>181</v>
      </c>
      <c r="GL67" s="20"/>
      <c r="GM67" s="20"/>
      <c r="GN67" s="20"/>
      <c r="GO67" s="20"/>
      <c r="GP67" s="20" t="s">
        <v>181</v>
      </c>
      <c r="GQ67" s="20"/>
      <c r="GR67" s="20"/>
      <c r="GS67" s="20" t="s">
        <v>181</v>
      </c>
      <c r="GT67" s="20"/>
      <c r="GU67" s="20"/>
      <c r="GV67" s="20"/>
      <c r="GW67" s="20"/>
      <c r="GX67" s="20"/>
      <c r="GY67" s="20"/>
      <c r="GZ67" s="20" t="s">
        <v>181</v>
      </c>
      <c r="HA67" s="20"/>
      <c r="HB67" s="20"/>
      <c r="HH67" s="18" t="s">
        <v>177</v>
      </c>
    </row>
    <row r="68" spans="3:216">
      <c r="C68" s="15" t="s">
        <v>182</v>
      </c>
      <c r="D68" s="75" t="s">
        <v>183</v>
      </c>
      <c r="E68" s="15" t="s">
        <v>182</v>
      </c>
      <c r="F68" s="15" t="s">
        <v>184</v>
      </c>
      <c r="G68" s="15" t="s">
        <v>182</v>
      </c>
      <c r="H68" s="15" t="s">
        <v>182</v>
      </c>
      <c r="I68" s="15" t="s">
        <v>184</v>
      </c>
      <c r="J68" s="15"/>
      <c r="K68" s="15"/>
      <c r="L68" s="15"/>
      <c r="M68" s="15"/>
      <c r="N68" s="15" t="s">
        <v>184</v>
      </c>
      <c r="O68" s="20" t="s">
        <v>184</v>
      </c>
      <c r="P68" s="20"/>
      <c r="Q68" s="20"/>
      <c r="R68" s="20" t="s">
        <v>184</v>
      </c>
      <c r="S68" s="20"/>
      <c r="T68" s="20"/>
      <c r="U68" s="20"/>
      <c r="V68" s="20"/>
      <c r="W68" s="20"/>
      <c r="X68" s="20"/>
      <c r="Y68" s="20" t="s">
        <v>184</v>
      </c>
      <c r="Z68" s="20"/>
      <c r="AA68" s="15" t="s">
        <v>182</v>
      </c>
      <c r="AB68" s="75" t="s">
        <v>183</v>
      </c>
      <c r="AC68" s="15" t="s">
        <v>182</v>
      </c>
      <c r="AD68" s="15" t="s">
        <v>184</v>
      </c>
      <c r="AE68" s="15" t="s">
        <v>182</v>
      </c>
      <c r="AF68" s="15" t="s">
        <v>182</v>
      </c>
      <c r="AG68" s="15" t="s">
        <v>184</v>
      </c>
      <c r="AH68" s="15"/>
      <c r="AI68" s="15"/>
      <c r="AJ68" s="15"/>
      <c r="AK68" s="15"/>
      <c r="AL68" s="15" t="s">
        <v>184</v>
      </c>
      <c r="AM68" s="20" t="s">
        <v>184</v>
      </c>
      <c r="AN68" s="20"/>
      <c r="AO68" s="20"/>
      <c r="AP68" s="20" t="s">
        <v>184</v>
      </c>
      <c r="AQ68" s="20"/>
      <c r="AR68" s="20"/>
      <c r="AS68" s="20"/>
      <c r="AT68" s="20"/>
      <c r="AU68" s="20"/>
      <c r="AV68" s="20"/>
      <c r="AW68" s="20" t="s">
        <v>184</v>
      </c>
      <c r="AX68" s="20"/>
      <c r="AY68" s="15" t="s">
        <v>182</v>
      </c>
      <c r="AZ68" s="75" t="s">
        <v>183</v>
      </c>
      <c r="BA68" s="15" t="s">
        <v>182</v>
      </c>
      <c r="BB68" s="15" t="s">
        <v>184</v>
      </c>
      <c r="BC68" s="15" t="s">
        <v>182</v>
      </c>
      <c r="BD68" s="15" t="s">
        <v>182</v>
      </c>
      <c r="BE68" s="15" t="s">
        <v>184</v>
      </c>
      <c r="BF68" s="15"/>
      <c r="BG68" s="15"/>
      <c r="BH68" s="15"/>
      <c r="BI68" s="15"/>
      <c r="BJ68" s="15" t="s">
        <v>184</v>
      </c>
      <c r="BK68" s="20" t="s">
        <v>184</v>
      </c>
      <c r="BL68" s="20"/>
      <c r="BM68" s="20"/>
      <c r="BN68" s="20" t="s">
        <v>184</v>
      </c>
      <c r="BO68" s="20"/>
      <c r="BP68" s="20"/>
      <c r="BQ68" s="20"/>
      <c r="BR68" s="20"/>
      <c r="BS68" s="20"/>
      <c r="BT68" s="20"/>
      <c r="BU68" s="20" t="s">
        <v>184</v>
      </c>
      <c r="BV68" s="20"/>
      <c r="BW68" s="15" t="s">
        <v>182</v>
      </c>
      <c r="BX68" s="75" t="s">
        <v>183</v>
      </c>
      <c r="BY68" s="15" t="s">
        <v>182</v>
      </c>
      <c r="BZ68" s="15" t="s">
        <v>184</v>
      </c>
      <c r="CA68" s="15" t="s">
        <v>182</v>
      </c>
      <c r="CB68" s="15" t="s">
        <v>182</v>
      </c>
      <c r="CC68" s="15" t="s">
        <v>184</v>
      </c>
      <c r="CD68" s="15"/>
      <c r="CE68" s="15"/>
      <c r="CF68" s="15"/>
      <c r="CG68" s="15"/>
      <c r="CH68" s="15" t="s">
        <v>184</v>
      </c>
      <c r="CI68" s="20" t="s">
        <v>184</v>
      </c>
      <c r="CJ68" s="20"/>
      <c r="CK68" s="20"/>
      <c r="CL68" s="20" t="s">
        <v>184</v>
      </c>
      <c r="CM68" s="20"/>
      <c r="CN68" s="20"/>
      <c r="CO68" s="20"/>
      <c r="CP68" s="20"/>
      <c r="CQ68" s="20"/>
      <c r="CR68" s="20"/>
      <c r="CS68" s="20" t="s">
        <v>184</v>
      </c>
      <c r="CT68" s="20"/>
      <c r="CU68" s="15" t="s">
        <v>182</v>
      </c>
      <c r="CV68" s="75" t="s">
        <v>183</v>
      </c>
      <c r="CW68" s="15" t="s">
        <v>182</v>
      </c>
      <c r="CX68" s="15" t="s">
        <v>184</v>
      </c>
      <c r="CY68" s="15"/>
      <c r="CZ68" s="15" t="s">
        <v>182</v>
      </c>
      <c r="DA68" s="15" t="s">
        <v>184</v>
      </c>
      <c r="DB68" s="15"/>
      <c r="DC68" s="15"/>
      <c r="DD68" s="15"/>
      <c r="DE68" s="15"/>
      <c r="DF68" s="15" t="s">
        <v>184</v>
      </c>
      <c r="DG68" s="20" t="s">
        <v>184</v>
      </c>
      <c r="DH68" s="20"/>
      <c r="DI68" s="20"/>
      <c r="DJ68" s="20" t="s">
        <v>184</v>
      </c>
      <c r="DK68" s="20"/>
      <c r="DL68" s="20"/>
      <c r="DM68" s="20"/>
      <c r="DN68" s="20"/>
      <c r="DO68" s="20"/>
      <c r="DP68" s="20"/>
      <c r="DQ68" s="20" t="s">
        <v>184</v>
      </c>
      <c r="DR68" s="20"/>
      <c r="DS68" s="15" t="s">
        <v>182</v>
      </c>
      <c r="DT68" s="75" t="s">
        <v>183</v>
      </c>
      <c r="DU68" s="15" t="s">
        <v>182</v>
      </c>
      <c r="DV68" s="15" t="s">
        <v>184</v>
      </c>
      <c r="DW68" s="15" t="s">
        <v>182</v>
      </c>
      <c r="DX68" s="15" t="s">
        <v>182</v>
      </c>
      <c r="DY68" s="15" t="s">
        <v>184</v>
      </c>
      <c r="DZ68" s="15"/>
      <c r="EA68" s="15"/>
      <c r="EB68" s="15"/>
      <c r="EC68" s="15"/>
      <c r="ED68" s="15" t="s">
        <v>184</v>
      </c>
      <c r="EE68" s="20" t="s">
        <v>184</v>
      </c>
      <c r="EF68" s="20"/>
      <c r="EG68" s="20"/>
      <c r="EH68" s="20"/>
      <c r="EI68" s="20"/>
      <c r="EJ68" s="20"/>
      <c r="EK68" s="20"/>
      <c r="EL68" s="20"/>
      <c r="EM68" s="20"/>
      <c r="EN68" s="20"/>
      <c r="EO68" s="20" t="s">
        <v>184</v>
      </c>
      <c r="EP68" s="20"/>
      <c r="EQ68" s="15" t="s">
        <v>182</v>
      </c>
      <c r="ER68" s="75" t="s">
        <v>183</v>
      </c>
      <c r="ES68" s="15" t="s">
        <v>182</v>
      </c>
      <c r="ET68" s="15" t="s">
        <v>184</v>
      </c>
      <c r="EU68" s="15"/>
      <c r="EV68" s="15" t="s">
        <v>182</v>
      </c>
      <c r="EW68" s="15" t="s">
        <v>184</v>
      </c>
      <c r="EX68" s="15"/>
      <c r="EY68" s="15"/>
      <c r="EZ68" s="15"/>
      <c r="FA68" s="15"/>
      <c r="FB68" s="15" t="s">
        <v>184</v>
      </c>
      <c r="FC68" s="20" t="s">
        <v>184</v>
      </c>
      <c r="FD68" s="20"/>
      <c r="FE68" s="20"/>
      <c r="FF68" s="20" t="s">
        <v>184</v>
      </c>
      <c r="FG68" s="20"/>
      <c r="FH68" s="20"/>
      <c r="FI68" s="20"/>
      <c r="FJ68" s="20"/>
      <c r="FK68" s="20"/>
      <c r="FL68" s="20"/>
      <c r="FM68" s="20" t="s">
        <v>184</v>
      </c>
      <c r="FN68" s="20"/>
      <c r="FO68" s="15" t="s">
        <v>182</v>
      </c>
      <c r="FP68" s="75" t="s">
        <v>183</v>
      </c>
      <c r="FQ68" s="15" t="s">
        <v>182</v>
      </c>
      <c r="FR68" s="15" t="s">
        <v>184</v>
      </c>
      <c r="FS68" s="15"/>
      <c r="FT68" s="15" t="s">
        <v>182</v>
      </c>
      <c r="FU68" s="15" t="s">
        <v>184</v>
      </c>
      <c r="FX68" s="15"/>
      <c r="FY68" s="15"/>
      <c r="FZ68" s="15" t="s">
        <v>184</v>
      </c>
      <c r="GA68" s="20" t="s">
        <v>184</v>
      </c>
      <c r="GB68" s="20"/>
      <c r="GC68" s="20"/>
      <c r="GD68" s="20" t="s">
        <v>184</v>
      </c>
      <c r="GE68" s="20"/>
      <c r="GF68" s="20"/>
      <c r="GG68" s="20"/>
      <c r="GH68" s="20"/>
      <c r="GI68" s="20"/>
      <c r="GJ68" s="20"/>
      <c r="GK68" s="20" t="s">
        <v>184</v>
      </c>
      <c r="GL68" s="20"/>
      <c r="GM68" s="20"/>
      <c r="GN68" s="20"/>
      <c r="GO68" s="20"/>
      <c r="GP68" s="20" t="s">
        <v>184</v>
      </c>
      <c r="GQ68" s="20"/>
      <c r="GR68" s="20"/>
      <c r="GS68" s="20" t="s">
        <v>184</v>
      </c>
      <c r="GT68" s="20"/>
      <c r="GU68" s="20"/>
      <c r="GV68" s="20"/>
      <c r="GW68" s="20"/>
      <c r="GX68" s="20"/>
      <c r="GY68" s="20"/>
      <c r="GZ68" s="20" t="s">
        <v>184</v>
      </c>
      <c r="HA68" s="20"/>
      <c r="HB68" s="20"/>
      <c r="HH68" s="18" t="s">
        <v>181</v>
      </c>
    </row>
    <row r="69" spans="3:216">
      <c r="C69" s="15" t="s">
        <v>185</v>
      </c>
      <c r="D69" s="75" t="s">
        <v>109</v>
      </c>
      <c r="E69" s="15" t="s">
        <v>185</v>
      </c>
      <c r="F69" s="15" t="s">
        <v>186</v>
      </c>
      <c r="G69" s="15" t="s">
        <v>185</v>
      </c>
      <c r="H69" s="15" t="s">
        <v>185</v>
      </c>
      <c r="I69" s="15" t="s">
        <v>186</v>
      </c>
      <c r="J69" s="15"/>
      <c r="K69" s="15"/>
      <c r="L69" s="15"/>
      <c r="M69" s="15"/>
      <c r="N69" s="15" t="s">
        <v>186</v>
      </c>
      <c r="O69" s="20" t="s">
        <v>187</v>
      </c>
      <c r="P69" s="20"/>
      <c r="Q69" s="20"/>
      <c r="R69" s="20" t="s">
        <v>187</v>
      </c>
      <c r="S69" s="20"/>
      <c r="T69" s="20"/>
      <c r="U69" s="20"/>
      <c r="V69" s="20"/>
      <c r="W69" s="20"/>
      <c r="X69" s="20"/>
      <c r="Y69" s="20" t="s">
        <v>187</v>
      </c>
      <c r="Z69" s="20"/>
      <c r="AA69" s="15" t="s">
        <v>185</v>
      </c>
      <c r="AB69" s="75" t="s">
        <v>109</v>
      </c>
      <c r="AC69" s="15" t="s">
        <v>185</v>
      </c>
      <c r="AD69" s="15" t="s">
        <v>186</v>
      </c>
      <c r="AE69" s="15" t="s">
        <v>185</v>
      </c>
      <c r="AF69" s="15" t="s">
        <v>185</v>
      </c>
      <c r="AG69" s="15" t="s">
        <v>186</v>
      </c>
      <c r="AH69" s="15"/>
      <c r="AI69" s="15"/>
      <c r="AJ69" s="15"/>
      <c r="AK69" s="15"/>
      <c r="AL69" s="15" t="s">
        <v>186</v>
      </c>
      <c r="AM69" s="20" t="s">
        <v>187</v>
      </c>
      <c r="AN69" s="20"/>
      <c r="AO69" s="20"/>
      <c r="AP69" s="20" t="s">
        <v>187</v>
      </c>
      <c r="AQ69" s="20"/>
      <c r="AR69" s="20"/>
      <c r="AS69" s="20"/>
      <c r="AT69" s="20"/>
      <c r="AU69" s="20"/>
      <c r="AV69" s="20"/>
      <c r="AW69" s="20" t="s">
        <v>187</v>
      </c>
      <c r="AX69" s="20"/>
      <c r="AY69" s="15" t="s">
        <v>185</v>
      </c>
      <c r="AZ69" s="75" t="s">
        <v>109</v>
      </c>
      <c r="BA69" s="15" t="s">
        <v>185</v>
      </c>
      <c r="BB69" s="15" t="s">
        <v>186</v>
      </c>
      <c r="BC69" s="15" t="s">
        <v>185</v>
      </c>
      <c r="BD69" s="15" t="s">
        <v>185</v>
      </c>
      <c r="BE69" s="15" t="s">
        <v>186</v>
      </c>
      <c r="BF69" s="15"/>
      <c r="BG69" s="15"/>
      <c r="BH69" s="15"/>
      <c r="BI69" s="15"/>
      <c r="BJ69" s="15" t="s">
        <v>186</v>
      </c>
      <c r="BK69" s="20" t="s">
        <v>187</v>
      </c>
      <c r="BL69" s="20"/>
      <c r="BM69" s="20"/>
      <c r="BN69" s="20" t="s">
        <v>187</v>
      </c>
      <c r="BO69" s="20"/>
      <c r="BP69" s="20"/>
      <c r="BQ69" s="20"/>
      <c r="BR69" s="20"/>
      <c r="BS69" s="20"/>
      <c r="BT69" s="20"/>
      <c r="BU69" s="20" t="s">
        <v>187</v>
      </c>
      <c r="BV69" s="20"/>
      <c r="BW69" s="15" t="s">
        <v>185</v>
      </c>
      <c r="BX69" s="75" t="s">
        <v>109</v>
      </c>
      <c r="BY69" s="15" t="s">
        <v>185</v>
      </c>
      <c r="BZ69" s="15" t="s">
        <v>186</v>
      </c>
      <c r="CA69" s="15" t="s">
        <v>185</v>
      </c>
      <c r="CB69" s="15" t="s">
        <v>185</v>
      </c>
      <c r="CC69" s="15" t="s">
        <v>186</v>
      </c>
      <c r="CD69" s="15"/>
      <c r="CE69" s="15"/>
      <c r="CF69" s="15"/>
      <c r="CG69" s="15"/>
      <c r="CH69" s="15" t="s">
        <v>186</v>
      </c>
      <c r="CI69" s="20" t="s">
        <v>187</v>
      </c>
      <c r="CJ69" s="20"/>
      <c r="CK69" s="20"/>
      <c r="CL69" s="20" t="s">
        <v>187</v>
      </c>
      <c r="CM69" s="20"/>
      <c r="CN69" s="20"/>
      <c r="CO69" s="20"/>
      <c r="CP69" s="20"/>
      <c r="CQ69" s="20"/>
      <c r="CR69" s="20"/>
      <c r="CS69" s="20" t="s">
        <v>187</v>
      </c>
      <c r="CT69" s="20"/>
      <c r="CU69" s="15" t="s">
        <v>185</v>
      </c>
      <c r="CV69" s="75" t="s">
        <v>109</v>
      </c>
      <c r="CW69" s="15" t="s">
        <v>185</v>
      </c>
      <c r="CX69" s="15" t="s">
        <v>186</v>
      </c>
      <c r="CY69" s="15"/>
      <c r="CZ69" s="15" t="s">
        <v>185</v>
      </c>
      <c r="DA69" s="15" t="s">
        <v>186</v>
      </c>
      <c r="DB69" s="15"/>
      <c r="DC69" s="15"/>
      <c r="DD69" s="15"/>
      <c r="DE69" s="15"/>
      <c r="DF69" s="15" t="s">
        <v>186</v>
      </c>
      <c r="DG69" s="20" t="s">
        <v>187</v>
      </c>
      <c r="DH69" s="20"/>
      <c r="DI69" s="20"/>
      <c r="DJ69" s="20" t="s">
        <v>187</v>
      </c>
      <c r="DK69" s="20"/>
      <c r="DL69" s="20"/>
      <c r="DM69" s="20"/>
      <c r="DN69" s="20"/>
      <c r="DO69" s="20"/>
      <c r="DP69" s="20"/>
      <c r="DQ69" s="20" t="s">
        <v>187</v>
      </c>
      <c r="DR69" s="20"/>
      <c r="DS69" s="15" t="s">
        <v>185</v>
      </c>
      <c r="DT69" s="75" t="s">
        <v>109</v>
      </c>
      <c r="DU69" s="15" t="s">
        <v>185</v>
      </c>
      <c r="DV69" s="15" t="s">
        <v>186</v>
      </c>
      <c r="DW69" s="15" t="s">
        <v>185</v>
      </c>
      <c r="DX69" s="15" t="s">
        <v>185</v>
      </c>
      <c r="DY69" s="15" t="s">
        <v>186</v>
      </c>
      <c r="DZ69" s="15"/>
      <c r="EA69" s="15"/>
      <c r="EB69" s="15"/>
      <c r="EC69" s="15"/>
      <c r="ED69" s="15" t="s">
        <v>186</v>
      </c>
      <c r="EE69" s="20" t="s">
        <v>187</v>
      </c>
      <c r="EF69" s="20"/>
      <c r="EG69" s="20"/>
      <c r="EH69" s="20"/>
      <c r="EI69" s="20"/>
      <c r="EJ69" s="20"/>
      <c r="EK69" s="20"/>
      <c r="EL69" s="20"/>
      <c r="EM69" s="20"/>
      <c r="EN69" s="20"/>
      <c r="EO69" s="20" t="s">
        <v>187</v>
      </c>
      <c r="EP69" s="20"/>
      <c r="EQ69" s="15" t="s">
        <v>185</v>
      </c>
      <c r="ER69" s="75" t="s">
        <v>109</v>
      </c>
      <c r="ES69" s="15" t="s">
        <v>185</v>
      </c>
      <c r="ET69" s="15" t="s">
        <v>186</v>
      </c>
      <c r="EU69" s="15"/>
      <c r="EV69" s="15" t="s">
        <v>185</v>
      </c>
      <c r="EW69" s="15" t="s">
        <v>186</v>
      </c>
      <c r="EX69" s="15"/>
      <c r="EY69" s="15"/>
      <c r="EZ69" s="15"/>
      <c r="FA69" s="15"/>
      <c r="FB69" s="15" t="s">
        <v>186</v>
      </c>
      <c r="FC69" s="20" t="s">
        <v>187</v>
      </c>
      <c r="FD69" s="20"/>
      <c r="FE69" s="20"/>
      <c r="FF69" s="20" t="s">
        <v>187</v>
      </c>
      <c r="FG69" s="20"/>
      <c r="FH69" s="20"/>
      <c r="FI69" s="20"/>
      <c r="FJ69" s="20"/>
      <c r="FK69" s="20"/>
      <c r="FL69" s="20"/>
      <c r="FM69" s="20" t="s">
        <v>187</v>
      </c>
      <c r="FN69" s="20"/>
      <c r="FO69" s="15" t="s">
        <v>185</v>
      </c>
      <c r="FP69" s="75" t="s">
        <v>109</v>
      </c>
      <c r="FQ69" s="15" t="s">
        <v>185</v>
      </c>
      <c r="FR69" s="15" t="s">
        <v>186</v>
      </c>
      <c r="FS69" s="15"/>
      <c r="FT69" s="15" t="s">
        <v>185</v>
      </c>
      <c r="FU69" s="15" t="s">
        <v>186</v>
      </c>
      <c r="FX69" s="15"/>
      <c r="FY69" s="15"/>
      <c r="FZ69" s="15" t="s">
        <v>186</v>
      </c>
      <c r="GA69" s="20" t="s">
        <v>187</v>
      </c>
      <c r="GB69" s="20"/>
      <c r="GC69" s="20"/>
      <c r="GD69" s="20" t="s">
        <v>187</v>
      </c>
      <c r="GE69" s="20"/>
      <c r="GF69" s="20"/>
      <c r="GG69" s="20"/>
      <c r="GH69" s="20"/>
      <c r="GI69" s="20"/>
      <c r="GJ69" s="20"/>
      <c r="GK69" s="20" t="s">
        <v>187</v>
      </c>
      <c r="GL69" s="20"/>
      <c r="GM69" s="20"/>
      <c r="GN69" s="20"/>
      <c r="GO69" s="20"/>
      <c r="GP69" s="20" t="s">
        <v>187</v>
      </c>
      <c r="GQ69" s="20"/>
      <c r="GR69" s="20"/>
      <c r="GS69" s="20" t="s">
        <v>187</v>
      </c>
      <c r="GT69" s="20"/>
      <c r="GU69" s="20"/>
      <c r="GV69" s="20"/>
      <c r="GW69" s="20"/>
      <c r="GX69" s="20"/>
      <c r="GY69" s="20"/>
      <c r="GZ69" s="20" t="s">
        <v>187</v>
      </c>
      <c r="HA69" s="20"/>
      <c r="HB69" s="20"/>
      <c r="HH69" s="18" t="s">
        <v>184</v>
      </c>
    </row>
    <row r="70" spans="3:216">
      <c r="C70" s="15" t="s">
        <v>188</v>
      </c>
      <c r="D70" s="75" t="s">
        <v>189</v>
      </c>
      <c r="E70" s="15" t="s">
        <v>188</v>
      </c>
      <c r="F70" s="15" t="s">
        <v>190</v>
      </c>
      <c r="G70" s="15" t="s">
        <v>188</v>
      </c>
      <c r="H70" s="15" t="s">
        <v>188</v>
      </c>
      <c r="I70" s="15" t="s">
        <v>190</v>
      </c>
      <c r="J70" s="15"/>
      <c r="K70" s="15"/>
      <c r="L70" s="15"/>
      <c r="M70" s="15"/>
      <c r="N70" s="15" t="s">
        <v>190</v>
      </c>
      <c r="O70" s="20" t="s">
        <v>190</v>
      </c>
      <c r="P70" s="20"/>
      <c r="Q70" s="20"/>
      <c r="R70" s="20" t="s">
        <v>190</v>
      </c>
      <c r="S70" s="20"/>
      <c r="T70" s="20"/>
      <c r="U70" s="20"/>
      <c r="V70" s="20"/>
      <c r="W70" s="20"/>
      <c r="X70" s="20"/>
      <c r="Y70" s="20" t="s">
        <v>190</v>
      </c>
      <c r="Z70" s="20"/>
      <c r="AA70" s="15" t="s">
        <v>188</v>
      </c>
      <c r="AB70" s="75" t="s">
        <v>189</v>
      </c>
      <c r="AC70" s="15" t="s">
        <v>188</v>
      </c>
      <c r="AD70" s="15" t="s">
        <v>190</v>
      </c>
      <c r="AE70" s="15" t="s">
        <v>188</v>
      </c>
      <c r="AF70" s="15" t="s">
        <v>188</v>
      </c>
      <c r="AG70" s="15" t="s">
        <v>190</v>
      </c>
      <c r="AH70" s="15"/>
      <c r="AI70" s="15"/>
      <c r="AJ70" s="15"/>
      <c r="AK70" s="15"/>
      <c r="AL70" s="15" t="s">
        <v>190</v>
      </c>
      <c r="AM70" s="20" t="s">
        <v>190</v>
      </c>
      <c r="AN70" s="20"/>
      <c r="AO70" s="20"/>
      <c r="AP70" s="20" t="s">
        <v>190</v>
      </c>
      <c r="AQ70" s="20"/>
      <c r="AR70" s="20"/>
      <c r="AS70" s="20"/>
      <c r="AT70" s="20"/>
      <c r="AU70" s="20"/>
      <c r="AV70" s="20"/>
      <c r="AW70" s="20" t="s">
        <v>190</v>
      </c>
      <c r="AX70" s="20"/>
      <c r="AY70" s="15" t="s">
        <v>188</v>
      </c>
      <c r="AZ70" s="75" t="s">
        <v>189</v>
      </c>
      <c r="BA70" s="15" t="s">
        <v>188</v>
      </c>
      <c r="BB70" s="15" t="s">
        <v>190</v>
      </c>
      <c r="BC70" s="15" t="s">
        <v>188</v>
      </c>
      <c r="BD70" s="15" t="s">
        <v>188</v>
      </c>
      <c r="BE70" s="15" t="s">
        <v>190</v>
      </c>
      <c r="BF70" s="15"/>
      <c r="BG70" s="15"/>
      <c r="BH70" s="15"/>
      <c r="BI70" s="15"/>
      <c r="BJ70" s="15" t="s">
        <v>190</v>
      </c>
      <c r="BK70" s="20" t="s">
        <v>190</v>
      </c>
      <c r="BL70" s="20"/>
      <c r="BM70" s="20"/>
      <c r="BN70" s="20" t="s">
        <v>190</v>
      </c>
      <c r="BO70" s="20"/>
      <c r="BP70" s="20"/>
      <c r="BQ70" s="20"/>
      <c r="BR70" s="20"/>
      <c r="BS70" s="20"/>
      <c r="BT70" s="20"/>
      <c r="BU70" s="20" t="s">
        <v>190</v>
      </c>
      <c r="BV70" s="20"/>
      <c r="BW70" s="15" t="s">
        <v>188</v>
      </c>
      <c r="BX70" s="75" t="s">
        <v>189</v>
      </c>
      <c r="BY70" s="15" t="s">
        <v>188</v>
      </c>
      <c r="BZ70" s="15" t="s">
        <v>190</v>
      </c>
      <c r="CA70" s="15" t="s">
        <v>188</v>
      </c>
      <c r="CB70" s="15" t="s">
        <v>188</v>
      </c>
      <c r="CC70" s="15" t="s">
        <v>190</v>
      </c>
      <c r="CD70" s="15"/>
      <c r="CE70" s="15"/>
      <c r="CF70" s="15"/>
      <c r="CG70" s="15"/>
      <c r="CH70" s="15" t="s">
        <v>190</v>
      </c>
      <c r="CI70" s="20" t="s">
        <v>190</v>
      </c>
      <c r="CJ70" s="20"/>
      <c r="CK70" s="20"/>
      <c r="CL70" s="20" t="s">
        <v>190</v>
      </c>
      <c r="CM70" s="20"/>
      <c r="CN70" s="20"/>
      <c r="CO70" s="20"/>
      <c r="CP70" s="20"/>
      <c r="CQ70" s="20"/>
      <c r="CR70" s="20"/>
      <c r="CS70" s="20" t="s">
        <v>190</v>
      </c>
      <c r="CT70" s="20"/>
      <c r="CU70" s="15" t="s">
        <v>188</v>
      </c>
      <c r="CV70" s="75" t="s">
        <v>189</v>
      </c>
      <c r="CW70" s="15" t="s">
        <v>188</v>
      </c>
      <c r="CX70" s="15" t="s">
        <v>190</v>
      </c>
      <c r="CY70" s="15"/>
      <c r="CZ70" s="15" t="s">
        <v>188</v>
      </c>
      <c r="DA70" s="15" t="s">
        <v>190</v>
      </c>
      <c r="DB70" s="15"/>
      <c r="DC70" s="15"/>
      <c r="DD70" s="15"/>
      <c r="DE70" s="15"/>
      <c r="DF70" s="15" t="s">
        <v>190</v>
      </c>
      <c r="DG70" s="20" t="s">
        <v>190</v>
      </c>
      <c r="DH70" s="20"/>
      <c r="DI70" s="20"/>
      <c r="DJ70" s="20" t="s">
        <v>190</v>
      </c>
      <c r="DK70" s="20"/>
      <c r="DL70" s="20"/>
      <c r="DM70" s="20"/>
      <c r="DN70" s="20"/>
      <c r="DO70" s="20"/>
      <c r="DP70" s="20"/>
      <c r="DQ70" s="20" t="s">
        <v>190</v>
      </c>
      <c r="DR70" s="20"/>
      <c r="DS70" s="15" t="s">
        <v>188</v>
      </c>
      <c r="DT70" s="75" t="s">
        <v>189</v>
      </c>
      <c r="DU70" s="15" t="s">
        <v>188</v>
      </c>
      <c r="DV70" s="15" t="s">
        <v>190</v>
      </c>
      <c r="DW70" s="15" t="s">
        <v>188</v>
      </c>
      <c r="DX70" s="15" t="s">
        <v>188</v>
      </c>
      <c r="DY70" s="15" t="s">
        <v>190</v>
      </c>
      <c r="DZ70" s="15"/>
      <c r="EA70" s="15"/>
      <c r="EB70" s="15"/>
      <c r="EC70" s="15"/>
      <c r="ED70" s="15" t="s">
        <v>190</v>
      </c>
      <c r="EE70" s="20" t="s">
        <v>190</v>
      </c>
      <c r="EF70" s="20"/>
      <c r="EG70" s="20"/>
      <c r="EH70" s="20"/>
      <c r="EI70" s="20"/>
      <c r="EJ70" s="20"/>
      <c r="EK70" s="20"/>
      <c r="EL70" s="20"/>
      <c r="EM70" s="20"/>
      <c r="EN70" s="20"/>
      <c r="EO70" s="20" t="s">
        <v>190</v>
      </c>
      <c r="EP70" s="20"/>
      <c r="EQ70" s="15" t="s">
        <v>188</v>
      </c>
      <c r="ER70" s="75" t="s">
        <v>189</v>
      </c>
      <c r="ES70" s="15" t="s">
        <v>188</v>
      </c>
      <c r="ET70" s="15" t="s">
        <v>190</v>
      </c>
      <c r="EU70" s="15"/>
      <c r="EV70" s="15" t="s">
        <v>188</v>
      </c>
      <c r="EW70" s="15" t="s">
        <v>190</v>
      </c>
      <c r="EX70" s="15"/>
      <c r="EY70" s="15"/>
      <c r="EZ70" s="15"/>
      <c r="FA70" s="15"/>
      <c r="FB70" s="15" t="s">
        <v>190</v>
      </c>
      <c r="FC70" s="20" t="s">
        <v>190</v>
      </c>
      <c r="FD70" s="20"/>
      <c r="FE70" s="20"/>
      <c r="FF70" s="20" t="s">
        <v>190</v>
      </c>
      <c r="FG70" s="20"/>
      <c r="FH70" s="20"/>
      <c r="FI70" s="20"/>
      <c r="FJ70" s="20"/>
      <c r="FK70" s="20"/>
      <c r="FL70" s="20"/>
      <c r="FM70" s="20" t="s">
        <v>190</v>
      </c>
      <c r="FN70" s="20"/>
      <c r="FO70" s="15" t="s">
        <v>188</v>
      </c>
      <c r="FP70" s="75" t="s">
        <v>189</v>
      </c>
      <c r="FQ70" s="15" t="s">
        <v>188</v>
      </c>
      <c r="FR70" s="15" t="s">
        <v>190</v>
      </c>
      <c r="FS70" s="15"/>
      <c r="FT70" s="15" t="s">
        <v>188</v>
      </c>
      <c r="FU70" s="15" t="s">
        <v>190</v>
      </c>
      <c r="FX70" s="15"/>
      <c r="FY70" s="15"/>
      <c r="FZ70" s="15" t="s">
        <v>190</v>
      </c>
      <c r="GA70" s="20" t="s">
        <v>190</v>
      </c>
      <c r="GB70" s="20"/>
      <c r="GC70" s="20"/>
      <c r="GD70" s="20" t="s">
        <v>190</v>
      </c>
      <c r="GE70" s="20"/>
      <c r="GF70" s="20"/>
      <c r="GG70" s="20"/>
      <c r="GH70" s="20"/>
      <c r="GI70" s="20"/>
      <c r="GJ70" s="20"/>
      <c r="GK70" s="20" t="s">
        <v>190</v>
      </c>
      <c r="GL70" s="20"/>
      <c r="GM70" s="20"/>
      <c r="GN70" s="20"/>
      <c r="GO70" s="20"/>
      <c r="GP70" s="20" t="s">
        <v>190</v>
      </c>
      <c r="GQ70" s="20"/>
      <c r="GR70" s="20"/>
      <c r="GS70" s="20" t="s">
        <v>190</v>
      </c>
      <c r="GT70" s="20"/>
      <c r="GU70" s="20"/>
      <c r="GV70" s="20"/>
      <c r="GW70" s="20"/>
      <c r="GX70" s="20"/>
      <c r="GY70" s="20"/>
      <c r="GZ70" s="20" t="s">
        <v>190</v>
      </c>
      <c r="HA70" s="20"/>
      <c r="HB70" s="20"/>
      <c r="HH70" s="18" t="s">
        <v>187</v>
      </c>
    </row>
    <row r="71" spans="3:216">
      <c r="C71" s="15" t="s">
        <v>191</v>
      </c>
      <c r="D71" s="75" t="s">
        <v>111</v>
      </c>
      <c r="E71" s="15" t="s">
        <v>191</v>
      </c>
      <c r="F71" s="15" t="s">
        <v>192</v>
      </c>
      <c r="G71" s="15" t="s">
        <v>191</v>
      </c>
      <c r="H71" s="15" t="s">
        <v>191</v>
      </c>
      <c r="I71" s="15" t="s">
        <v>192</v>
      </c>
      <c r="J71" s="15"/>
      <c r="K71" s="15"/>
      <c r="L71" s="15"/>
      <c r="M71" s="15"/>
      <c r="N71" s="15" t="s">
        <v>192</v>
      </c>
      <c r="O71" s="20" t="s">
        <v>192</v>
      </c>
      <c r="P71" s="20"/>
      <c r="Q71" s="20"/>
      <c r="R71" s="20" t="s">
        <v>192</v>
      </c>
      <c r="S71" s="20"/>
      <c r="T71" s="20"/>
      <c r="U71" s="20"/>
      <c r="V71" s="20"/>
      <c r="W71" s="20"/>
      <c r="X71" s="20"/>
      <c r="Y71" s="20" t="s">
        <v>192</v>
      </c>
      <c r="Z71" s="20"/>
      <c r="AA71" s="15" t="s">
        <v>191</v>
      </c>
      <c r="AB71" s="75" t="s">
        <v>111</v>
      </c>
      <c r="AC71" s="15" t="s">
        <v>191</v>
      </c>
      <c r="AD71" s="15" t="s">
        <v>192</v>
      </c>
      <c r="AE71" s="15" t="s">
        <v>191</v>
      </c>
      <c r="AF71" s="15" t="s">
        <v>191</v>
      </c>
      <c r="AG71" s="15" t="s">
        <v>192</v>
      </c>
      <c r="AH71" s="15"/>
      <c r="AI71" s="15"/>
      <c r="AJ71" s="15"/>
      <c r="AK71" s="15"/>
      <c r="AL71" s="15" t="s">
        <v>192</v>
      </c>
      <c r="AM71" s="20" t="s">
        <v>192</v>
      </c>
      <c r="AN71" s="20"/>
      <c r="AO71" s="20"/>
      <c r="AP71" s="20" t="s">
        <v>192</v>
      </c>
      <c r="AQ71" s="20"/>
      <c r="AR71" s="20"/>
      <c r="AS71" s="20"/>
      <c r="AT71" s="20"/>
      <c r="AU71" s="20"/>
      <c r="AV71" s="20"/>
      <c r="AW71" s="20" t="s">
        <v>192</v>
      </c>
      <c r="AX71" s="20"/>
      <c r="AY71" s="15" t="s">
        <v>191</v>
      </c>
      <c r="AZ71" s="75" t="s">
        <v>111</v>
      </c>
      <c r="BA71" s="15" t="s">
        <v>191</v>
      </c>
      <c r="BB71" s="15" t="s">
        <v>192</v>
      </c>
      <c r="BC71" s="15" t="s">
        <v>191</v>
      </c>
      <c r="BD71" s="15" t="s">
        <v>191</v>
      </c>
      <c r="BE71" s="15" t="s">
        <v>192</v>
      </c>
      <c r="BF71" s="15"/>
      <c r="BG71" s="15"/>
      <c r="BH71" s="15"/>
      <c r="BI71" s="15"/>
      <c r="BJ71" s="15" t="s">
        <v>192</v>
      </c>
      <c r="BK71" s="20" t="s">
        <v>192</v>
      </c>
      <c r="BL71" s="20"/>
      <c r="BM71" s="20"/>
      <c r="BN71" s="20" t="s">
        <v>192</v>
      </c>
      <c r="BO71" s="20"/>
      <c r="BP71" s="20"/>
      <c r="BQ71" s="20"/>
      <c r="BR71" s="20"/>
      <c r="BS71" s="20"/>
      <c r="BT71" s="20"/>
      <c r="BU71" s="20" t="s">
        <v>192</v>
      </c>
      <c r="BV71" s="20"/>
      <c r="BW71" s="15" t="s">
        <v>191</v>
      </c>
      <c r="BX71" s="75" t="s">
        <v>111</v>
      </c>
      <c r="BY71" s="15" t="s">
        <v>191</v>
      </c>
      <c r="BZ71" s="15" t="s">
        <v>192</v>
      </c>
      <c r="CA71" s="15" t="s">
        <v>191</v>
      </c>
      <c r="CB71" s="15" t="s">
        <v>191</v>
      </c>
      <c r="CC71" s="15" t="s">
        <v>192</v>
      </c>
      <c r="CD71" s="15"/>
      <c r="CE71" s="15"/>
      <c r="CF71" s="15"/>
      <c r="CG71" s="15"/>
      <c r="CH71" s="15" t="s">
        <v>192</v>
      </c>
      <c r="CI71" s="20" t="s">
        <v>192</v>
      </c>
      <c r="CJ71" s="20"/>
      <c r="CK71" s="20"/>
      <c r="CL71" s="20" t="s">
        <v>192</v>
      </c>
      <c r="CM71" s="20"/>
      <c r="CN71" s="20"/>
      <c r="CO71" s="20"/>
      <c r="CP71" s="20"/>
      <c r="CQ71" s="20"/>
      <c r="CR71" s="20"/>
      <c r="CS71" s="20" t="s">
        <v>192</v>
      </c>
      <c r="CT71" s="20"/>
      <c r="CU71" s="15" t="s">
        <v>191</v>
      </c>
      <c r="CV71" s="75" t="s">
        <v>111</v>
      </c>
      <c r="CW71" s="15" t="s">
        <v>191</v>
      </c>
      <c r="CX71" s="15" t="s">
        <v>192</v>
      </c>
      <c r="CY71" s="15"/>
      <c r="CZ71" s="15" t="s">
        <v>191</v>
      </c>
      <c r="DA71" s="15" t="s">
        <v>192</v>
      </c>
      <c r="DB71" s="15"/>
      <c r="DC71" s="15"/>
      <c r="DD71" s="15"/>
      <c r="DE71" s="15"/>
      <c r="DF71" s="15" t="s">
        <v>192</v>
      </c>
      <c r="DG71" s="20" t="s">
        <v>192</v>
      </c>
      <c r="DH71" s="20"/>
      <c r="DI71" s="20"/>
      <c r="DJ71" s="20" t="s">
        <v>192</v>
      </c>
      <c r="DK71" s="20"/>
      <c r="DL71" s="20"/>
      <c r="DM71" s="20"/>
      <c r="DN71" s="20"/>
      <c r="DO71" s="20"/>
      <c r="DP71" s="20"/>
      <c r="DQ71" s="20" t="s">
        <v>192</v>
      </c>
      <c r="DR71" s="20"/>
      <c r="DS71" s="15" t="s">
        <v>191</v>
      </c>
      <c r="DT71" s="75" t="s">
        <v>111</v>
      </c>
      <c r="DU71" s="15" t="s">
        <v>191</v>
      </c>
      <c r="DV71" s="15" t="s">
        <v>192</v>
      </c>
      <c r="DW71" s="15" t="s">
        <v>191</v>
      </c>
      <c r="DX71" s="15" t="s">
        <v>191</v>
      </c>
      <c r="DY71" s="15" t="s">
        <v>192</v>
      </c>
      <c r="DZ71" s="15"/>
      <c r="EA71" s="15"/>
      <c r="EB71" s="15"/>
      <c r="EC71" s="15"/>
      <c r="ED71" s="15" t="s">
        <v>192</v>
      </c>
      <c r="EE71" s="20" t="s">
        <v>192</v>
      </c>
      <c r="EF71" s="20"/>
      <c r="EG71" s="20"/>
      <c r="EH71" s="20"/>
      <c r="EI71" s="20"/>
      <c r="EJ71" s="20"/>
      <c r="EK71" s="20"/>
      <c r="EL71" s="20"/>
      <c r="EM71" s="20"/>
      <c r="EN71" s="20"/>
      <c r="EO71" s="20" t="s">
        <v>192</v>
      </c>
      <c r="EP71" s="20"/>
      <c r="EQ71" s="15" t="s">
        <v>191</v>
      </c>
      <c r="ER71" s="75" t="s">
        <v>111</v>
      </c>
      <c r="ES71" s="15" t="s">
        <v>191</v>
      </c>
      <c r="ET71" s="15" t="s">
        <v>192</v>
      </c>
      <c r="EU71" s="15"/>
      <c r="EV71" s="15" t="s">
        <v>191</v>
      </c>
      <c r="EW71" s="15" t="s">
        <v>192</v>
      </c>
      <c r="EX71" s="15"/>
      <c r="EY71" s="15"/>
      <c r="EZ71" s="15"/>
      <c r="FA71" s="15"/>
      <c r="FB71" s="15" t="s">
        <v>192</v>
      </c>
      <c r="FC71" s="20" t="s">
        <v>192</v>
      </c>
      <c r="FD71" s="20"/>
      <c r="FE71" s="20"/>
      <c r="FF71" s="20" t="s">
        <v>192</v>
      </c>
      <c r="FG71" s="20"/>
      <c r="FH71" s="20"/>
      <c r="FI71" s="20"/>
      <c r="FJ71" s="20"/>
      <c r="FK71" s="20"/>
      <c r="FL71" s="20"/>
      <c r="FM71" s="20" t="s">
        <v>192</v>
      </c>
      <c r="FN71" s="20"/>
      <c r="FO71" s="15" t="s">
        <v>191</v>
      </c>
      <c r="FP71" s="75" t="s">
        <v>111</v>
      </c>
      <c r="FQ71" s="15" t="s">
        <v>191</v>
      </c>
      <c r="FR71" s="15" t="s">
        <v>192</v>
      </c>
      <c r="FS71" s="15"/>
      <c r="FT71" s="15" t="s">
        <v>191</v>
      </c>
      <c r="FU71" s="15" t="s">
        <v>192</v>
      </c>
      <c r="FX71" s="15"/>
      <c r="FY71" s="15"/>
      <c r="FZ71" s="15" t="s">
        <v>192</v>
      </c>
      <c r="GA71" s="20" t="s">
        <v>192</v>
      </c>
      <c r="GB71" s="20"/>
      <c r="GC71" s="20"/>
      <c r="GD71" s="20" t="s">
        <v>192</v>
      </c>
      <c r="GE71" s="20"/>
      <c r="GF71" s="20"/>
      <c r="GG71" s="20"/>
      <c r="GH71" s="20"/>
      <c r="GI71" s="20"/>
      <c r="GJ71" s="20"/>
      <c r="GK71" s="20" t="s">
        <v>192</v>
      </c>
      <c r="GL71" s="20"/>
      <c r="GM71" s="20"/>
      <c r="GN71" s="20"/>
      <c r="GO71" s="20"/>
      <c r="GP71" s="20" t="s">
        <v>192</v>
      </c>
      <c r="GQ71" s="20"/>
      <c r="GR71" s="20"/>
      <c r="GS71" s="20" t="s">
        <v>192</v>
      </c>
      <c r="GT71" s="20"/>
      <c r="GU71" s="20"/>
      <c r="GV71" s="20"/>
      <c r="GW71" s="20"/>
      <c r="GX71" s="20"/>
      <c r="GY71" s="20"/>
      <c r="GZ71" s="20" t="s">
        <v>192</v>
      </c>
      <c r="HA71" s="20"/>
      <c r="HB71" s="20"/>
      <c r="HH71" s="18" t="s">
        <v>190</v>
      </c>
    </row>
    <row r="72" spans="3:216">
      <c r="C72" s="15" t="s">
        <v>109</v>
      </c>
      <c r="D72" s="75"/>
      <c r="E72" s="15" t="s">
        <v>193</v>
      </c>
      <c r="F72" s="15" t="s">
        <v>194</v>
      </c>
      <c r="G72" s="15" t="s">
        <v>195</v>
      </c>
      <c r="H72" s="15" t="s">
        <v>196</v>
      </c>
      <c r="I72" s="15" t="s">
        <v>194</v>
      </c>
      <c r="J72" s="15"/>
      <c r="K72" s="15"/>
      <c r="L72" s="15"/>
      <c r="M72" s="15"/>
      <c r="N72" s="15" t="s">
        <v>194</v>
      </c>
      <c r="O72" s="20" t="s">
        <v>197</v>
      </c>
      <c r="P72" s="20"/>
      <c r="Q72" s="20"/>
      <c r="R72" s="20" t="s">
        <v>197</v>
      </c>
      <c r="S72" s="20"/>
      <c r="T72" s="20"/>
      <c r="U72" s="20"/>
      <c r="V72" s="20"/>
      <c r="W72" s="20"/>
      <c r="X72" s="20"/>
      <c r="Y72" s="20" t="s">
        <v>197</v>
      </c>
      <c r="Z72" s="20"/>
      <c r="AA72" s="15" t="s">
        <v>109</v>
      </c>
      <c r="AB72" s="75"/>
      <c r="AC72" s="15" t="s">
        <v>193</v>
      </c>
      <c r="AD72" s="15" t="s">
        <v>194</v>
      </c>
      <c r="AE72" s="15" t="s">
        <v>195</v>
      </c>
      <c r="AF72" s="15" t="s">
        <v>196</v>
      </c>
      <c r="AG72" s="15" t="s">
        <v>194</v>
      </c>
      <c r="AH72" s="15"/>
      <c r="AI72" s="15"/>
      <c r="AJ72" s="15"/>
      <c r="AK72" s="15"/>
      <c r="AL72" s="15" t="s">
        <v>194</v>
      </c>
      <c r="AM72" s="20" t="s">
        <v>197</v>
      </c>
      <c r="AN72" s="20"/>
      <c r="AO72" s="20"/>
      <c r="AP72" s="20" t="s">
        <v>197</v>
      </c>
      <c r="AQ72" s="20"/>
      <c r="AR72" s="20"/>
      <c r="AS72" s="20"/>
      <c r="AT72" s="20"/>
      <c r="AU72" s="20"/>
      <c r="AV72" s="20"/>
      <c r="AW72" s="20" t="s">
        <v>197</v>
      </c>
      <c r="AX72" s="20"/>
      <c r="AY72" s="15" t="s">
        <v>109</v>
      </c>
      <c r="AZ72" s="75"/>
      <c r="BA72" s="15" t="s">
        <v>193</v>
      </c>
      <c r="BB72" s="15" t="s">
        <v>194</v>
      </c>
      <c r="BC72" s="15" t="s">
        <v>195</v>
      </c>
      <c r="BD72" s="15" t="s">
        <v>196</v>
      </c>
      <c r="BE72" s="15" t="s">
        <v>194</v>
      </c>
      <c r="BF72" s="15"/>
      <c r="BG72" s="15"/>
      <c r="BH72" s="15"/>
      <c r="BI72" s="15"/>
      <c r="BJ72" s="15" t="s">
        <v>194</v>
      </c>
      <c r="BK72" s="20" t="s">
        <v>197</v>
      </c>
      <c r="BL72" s="20"/>
      <c r="BM72" s="20"/>
      <c r="BN72" s="20" t="s">
        <v>197</v>
      </c>
      <c r="BO72" s="20"/>
      <c r="BP72" s="20"/>
      <c r="BQ72" s="20"/>
      <c r="BR72" s="20"/>
      <c r="BS72" s="20"/>
      <c r="BT72" s="20"/>
      <c r="BU72" s="20" t="s">
        <v>197</v>
      </c>
      <c r="BV72" s="20"/>
      <c r="BW72" s="15" t="s">
        <v>109</v>
      </c>
      <c r="BX72" s="75"/>
      <c r="BY72" s="15" t="s">
        <v>193</v>
      </c>
      <c r="BZ72" s="15" t="s">
        <v>194</v>
      </c>
      <c r="CA72" s="15" t="s">
        <v>195</v>
      </c>
      <c r="CB72" s="15" t="s">
        <v>196</v>
      </c>
      <c r="CC72" s="15" t="s">
        <v>194</v>
      </c>
      <c r="CD72" s="15"/>
      <c r="CE72" s="15"/>
      <c r="CF72" s="15"/>
      <c r="CG72" s="15"/>
      <c r="CH72" s="15" t="s">
        <v>194</v>
      </c>
      <c r="CI72" s="20" t="s">
        <v>197</v>
      </c>
      <c r="CJ72" s="20"/>
      <c r="CK72" s="20"/>
      <c r="CL72" s="20" t="s">
        <v>197</v>
      </c>
      <c r="CM72" s="20"/>
      <c r="CN72" s="20"/>
      <c r="CO72" s="20"/>
      <c r="CP72" s="20"/>
      <c r="CQ72" s="20"/>
      <c r="CR72" s="20"/>
      <c r="CS72" s="20" t="s">
        <v>197</v>
      </c>
      <c r="CT72" s="20"/>
      <c r="CU72" s="15" t="s">
        <v>109</v>
      </c>
      <c r="CV72" s="75"/>
      <c r="CW72" s="15" t="s">
        <v>193</v>
      </c>
      <c r="CX72" s="15" t="s">
        <v>194</v>
      </c>
      <c r="CY72" s="15"/>
      <c r="CZ72" s="15" t="s">
        <v>196</v>
      </c>
      <c r="DA72" s="15" t="s">
        <v>194</v>
      </c>
      <c r="DB72" s="15"/>
      <c r="DC72" s="15"/>
      <c r="DD72" s="15"/>
      <c r="DE72" s="15"/>
      <c r="DF72" s="15" t="s">
        <v>194</v>
      </c>
      <c r="DG72" s="20" t="s">
        <v>197</v>
      </c>
      <c r="DH72" s="20"/>
      <c r="DI72" s="20"/>
      <c r="DJ72" s="20" t="s">
        <v>197</v>
      </c>
      <c r="DK72" s="20"/>
      <c r="DL72" s="20"/>
      <c r="DM72" s="20"/>
      <c r="DN72" s="20"/>
      <c r="DO72" s="20"/>
      <c r="DP72" s="20"/>
      <c r="DQ72" s="20" t="s">
        <v>197</v>
      </c>
      <c r="DR72" s="20"/>
      <c r="DS72" s="15" t="s">
        <v>109</v>
      </c>
      <c r="DT72" s="75"/>
      <c r="DU72" s="15" t="s">
        <v>193</v>
      </c>
      <c r="DV72" s="15" t="s">
        <v>194</v>
      </c>
      <c r="DW72" s="15" t="s">
        <v>195</v>
      </c>
      <c r="DX72" s="15" t="s">
        <v>196</v>
      </c>
      <c r="DY72" s="15" t="s">
        <v>194</v>
      </c>
      <c r="DZ72" s="15"/>
      <c r="EA72" s="15"/>
      <c r="EB72" s="15"/>
      <c r="EC72" s="15"/>
      <c r="ED72" s="15" t="s">
        <v>194</v>
      </c>
      <c r="EE72" s="20" t="s">
        <v>197</v>
      </c>
      <c r="EF72" s="20"/>
      <c r="EG72" s="20"/>
      <c r="EH72" s="20"/>
      <c r="EI72" s="20"/>
      <c r="EJ72" s="20"/>
      <c r="EK72" s="20"/>
      <c r="EL72" s="20"/>
      <c r="EM72" s="20"/>
      <c r="EN72" s="20"/>
      <c r="EO72" s="20" t="s">
        <v>197</v>
      </c>
      <c r="EP72" s="20"/>
      <c r="EQ72" s="15" t="s">
        <v>109</v>
      </c>
      <c r="ER72" s="75"/>
      <c r="ES72" s="15" t="s">
        <v>193</v>
      </c>
      <c r="ET72" s="15" t="s">
        <v>194</v>
      </c>
      <c r="EU72" s="15"/>
      <c r="EV72" s="15" t="s">
        <v>196</v>
      </c>
      <c r="EW72" s="15" t="s">
        <v>194</v>
      </c>
      <c r="EX72" s="15"/>
      <c r="EY72" s="15"/>
      <c r="EZ72" s="15"/>
      <c r="FA72" s="15"/>
      <c r="FB72" s="15" t="s">
        <v>194</v>
      </c>
      <c r="FC72" s="20" t="s">
        <v>197</v>
      </c>
      <c r="FD72" s="20"/>
      <c r="FE72" s="20"/>
      <c r="FF72" s="20" t="s">
        <v>197</v>
      </c>
      <c r="FG72" s="20"/>
      <c r="FH72" s="20"/>
      <c r="FI72" s="20"/>
      <c r="FJ72" s="20"/>
      <c r="FK72" s="20"/>
      <c r="FL72" s="20"/>
      <c r="FM72" s="20" t="s">
        <v>197</v>
      </c>
      <c r="FN72" s="20"/>
      <c r="FO72" s="15" t="s">
        <v>109</v>
      </c>
      <c r="FP72" s="75"/>
      <c r="FQ72" s="15" t="s">
        <v>193</v>
      </c>
      <c r="FR72" s="15" t="s">
        <v>194</v>
      </c>
      <c r="FS72" s="15"/>
      <c r="FT72" s="15" t="s">
        <v>196</v>
      </c>
      <c r="FU72" s="15" t="s">
        <v>194</v>
      </c>
      <c r="FX72" s="15"/>
      <c r="FY72" s="15"/>
      <c r="FZ72" s="15" t="s">
        <v>194</v>
      </c>
      <c r="GA72" s="20" t="s">
        <v>197</v>
      </c>
      <c r="GB72" s="20"/>
      <c r="GC72" s="20"/>
      <c r="GD72" s="20" t="s">
        <v>197</v>
      </c>
      <c r="GE72" s="20"/>
      <c r="GF72" s="20"/>
      <c r="GG72" s="20"/>
      <c r="GH72" s="20"/>
      <c r="GI72" s="20"/>
      <c r="GJ72" s="20"/>
      <c r="GK72" s="20" t="s">
        <v>197</v>
      </c>
      <c r="GL72" s="20"/>
      <c r="GM72" s="20"/>
      <c r="GN72" s="20"/>
      <c r="GO72" s="20"/>
      <c r="GP72" s="20" t="s">
        <v>197</v>
      </c>
      <c r="GQ72" s="20"/>
      <c r="GR72" s="20"/>
      <c r="GS72" s="20" t="s">
        <v>197</v>
      </c>
      <c r="GT72" s="20"/>
      <c r="GU72" s="20"/>
      <c r="GV72" s="20"/>
      <c r="GW72" s="20"/>
      <c r="GX72" s="20"/>
      <c r="GY72" s="20"/>
      <c r="GZ72" s="20" t="s">
        <v>197</v>
      </c>
      <c r="HA72" s="20"/>
      <c r="HB72" s="20"/>
      <c r="HH72" s="18" t="s">
        <v>192</v>
      </c>
    </row>
    <row r="73" spans="3:216">
      <c r="F73" s="16" t="s">
        <v>198</v>
      </c>
      <c r="I73" s="16" t="s">
        <v>198</v>
      </c>
      <c r="N73" s="16" t="s">
        <v>198</v>
      </c>
      <c r="O73" s="20" t="s">
        <v>199</v>
      </c>
      <c r="P73" s="20"/>
      <c r="Q73" s="20"/>
      <c r="R73" s="20" t="s">
        <v>199</v>
      </c>
      <c r="S73" s="20"/>
      <c r="T73" s="20"/>
      <c r="U73" s="20"/>
      <c r="V73" s="20"/>
      <c r="W73" s="20"/>
      <c r="X73" s="20"/>
      <c r="Y73" s="20" t="s">
        <v>199</v>
      </c>
      <c r="Z73" s="20"/>
      <c r="AB73" s="75"/>
      <c r="AD73" s="16" t="s">
        <v>198</v>
      </c>
      <c r="AG73" s="16" t="s">
        <v>198</v>
      </c>
      <c r="AL73" s="16" t="s">
        <v>198</v>
      </c>
      <c r="AM73" s="20" t="s">
        <v>199</v>
      </c>
      <c r="AN73" s="20"/>
      <c r="AO73" s="20"/>
      <c r="AP73" s="20" t="s">
        <v>199</v>
      </c>
      <c r="AQ73" s="20"/>
      <c r="AR73" s="20"/>
      <c r="AS73" s="20"/>
      <c r="AT73" s="20"/>
      <c r="AU73" s="20"/>
      <c r="AV73" s="20"/>
      <c r="AW73" s="20" t="s">
        <v>199</v>
      </c>
      <c r="AX73" s="20"/>
      <c r="BB73" s="16" t="s">
        <v>198</v>
      </c>
      <c r="BE73" s="16" t="s">
        <v>198</v>
      </c>
      <c r="BJ73" s="16" t="s">
        <v>198</v>
      </c>
      <c r="BK73" s="20" t="s">
        <v>199</v>
      </c>
      <c r="BL73" s="20"/>
      <c r="BM73" s="20"/>
      <c r="BN73" s="20" t="s">
        <v>199</v>
      </c>
      <c r="BO73" s="20"/>
      <c r="BP73" s="20"/>
      <c r="BQ73" s="20"/>
      <c r="BR73" s="20"/>
      <c r="BS73" s="20"/>
      <c r="BT73" s="20"/>
      <c r="BU73" s="20" t="s">
        <v>199</v>
      </c>
      <c r="BV73" s="20"/>
      <c r="BZ73" s="16" t="s">
        <v>198</v>
      </c>
      <c r="CC73" s="16" t="s">
        <v>198</v>
      </c>
      <c r="CH73" s="16" t="s">
        <v>198</v>
      </c>
      <c r="CI73" s="20" t="s">
        <v>199</v>
      </c>
      <c r="CJ73" s="20"/>
      <c r="CK73" s="20"/>
      <c r="CL73" s="20" t="s">
        <v>199</v>
      </c>
      <c r="CM73" s="20"/>
      <c r="CN73" s="20"/>
      <c r="CO73" s="20"/>
      <c r="CP73" s="20"/>
      <c r="CQ73" s="20"/>
      <c r="CR73" s="20"/>
      <c r="CS73" s="20" t="s">
        <v>199</v>
      </c>
      <c r="CT73" s="20"/>
      <c r="CX73" s="16" t="s">
        <v>198</v>
      </c>
      <c r="DA73" s="16" t="s">
        <v>198</v>
      </c>
      <c r="DF73" s="16" t="s">
        <v>198</v>
      </c>
      <c r="DG73" s="20" t="s">
        <v>199</v>
      </c>
      <c r="DH73" s="20"/>
      <c r="DI73" s="20"/>
      <c r="DJ73" s="20" t="s">
        <v>199</v>
      </c>
      <c r="DK73" s="20"/>
      <c r="DL73" s="20"/>
      <c r="DM73" s="20"/>
      <c r="DN73" s="20"/>
      <c r="DO73" s="20"/>
      <c r="DP73" s="20"/>
      <c r="DQ73" s="20" t="s">
        <v>199</v>
      </c>
      <c r="DR73" s="20"/>
      <c r="DV73" s="16" t="s">
        <v>198</v>
      </c>
      <c r="DY73" s="16" t="s">
        <v>198</v>
      </c>
      <c r="ED73" s="16" t="s">
        <v>198</v>
      </c>
      <c r="EE73" s="20" t="s">
        <v>199</v>
      </c>
      <c r="EF73" s="20"/>
      <c r="EG73" s="20"/>
      <c r="EH73" s="20"/>
      <c r="EI73" s="20"/>
      <c r="EJ73" s="20"/>
      <c r="EK73" s="20"/>
      <c r="EL73" s="20"/>
      <c r="EM73" s="20"/>
      <c r="EN73" s="20"/>
      <c r="EO73" s="20" t="s">
        <v>199</v>
      </c>
      <c r="EP73" s="20"/>
      <c r="ET73" s="16" t="s">
        <v>198</v>
      </c>
      <c r="EW73" s="16" t="s">
        <v>198</v>
      </c>
      <c r="FB73" s="16" t="s">
        <v>198</v>
      </c>
      <c r="FC73" s="20" t="s">
        <v>199</v>
      </c>
      <c r="FD73" s="20"/>
      <c r="FE73" s="20"/>
      <c r="FF73" s="20" t="s">
        <v>199</v>
      </c>
      <c r="FG73" s="20"/>
      <c r="FH73" s="20"/>
      <c r="FI73" s="20"/>
      <c r="FJ73" s="20"/>
      <c r="FK73" s="20"/>
      <c r="FL73" s="20"/>
      <c r="FM73" s="20" t="s">
        <v>199</v>
      </c>
      <c r="FN73" s="20"/>
      <c r="FR73" s="16" t="s">
        <v>198</v>
      </c>
      <c r="FU73" s="16" t="s">
        <v>198</v>
      </c>
      <c r="FZ73" s="16" t="s">
        <v>198</v>
      </c>
      <c r="GA73" s="20" t="s">
        <v>199</v>
      </c>
      <c r="GB73" s="20"/>
      <c r="GC73" s="20"/>
      <c r="GD73" s="20" t="s">
        <v>199</v>
      </c>
      <c r="GE73" s="20"/>
      <c r="GF73" s="20"/>
      <c r="GG73" s="20"/>
      <c r="GH73" s="20"/>
      <c r="GI73" s="20"/>
      <c r="GJ73" s="20"/>
      <c r="GK73" s="20" t="s">
        <v>199</v>
      </c>
      <c r="GL73" s="20"/>
      <c r="GM73" s="20"/>
      <c r="GN73" s="20"/>
      <c r="GO73" s="20"/>
      <c r="GP73" s="20" t="s">
        <v>199</v>
      </c>
      <c r="GQ73" s="20"/>
      <c r="GR73" s="20"/>
      <c r="GS73" s="20" t="s">
        <v>199</v>
      </c>
      <c r="GT73" s="20"/>
      <c r="GU73" s="20"/>
      <c r="GV73" s="20"/>
      <c r="GW73" s="20"/>
      <c r="GX73" s="20"/>
      <c r="GY73" s="20"/>
      <c r="GZ73" s="20" t="s">
        <v>199</v>
      </c>
      <c r="HA73" s="20"/>
      <c r="HB73" s="20"/>
      <c r="HH73" s="18" t="s">
        <v>194</v>
      </c>
    </row>
    <row r="74" spans="3:216">
      <c r="F74" s="16" t="s">
        <v>200</v>
      </c>
      <c r="I74" s="16" t="s">
        <v>200</v>
      </c>
      <c r="N74" s="16" t="s">
        <v>200</v>
      </c>
      <c r="O74" s="20" t="s">
        <v>201</v>
      </c>
      <c r="P74" s="20"/>
      <c r="Q74" s="20"/>
      <c r="R74" s="20" t="s">
        <v>201</v>
      </c>
      <c r="S74" s="20"/>
      <c r="T74" s="20"/>
      <c r="U74" s="20"/>
      <c r="V74" s="20"/>
      <c r="W74" s="20"/>
      <c r="X74" s="20"/>
      <c r="Y74" s="20" t="s">
        <v>201</v>
      </c>
      <c r="Z74" s="20"/>
      <c r="AD74" s="16" t="s">
        <v>200</v>
      </c>
      <c r="AG74" s="16" t="s">
        <v>200</v>
      </c>
      <c r="AL74" s="16" t="s">
        <v>200</v>
      </c>
      <c r="AM74" s="20" t="s">
        <v>201</v>
      </c>
      <c r="AN74" s="20"/>
      <c r="AO74" s="20"/>
      <c r="AP74" s="20" t="s">
        <v>201</v>
      </c>
      <c r="AQ74" s="20"/>
      <c r="AR74" s="20"/>
      <c r="AS74" s="20"/>
      <c r="AT74" s="20"/>
      <c r="AU74" s="20"/>
      <c r="AV74" s="20"/>
      <c r="AW74" s="20" t="s">
        <v>201</v>
      </c>
      <c r="AX74" s="20"/>
      <c r="BB74" s="16" t="s">
        <v>200</v>
      </c>
      <c r="BE74" s="16" t="s">
        <v>200</v>
      </c>
      <c r="BJ74" s="16" t="s">
        <v>200</v>
      </c>
      <c r="BK74" s="20" t="s">
        <v>201</v>
      </c>
      <c r="BL74" s="20"/>
      <c r="BM74" s="20"/>
      <c r="BN74" s="20" t="s">
        <v>201</v>
      </c>
      <c r="BO74" s="20"/>
      <c r="BP74" s="20"/>
      <c r="BQ74" s="20"/>
      <c r="BR74" s="20"/>
      <c r="BS74" s="20"/>
      <c r="BT74" s="20"/>
      <c r="BU74" s="20" t="s">
        <v>201</v>
      </c>
      <c r="BV74" s="20"/>
      <c r="BZ74" s="16" t="s">
        <v>200</v>
      </c>
      <c r="CC74" s="16" t="s">
        <v>200</v>
      </c>
      <c r="CH74" s="16" t="s">
        <v>200</v>
      </c>
      <c r="CI74" s="20" t="s">
        <v>201</v>
      </c>
      <c r="CJ74" s="20"/>
      <c r="CK74" s="20"/>
      <c r="CL74" s="20" t="s">
        <v>201</v>
      </c>
      <c r="CM74" s="20"/>
      <c r="CN74" s="20"/>
      <c r="CO74" s="20"/>
      <c r="CP74" s="20"/>
      <c r="CQ74" s="20"/>
      <c r="CR74" s="20"/>
      <c r="CS74" s="20" t="s">
        <v>201</v>
      </c>
      <c r="CT74" s="20"/>
      <c r="CX74" s="16" t="s">
        <v>200</v>
      </c>
      <c r="DA74" s="16" t="s">
        <v>200</v>
      </c>
      <c r="DF74" s="16" t="s">
        <v>200</v>
      </c>
      <c r="DG74" s="20" t="s">
        <v>201</v>
      </c>
      <c r="DH74" s="20"/>
      <c r="DI74" s="20"/>
      <c r="DJ74" s="20" t="s">
        <v>201</v>
      </c>
      <c r="DK74" s="20"/>
      <c r="DL74" s="20"/>
      <c r="DM74" s="20"/>
      <c r="DN74" s="20"/>
      <c r="DO74" s="20"/>
      <c r="DP74" s="20"/>
      <c r="DQ74" s="20" t="s">
        <v>201</v>
      </c>
      <c r="DR74" s="20"/>
      <c r="DV74" s="16" t="s">
        <v>200</v>
      </c>
      <c r="DY74" s="16" t="s">
        <v>200</v>
      </c>
      <c r="ED74" s="16" t="s">
        <v>200</v>
      </c>
      <c r="EE74" s="20" t="s">
        <v>201</v>
      </c>
      <c r="EF74" s="20"/>
      <c r="EG74" s="20"/>
      <c r="EH74" s="20"/>
      <c r="EI74" s="20"/>
      <c r="EJ74" s="20"/>
      <c r="EK74" s="20"/>
      <c r="EL74" s="20"/>
      <c r="EM74" s="20"/>
      <c r="EN74" s="20"/>
      <c r="EO74" s="20" t="s">
        <v>201</v>
      </c>
      <c r="EP74" s="20"/>
      <c r="ET74" s="16" t="s">
        <v>200</v>
      </c>
      <c r="EW74" s="16" t="s">
        <v>200</v>
      </c>
      <c r="FB74" s="16" t="s">
        <v>200</v>
      </c>
      <c r="FC74" s="20" t="s">
        <v>201</v>
      </c>
      <c r="FD74" s="20"/>
      <c r="FE74" s="20"/>
      <c r="FF74" s="20" t="s">
        <v>201</v>
      </c>
      <c r="FG74" s="20"/>
      <c r="FH74" s="20"/>
      <c r="FI74" s="20"/>
      <c r="FJ74" s="20"/>
      <c r="FK74" s="20"/>
      <c r="FL74" s="20"/>
      <c r="FM74" s="20" t="s">
        <v>201</v>
      </c>
      <c r="FN74" s="20"/>
      <c r="FR74" s="16" t="s">
        <v>200</v>
      </c>
      <c r="FU74" s="16" t="s">
        <v>200</v>
      </c>
      <c r="FZ74" s="16" t="s">
        <v>200</v>
      </c>
      <c r="GA74" s="20" t="s">
        <v>201</v>
      </c>
      <c r="GB74" s="20"/>
      <c r="GC74" s="20"/>
      <c r="GD74" s="20" t="s">
        <v>201</v>
      </c>
      <c r="GE74" s="20"/>
      <c r="GF74" s="20"/>
      <c r="GG74" s="20"/>
      <c r="GH74" s="20"/>
      <c r="GI74" s="20"/>
      <c r="GJ74" s="20"/>
      <c r="GK74" s="20" t="s">
        <v>201</v>
      </c>
      <c r="GL74" s="20"/>
      <c r="GM74" s="20"/>
      <c r="GN74" s="20"/>
      <c r="GO74" s="20"/>
      <c r="GP74" s="20" t="s">
        <v>201</v>
      </c>
      <c r="GQ74" s="20"/>
      <c r="GR74" s="20"/>
      <c r="GS74" s="20" t="s">
        <v>201</v>
      </c>
      <c r="GT74" s="20"/>
      <c r="GU74" s="20"/>
      <c r="GV74" s="20"/>
      <c r="GW74" s="20"/>
      <c r="GX74" s="20"/>
      <c r="GY74" s="20"/>
      <c r="GZ74" s="20" t="s">
        <v>201</v>
      </c>
      <c r="HA74" s="20"/>
      <c r="HB74" s="20"/>
      <c r="HH74" s="18" t="s">
        <v>198</v>
      </c>
    </row>
    <row r="75" spans="3:216">
      <c r="F75" s="16" t="s">
        <v>202</v>
      </c>
      <c r="I75" s="16" t="s">
        <v>202</v>
      </c>
      <c r="N75" s="16" t="s">
        <v>202</v>
      </c>
      <c r="O75" s="20" t="s">
        <v>203</v>
      </c>
      <c r="P75" s="20"/>
      <c r="Q75" s="20"/>
      <c r="R75" s="20" t="s">
        <v>204</v>
      </c>
      <c r="S75" s="20"/>
      <c r="T75" s="20"/>
      <c r="U75" s="20"/>
      <c r="V75" s="20"/>
      <c r="W75" s="20"/>
      <c r="X75" s="20"/>
      <c r="Y75" s="20" t="s">
        <v>205</v>
      </c>
      <c r="Z75" s="20"/>
      <c r="AD75" s="16" t="s">
        <v>202</v>
      </c>
      <c r="AG75" s="16" t="s">
        <v>202</v>
      </c>
      <c r="AL75" s="16" t="s">
        <v>202</v>
      </c>
      <c r="AM75" s="20" t="s">
        <v>203</v>
      </c>
      <c r="AN75" s="20"/>
      <c r="AO75" s="20"/>
      <c r="AP75" s="20" t="s">
        <v>204</v>
      </c>
      <c r="AQ75" s="20"/>
      <c r="AR75" s="20"/>
      <c r="AS75" s="20"/>
      <c r="AT75" s="20"/>
      <c r="AU75" s="20"/>
      <c r="AV75" s="20"/>
      <c r="AW75" s="20" t="s">
        <v>205</v>
      </c>
      <c r="AX75" s="20"/>
      <c r="BB75" s="16" t="s">
        <v>202</v>
      </c>
      <c r="BE75" s="16" t="s">
        <v>202</v>
      </c>
      <c r="BJ75" s="16" t="s">
        <v>202</v>
      </c>
      <c r="BK75" s="20" t="s">
        <v>203</v>
      </c>
      <c r="BL75" s="20"/>
      <c r="BM75" s="20"/>
      <c r="BN75" s="20" t="s">
        <v>204</v>
      </c>
      <c r="BO75" s="20"/>
      <c r="BP75" s="20"/>
      <c r="BQ75" s="20"/>
      <c r="BR75" s="20"/>
      <c r="BS75" s="20"/>
      <c r="BT75" s="20"/>
      <c r="BU75" s="20" t="s">
        <v>205</v>
      </c>
      <c r="BV75" s="20"/>
      <c r="BZ75" s="16" t="s">
        <v>202</v>
      </c>
      <c r="CC75" s="16" t="s">
        <v>202</v>
      </c>
      <c r="CH75" s="16" t="s">
        <v>202</v>
      </c>
      <c r="CI75" s="20" t="s">
        <v>203</v>
      </c>
      <c r="CJ75" s="20"/>
      <c r="CK75" s="20"/>
      <c r="CL75" s="20" t="s">
        <v>204</v>
      </c>
      <c r="CM75" s="20"/>
      <c r="CN75" s="20"/>
      <c r="CO75" s="20"/>
      <c r="CP75" s="20"/>
      <c r="CQ75" s="20"/>
      <c r="CR75" s="20"/>
      <c r="CS75" s="20" t="s">
        <v>205</v>
      </c>
      <c r="CT75" s="20"/>
      <c r="CX75" s="16" t="s">
        <v>202</v>
      </c>
      <c r="DA75" s="16" t="s">
        <v>202</v>
      </c>
      <c r="DF75" s="16" t="s">
        <v>202</v>
      </c>
      <c r="DG75" s="20" t="s">
        <v>203</v>
      </c>
      <c r="DH75" s="20"/>
      <c r="DI75" s="20"/>
      <c r="DJ75" s="20" t="s">
        <v>204</v>
      </c>
      <c r="DK75" s="20"/>
      <c r="DL75" s="20"/>
      <c r="DM75" s="20"/>
      <c r="DN75" s="20"/>
      <c r="DO75" s="20"/>
      <c r="DP75" s="20"/>
      <c r="DQ75" s="20" t="s">
        <v>205</v>
      </c>
      <c r="DR75" s="20"/>
      <c r="DV75" s="16" t="s">
        <v>202</v>
      </c>
      <c r="DY75" s="16" t="s">
        <v>202</v>
      </c>
      <c r="ED75" s="16" t="s">
        <v>202</v>
      </c>
      <c r="EE75" s="20" t="s">
        <v>203</v>
      </c>
      <c r="EF75" s="20"/>
      <c r="EG75" s="20"/>
      <c r="EH75" s="20"/>
      <c r="EI75" s="20"/>
      <c r="EJ75" s="20"/>
      <c r="EK75" s="20"/>
      <c r="EL75" s="20"/>
      <c r="EM75" s="20"/>
      <c r="EN75" s="20"/>
      <c r="EO75" s="20" t="s">
        <v>205</v>
      </c>
      <c r="EP75" s="20"/>
      <c r="ET75" s="16" t="s">
        <v>202</v>
      </c>
      <c r="EW75" s="16" t="s">
        <v>202</v>
      </c>
      <c r="FB75" s="16" t="s">
        <v>202</v>
      </c>
      <c r="FC75" s="20" t="s">
        <v>203</v>
      </c>
      <c r="FD75" s="20"/>
      <c r="FE75" s="20"/>
      <c r="FF75" s="20" t="s">
        <v>204</v>
      </c>
      <c r="FG75" s="20"/>
      <c r="FH75" s="20"/>
      <c r="FI75" s="20"/>
      <c r="FJ75" s="20"/>
      <c r="FK75" s="20"/>
      <c r="FL75" s="20"/>
      <c r="FM75" s="20" t="s">
        <v>205</v>
      </c>
      <c r="FN75" s="20"/>
      <c r="FR75" s="16" t="s">
        <v>202</v>
      </c>
      <c r="FU75" s="16" t="s">
        <v>202</v>
      </c>
      <c r="FZ75" s="16" t="s">
        <v>202</v>
      </c>
      <c r="GA75" s="20" t="s">
        <v>203</v>
      </c>
      <c r="GB75" s="20"/>
      <c r="GC75" s="20"/>
      <c r="GD75" s="20" t="s">
        <v>204</v>
      </c>
      <c r="GE75" s="20"/>
      <c r="GF75" s="20"/>
      <c r="GG75" s="20"/>
      <c r="GH75" s="20"/>
      <c r="GI75" s="20"/>
      <c r="GJ75" s="20"/>
      <c r="GK75" s="20" t="s">
        <v>205</v>
      </c>
      <c r="GL75" s="20"/>
      <c r="GM75" s="20"/>
      <c r="GN75" s="20"/>
      <c r="GO75" s="20"/>
      <c r="GP75" s="20" t="s">
        <v>203</v>
      </c>
      <c r="GQ75" s="20"/>
      <c r="GR75" s="20"/>
      <c r="GS75" s="20" t="s">
        <v>204</v>
      </c>
      <c r="GT75" s="20"/>
      <c r="GU75" s="20"/>
      <c r="GV75" s="20"/>
      <c r="GW75" s="20"/>
      <c r="GX75" s="20"/>
      <c r="GY75" s="20"/>
      <c r="GZ75" s="20" t="s">
        <v>205</v>
      </c>
      <c r="HA75" s="20"/>
      <c r="HB75" s="20"/>
      <c r="HH75" s="18" t="s">
        <v>200</v>
      </c>
    </row>
    <row r="76" spans="3:216">
      <c r="F76" s="16" t="s">
        <v>206</v>
      </c>
      <c r="I76" s="16" t="s">
        <v>206</v>
      </c>
      <c r="N76" s="16" t="s">
        <v>206</v>
      </c>
      <c r="O76" s="20" t="s">
        <v>206</v>
      </c>
      <c r="P76" s="20"/>
      <c r="Q76" s="20"/>
      <c r="R76" s="20" t="s">
        <v>206</v>
      </c>
      <c r="S76" s="20"/>
      <c r="T76" s="20"/>
      <c r="U76" s="20"/>
      <c r="V76" s="20"/>
      <c r="W76" s="20"/>
      <c r="X76" s="20"/>
      <c r="Y76" s="20" t="s">
        <v>206</v>
      </c>
      <c r="Z76" s="20"/>
      <c r="AD76" s="16" t="s">
        <v>206</v>
      </c>
      <c r="AG76" s="16" t="s">
        <v>206</v>
      </c>
      <c r="AL76" s="16" t="s">
        <v>206</v>
      </c>
      <c r="AM76" s="20" t="s">
        <v>206</v>
      </c>
      <c r="AN76" s="20"/>
      <c r="AO76" s="20"/>
      <c r="AP76" s="20" t="s">
        <v>206</v>
      </c>
      <c r="AQ76" s="20"/>
      <c r="AR76" s="20"/>
      <c r="AS76" s="20"/>
      <c r="AT76" s="20"/>
      <c r="AU76" s="20"/>
      <c r="AV76" s="20"/>
      <c r="AW76" s="20" t="s">
        <v>206</v>
      </c>
      <c r="AX76" s="20"/>
      <c r="BB76" s="16" t="s">
        <v>206</v>
      </c>
      <c r="BE76" s="16" t="s">
        <v>206</v>
      </c>
      <c r="BJ76" s="16" t="s">
        <v>206</v>
      </c>
      <c r="BK76" s="20" t="s">
        <v>206</v>
      </c>
      <c r="BL76" s="20"/>
      <c r="BM76" s="20"/>
      <c r="BN76" s="20" t="s">
        <v>206</v>
      </c>
      <c r="BO76" s="20"/>
      <c r="BP76" s="20"/>
      <c r="BQ76" s="20"/>
      <c r="BR76" s="20"/>
      <c r="BS76" s="20"/>
      <c r="BT76" s="20"/>
      <c r="BU76" s="20" t="s">
        <v>206</v>
      </c>
      <c r="BV76" s="20"/>
      <c r="BZ76" s="16" t="s">
        <v>206</v>
      </c>
      <c r="CC76" s="16" t="s">
        <v>206</v>
      </c>
      <c r="CH76" s="16" t="s">
        <v>206</v>
      </c>
      <c r="CI76" s="20" t="s">
        <v>206</v>
      </c>
      <c r="CJ76" s="20"/>
      <c r="CK76" s="20"/>
      <c r="CL76" s="20" t="s">
        <v>206</v>
      </c>
      <c r="CM76" s="20"/>
      <c r="CN76" s="20"/>
      <c r="CO76" s="20"/>
      <c r="CP76" s="20"/>
      <c r="CQ76" s="20"/>
      <c r="CR76" s="20"/>
      <c r="CS76" s="20" t="s">
        <v>206</v>
      </c>
      <c r="CT76" s="20"/>
      <c r="CX76" s="16" t="s">
        <v>206</v>
      </c>
      <c r="DA76" s="16" t="s">
        <v>206</v>
      </c>
      <c r="DF76" s="16" t="s">
        <v>206</v>
      </c>
      <c r="DG76" s="20" t="s">
        <v>206</v>
      </c>
      <c r="DH76" s="20"/>
      <c r="DI76" s="20"/>
      <c r="DJ76" s="20" t="s">
        <v>206</v>
      </c>
      <c r="DK76" s="20"/>
      <c r="DL76" s="20"/>
      <c r="DM76" s="20"/>
      <c r="DN76" s="20"/>
      <c r="DO76" s="20"/>
      <c r="DP76" s="20"/>
      <c r="DQ76" s="20" t="s">
        <v>206</v>
      </c>
      <c r="DR76" s="20"/>
      <c r="DV76" s="16" t="s">
        <v>206</v>
      </c>
      <c r="DY76" s="16" t="s">
        <v>206</v>
      </c>
      <c r="ED76" s="16" t="s">
        <v>206</v>
      </c>
      <c r="EE76" s="20" t="s">
        <v>206</v>
      </c>
      <c r="EF76" s="20"/>
      <c r="EG76" s="20"/>
      <c r="EH76" s="20"/>
      <c r="EI76" s="20"/>
      <c r="EJ76" s="20"/>
      <c r="EK76" s="20"/>
      <c r="EL76" s="20"/>
      <c r="EM76" s="20"/>
      <c r="EN76" s="20"/>
      <c r="EO76" s="20" t="s">
        <v>206</v>
      </c>
      <c r="EP76" s="20"/>
      <c r="ET76" s="16" t="s">
        <v>206</v>
      </c>
      <c r="EW76" s="16" t="s">
        <v>206</v>
      </c>
      <c r="FB76" s="16" t="s">
        <v>206</v>
      </c>
      <c r="FC76" s="20" t="s">
        <v>206</v>
      </c>
      <c r="FD76" s="20"/>
      <c r="FE76" s="20"/>
      <c r="FF76" s="20" t="s">
        <v>206</v>
      </c>
      <c r="FG76" s="20"/>
      <c r="FH76" s="20"/>
      <c r="FI76" s="20"/>
      <c r="FJ76" s="20"/>
      <c r="FK76" s="20"/>
      <c r="FL76" s="20"/>
      <c r="FM76" s="20" t="s">
        <v>206</v>
      </c>
      <c r="FN76" s="20"/>
      <c r="FR76" s="16" t="s">
        <v>206</v>
      </c>
      <c r="FU76" s="16" t="s">
        <v>206</v>
      </c>
      <c r="FZ76" s="16" t="s">
        <v>206</v>
      </c>
      <c r="GA76" s="20" t="s">
        <v>206</v>
      </c>
      <c r="GB76" s="20"/>
      <c r="GC76" s="20"/>
      <c r="GD76" s="20" t="s">
        <v>206</v>
      </c>
      <c r="GE76" s="20"/>
      <c r="GF76" s="20"/>
      <c r="GG76" s="20"/>
      <c r="GH76" s="20"/>
      <c r="GI76" s="20"/>
      <c r="GJ76" s="20"/>
      <c r="GK76" s="20" t="s">
        <v>206</v>
      </c>
      <c r="GL76" s="20"/>
      <c r="GM76" s="20"/>
      <c r="GN76" s="20"/>
      <c r="GO76" s="20"/>
      <c r="GP76" s="20" t="s">
        <v>206</v>
      </c>
      <c r="GQ76" s="20"/>
      <c r="GR76" s="20"/>
      <c r="GS76" s="20" t="s">
        <v>206</v>
      </c>
      <c r="GT76" s="20"/>
      <c r="GU76" s="20"/>
      <c r="GV76" s="20"/>
      <c r="GW76" s="20"/>
      <c r="GX76" s="20"/>
      <c r="GY76" s="20"/>
      <c r="GZ76" s="20" t="s">
        <v>206</v>
      </c>
      <c r="HA76" s="20"/>
      <c r="HB76" s="20"/>
      <c r="HH76" s="18" t="s">
        <v>202</v>
      </c>
    </row>
    <row r="77" spans="3:216">
      <c r="O77" s="21"/>
      <c r="P77" s="21"/>
      <c r="Q77" s="21"/>
      <c r="R77" s="21"/>
      <c r="S77" s="21"/>
      <c r="T77" s="21"/>
      <c r="U77" s="21"/>
      <c r="V77" s="21"/>
      <c r="W77" s="21"/>
      <c r="X77" s="21"/>
      <c r="Y77" s="21"/>
      <c r="Z77" s="21"/>
      <c r="AM77" s="21"/>
      <c r="AN77" s="21"/>
      <c r="AO77" s="21"/>
      <c r="AP77" s="21"/>
      <c r="AQ77" s="21"/>
      <c r="AR77" s="21"/>
      <c r="AS77" s="21"/>
      <c r="AT77" s="21"/>
      <c r="AU77" s="21"/>
      <c r="AV77" s="21"/>
      <c r="AW77" s="21"/>
      <c r="AX77" s="21"/>
      <c r="BK77" s="21"/>
      <c r="BL77" s="21"/>
      <c r="BM77" s="21"/>
      <c r="BN77" s="21"/>
      <c r="BO77" s="21"/>
      <c r="BP77" s="21"/>
      <c r="BQ77" s="21"/>
      <c r="BR77" s="21"/>
      <c r="BS77" s="21"/>
      <c r="BT77" s="21"/>
      <c r="BU77" s="21"/>
      <c r="BV77" s="21"/>
      <c r="CI77" s="21"/>
      <c r="CJ77" s="21"/>
      <c r="CK77" s="21"/>
      <c r="CL77" s="21"/>
      <c r="CM77" s="21"/>
      <c r="CN77" s="21"/>
      <c r="CO77" s="21"/>
      <c r="CP77" s="21"/>
      <c r="CQ77" s="21"/>
      <c r="CR77" s="21"/>
      <c r="CS77" s="21"/>
      <c r="CT77" s="21"/>
      <c r="DG77" s="21"/>
      <c r="DH77" s="21"/>
      <c r="DI77" s="21"/>
      <c r="DJ77" s="21"/>
      <c r="DK77" s="21"/>
      <c r="DL77" s="21"/>
      <c r="DM77" s="21"/>
      <c r="DN77" s="21"/>
      <c r="DO77" s="21"/>
      <c r="DP77" s="21"/>
      <c r="DQ77" s="21"/>
      <c r="DR77" s="21"/>
      <c r="EE77" s="21"/>
      <c r="EF77" s="21"/>
      <c r="EG77" s="21"/>
      <c r="EH77" s="21"/>
      <c r="EI77" s="21"/>
      <c r="EJ77" s="21"/>
      <c r="EK77" s="21"/>
      <c r="EL77" s="21"/>
      <c r="EM77" s="21"/>
      <c r="EN77" s="21"/>
      <c r="EO77" s="21"/>
      <c r="EP77" s="21"/>
      <c r="FC77" s="21"/>
      <c r="FD77" s="21"/>
      <c r="FE77" s="21"/>
      <c r="FF77" s="21"/>
      <c r="FG77" s="21"/>
      <c r="FH77" s="21"/>
      <c r="FI77" s="21"/>
      <c r="FJ77" s="21"/>
      <c r="FK77" s="21"/>
      <c r="FL77" s="21"/>
      <c r="FM77" s="21"/>
      <c r="FN77" s="21"/>
      <c r="GA77" s="21"/>
      <c r="GB77" s="21"/>
      <c r="GC77" s="21"/>
      <c r="GD77" s="21"/>
      <c r="GE77" s="21"/>
      <c r="GF77" s="21"/>
      <c r="GG77" s="21"/>
      <c r="GH77" s="21"/>
      <c r="GI77" s="21"/>
      <c r="GJ77" s="21"/>
      <c r="GK77" s="21"/>
      <c r="GL77" s="21"/>
      <c r="GW77" s="21"/>
      <c r="GX77" s="21"/>
      <c r="GY77" s="21"/>
      <c r="GZ77" s="21"/>
      <c r="HH77" s="18" t="s">
        <v>206</v>
      </c>
    </row>
    <row r="78" spans="3:216">
      <c r="N78" s="14" t="s">
        <v>207</v>
      </c>
      <c r="O78" s="20"/>
      <c r="P78" s="20"/>
      <c r="Q78" s="20"/>
      <c r="R78" s="20"/>
      <c r="S78" s="20"/>
      <c r="T78" s="20"/>
      <c r="U78" s="20"/>
      <c r="V78" s="20"/>
      <c r="W78" s="20"/>
      <c r="X78" s="20"/>
      <c r="Y78" s="20"/>
      <c r="Z78" s="20"/>
      <c r="AL78" s="14" t="s">
        <v>207</v>
      </c>
      <c r="AM78" s="21"/>
      <c r="AN78" s="21"/>
      <c r="AO78" s="21"/>
      <c r="AP78" s="21"/>
      <c r="AQ78" s="21"/>
      <c r="AR78" s="21"/>
      <c r="AS78" s="21"/>
      <c r="AT78" s="20"/>
      <c r="AU78" s="20"/>
      <c r="AV78" s="20"/>
      <c r="AW78" s="20"/>
      <c r="AX78" s="20"/>
      <c r="BJ78" s="14" t="s">
        <v>207</v>
      </c>
      <c r="BK78" s="21"/>
      <c r="BL78" s="21"/>
      <c r="BM78" s="21"/>
      <c r="BN78" s="21"/>
      <c r="BO78" s="21"/>
      <c r="BP78" s="21"/>
      <c r="BQ78" s="21"/>
      <c r="BR78" s="20"/>
      <c r="BS78" s="20"/>
      <c r="BT78" s="20"/>
      <c r="BU78" s="20"/>
      <c r="BV78" s="20"/>
      <c r="CH78" s="14" t="s">
        <v>207</v>
      </c>
      <c r="CI78" s="21"/>
      <c r="CJ78" s="21"/>
      <c r="CK78" s="21"/>
      <c r="CL78" s="21"/>
      <c r="CM78" s="21"/>
      <c r="CN78" s="21"/>
      <c r="CO78" s="21"/>
      <c r="CP78" s="20"/>
      <c r="CQ78" s="20"/>
      <c r="CR78" s="20"/>
      <c r="CS78" s="20"/>
      <c r="CT78" s="20"/>
      <c r="DF78" s="14" t="s">
        <v>207</v>
      </c>
      <c r="DG78" s="21"/>
      <c r="DH78" s="21"/>
      <c r="DI78" s="21"/>
      <c r="DJ78" s="21"/>
      <c r="DK78" s="21"/>
      <c r="DL78" s="21"/>
      <c r="DM78" s="21"/>
      <c r="DN78" s="20"/>
      <c r="DO78" s="20"/>
      <c r="DP78" s="20"/>
      <c r="DQ78" s="20"/>
      <c r="DR78" s="20"/>
      <c r="ED78" s="14" t="s">
        <v>207</v>
      </c>
      <c r="EE78" s="21"/>
      <c r="EF78" s="21"/>
      <c r="EG78" s="21"/>
      <c r="EH78" s="21"/>
      <c r="EI78" s="21"/>
      <c r="EJ78" s="21"/>
      <c r="EK78" s="21"/>
      <c r="EL78" s="20"/>
      <c r="EM78" s="20"/>
      <c r="EN78" s="20"/>
      <c r="EO78" s="20"/>
      <c r="EP78" s="20"/>
      <c r="FB78" s="14" t="s">
        <v>207</v>
      </c>
      <c r="FC78" s="21"/>
      <c r="FD78" s="21"/>
      <c r="FE78" s="21"/>
      <c r="FF78" s="21"/>
      <c r="FG78" s="21"/>
      <c r="FH78" s="21"/>
      <c r="FI78" s="21"/>
      <c r="FJ78" s="20"/>
      <c r="FK78" s="20"/>
      <c r="FL78" s="20"/>
      <c r="FM78" s="20"/>
      <c r="FN78" s="20"/>
      <c r="GA78" s="21"/>
      <c r="GB78" s="21"/>
      <c r="GC78" s="21"/>
      <c r="GD78" s="21"/>
      <c r="GE78" s="21"/>
      <c r="GF78" s="21"/>
      <c r="GG78" s="21"/>
      <c r="GH78" s="20"/>
      <c r="GI78" s="20"/>
      <c r="GJ78" s="20"/>
      <c r="GK78" s="20"/>
      <c r="GL78" s="20"/>
      <c r="GM78" s="20"/>
      <c r="GN78" s="20"/>
      <c r="GO78" s="20"/>
      <c r="GP78" s="20" t="s">
        <v>208</v>
      </c>
      <c r="GQ78" s="20"/>
      <c r="GR78" s="20"/>
      <c r="GS78" s="20"/>
      <c r="GT78" s="20"/>
      <c r="GU78" s="20"/>
      <c r="GV78" s="20"/>
      <c r="GW78" s="20"/>
      <c r="GX78" s="20"/>
      <c r="GY78" s="20"/>
      <c r="GZ78" s="20"/>
      <c r="HA78" s="20"/>
      <c r="HB78" s="20"/>
    </row>
    <row r="79" spans="3:216">
      <c r="N79" s="20" t="s">
        <v>209</v>
      </c>
      <c r="O79" s="20"/>
      <c r="P79" s="20"/>
      <c r="Q79" s="20"/>
      <c r="R79" s="20"/>
      <c r="S79" s="20"/>
      <c r="T79" s="20"/>
      <c r="U79" s="20"/>
      <c r="V79" s="20"/>
      <c r="W79" s="20"/>
      <c r="X79" s="20"/>
      <c r="Y79" s="20"/>
      <c r="Z79" s="20"/>
      <c r="AL79" s="20" t="s">
        <v>209</v>
      </c>
      <c r="AM79" s="21"/>
      <c r="AN79" s="21"/>
      <c r="AO79" s="21"/>
      <c r="AP79" s="21"/>
      <c r="AQ79" s="21"/>
      <c r="AR79" s="21"/>
      <c r="AS79" s="21"/>
      <c r="AT79" s="20"/>
      <c r="AU79" s="20"/>
      <c r="AV79" s="20"/>
      <c r="AW79" s="20"/>
      <c r="AX79" s="20"/>
      <c r="BJ79" s="20" t="s">
        <v>209</v>
      </c>
      <c r="BK79" s="21"/>
      <c r="BL79" s="21"/>
      <c r="BM79" s="21"/>
      <c r="BN79" s="21"/>
      <c r="BO79" s="21"/>
      <c r="BP79" s="21"/>
      <c r="BQ79" s="21"/>
      <c r="BR79" s="20"/>
      <c r="BS79" s="20"/>
      <c r="BT79" s="20"/>
      <c r="BU79" s="20"/>
      <c r="BV79" s="20"/>
      <c r="CH79" s="20" t="s">
        <v>209</v>
      </c>
      <c r="CI79" s="21"/>
      <c r="CJ79" s="21"/>
      <c r="CK79" s="21"/>
      <c r="CL79" s="21"/>
      <c r="CM79" s="21"/>
      <c r="CN79" s="21"/>
      <c r="CO79" s="21"/>
      <c r="CP79" s="20"/>
      <c r="CQ79" s="20"/>
      <c r="CR79" s="20"/>
      <c r="CS79" s="20"/>
      <c r="CT79" s="20"/>
      <c r="DF79" s="20" t="s">
        <v>209</v>
      </c>
      <c r="DG79" s="21"/>
      <c r="DH79" s="21"/>
      <c r="DI79" s="21"/>
      <c r="DJ79" s="21"/>
      <c r="DK79" s="21"/>
      <c r="DL79" s="21"/>
      <c r="DM79" s="21"/>
      <c r="DN79" s="20"/>
      <c r="DO79" s="20"/>
      <c r="DP79" s="20"/>
      <c r="DQ79" s="20"/>
      <c r="DR79" s="20"/>
      <c r="ED79" s="20" t="s">
        <v>209</v>
      </c>
      <c r="EE79" s="21"/>
      <c r="EF79" s="21"/>
      <c r="EG79" s="21"/>
      <c r="EH79" s="21"/>
      <c r="EI79" s="21"/>
      <c r="EJ79" s="21"/>
      <c r="EK79" s="21"/>
      <c r="EL79" s="20"/>
      <c r="EM79" s="20"/>
      <c r="EN79" s="20"/>
      <c r="EO79" s="20"/>
      <c r="EP79" s="20"/>
      <c r="FB79" s="20" t="s">
        <v>209</v>
      </c>
      <c r="FC79" s="21"/>
      <c r="FD79" s="21"/>
      <c r="FE79" s="21"/>
      <c r="FF79" s="21"/>
      <c r="FG79" s="21"/>
      <c r="FH79" s="21"/>
      <c r="FI79" s="21"/>
      <c r="FJ79" s="20"/>
      <c r="FK79" s="20"/>
      <c r="FL79" s="20"/>
      <c r="FM79" s="20"/>
      <c r="FN79" s="20"/>
      <c r="FZ79" s="20" t="s">
        <v>209</v>
      </c>
      <c r="GA79" s="21"/>
      <c r="GB79" s="21"/>
      <c r="GC79" s="21"/>
      <c r="GD79" s="21"/>
      <c r="GE79" s="21"/>
      <c r="GF79" s="21"/>
      <c r="GG79" s="21"/>
      <c r="GH79" s="20"/>
      <c r="GI79" s="20"/>
      <c r="GJ79" s="20"/>
      <c r="GK79" s="20"/>
      <c r="GL79" s="20"/>
      <c r="GM79" s="20"/>
      <c r="GN79" s="20"/>
      <c r="GO79" s="20"/>
      <c r="GP79" s="20" t="s">
        <v>210</v>
      </c>
      <c r="GQ79" s="20"/>
      <c r="GR79" s="20"/>
      <c r="GS79" s="20"/>
      <c r="GT79" s="20"/>
      <c r="GU79" s="20"/>
      <c r="GV79" s="20"/>
      <c r="GW79" s="20"/>
      <c r="GX79" s="20"/>
      <c r="GY79" s="20"/>
      <c r="GZ79" s="20"/>
      <c r="HA79" s="20"/>
      <c r="HB79" s="20"/>
    </row>
    <row r="80" spans="3:216">
      <c r="N80" s="20" t="s">
        <v>211</v>
      </c>
      <c r="O80" s="20"/>
      <c r="P80" s="20"/>
      <c r="Q80" s="20"/>
      <c r="R80" s="20"/>
      <c r="S80" s="20"/>
      <c r="T80" s="20"/>
      <c r="U80" s="20"/>
      <c r="V80" s="20"/>
      <c r="W80" s="20"/>
      <c r="X80" s="20"/>
      <c r="Y80" s="20"/>
      <c r="Z80" s="20"/>
      <c r="AL80" s="20" t="s">
        <v>211</v>
      </c>
      <c r="AM80" s="21"/>
      <c r="AN80" s="21"/>
      <c r="AO80" s="21"/>
      <c r="AP80" s="21"/>
      <c r="AQ80" s="21"/>
      <c r="AR80" s="21"/>
      <c r="AS80" s="21"/>
      <c r="AT80" s="20"/>
      <c r="AU80" s="20"/>
      <c r="AV80" s="20"/>
      <c r="AW80" s="20"/>
      <c r="AX80" s="20"/>
      <c r="BJ80" s="20" t="s">
        <v>211</v>
      </c>
      <c r="BK80" s="21"/>
      <c r="BL80" s="21"/>
      <c r="BM80" s="21"/>
      <c r="BN80" s="21"/>
      <c r="BO80" s="21"/>
      <c r="BP80" s="21"/>
      <c r="BQ80" s="21"/>
      <c r="BR80" s="20"/>
      <c r="BS80" s="20"/>
      <c r="BT80" s="20"/>
      <c r="BU80" s="20"/>
      <c r="BV80" s="20"/>
      <c r="CH80" s="20" t="s">
        <v>211</v>
      </c>
      <c r="CI80" s="21"/>
      <c r="CJ80" s="21"/>
      <c r="CK80" s="21"/>
      <c r="CL80" s="21"/>
      <c r="CM80" s="21"/>
      <c r="CN80" s="21"/>
      <c r="CO80" s="21"/>
      <c r="CP80" s="20"/>
      <c r="CQ80" s="20"/>
      <c r="CR80" s="20"/>
      <c r="CS80" s="20"/>
      <c r="CT80" s="20"/>
      <c r="DF80" s="20" t="s">
        <v>211</v>
      </c>
      <c r="DG80" s="21"/>
      <c r="DH80" s="21"/>
      <c r="DI80" s="21"/>
      <c r="DJ80" s="21"/>
      <c r="DK80" s="21"/>
      <c r="DL80" s="21"/>
      <c r="DM80" s="21"/>
      <c r="DN80" s="20"/>
      <c r="DO80" s="20"/>
      <c r="DP80" s="20"/>
      <c r="DQ80" s="20"/>
      <c r="DR80" s="20"/>
      <c r="ED80" s="20" t="s">
        <v>211</v>
      </c>
      <c r="EE80" s="21"/>
      <c r="EF80" s="21"/>
      <c r="EG80" s="21"/>
      <c r="EH80" s="21"/>
      <c r="EI80" s="21"/>
      <c r="EJ80" s="21"/>
      <c r="EK80" s="21"/>
      <c r="EL80" s="20"/>
      <c r="EM80" s="20"/>
      <c r="EN80" s="20"/>
      <c r="EO80" s="20"/>
      <c r="EP80" s="20"/>
      <c r="FB80" s="20" t="s">
        <v>211</v>
      </c>
      <c r="FC80" s="21"/>
      <c r="FD80" s="21"/>
      <c r="FE80" s="21"/>
      <c r="FF80" s="21"/>
      <c r="FG80" s="21"/>
      <c r="FH80" s="21"/>
      <c r="FI80" s="21"/>
      <c r="FJ80" s="20"/>
      <c r="FK80" s="20"/>
      <c r="FL80" s="20"/>
      <c r="FM80" s="20"/>
      <c r="FN80" s="20"/>
      <c r="FZ80" s="20" t="s">
        <v>212</v>
      </c>
      <c r="GA80" s="21"/>
      <c r="GB80" s="21"/>
      <c r="GC80" s="21"/>
      <c r="GD80" s="21"/>
      <c r="GE80" s="21"/>
      <c r="GF80" s="21"/>
      <c r="GG80" s="21"/>
      <c r="GH80" s="20"/>
      <c r="GI80" s="20"/>
      <c r="GJ80" s="20"/>
      <c r="GK80" s="20"/>
      <c r="GL80" s="20"/>
      <c r="GM80" s="20"/>
      <c r="GN80" s="20"/>
      <c r="GO80" s="20"/>
      <c r="GP80" s="20" t="s">
        <v>213</v>
      </c>
      <c r="GQ80" s="20"/>
      <c r="GR80" s="20"/>
      <c r="GS80" s="20"/>
      <c r="GT80" s="20"/>
      <c r="GU80" s="20"/>
      <c r="GV80" s="20"/>
      <c r="GW80" s="20"/>
      <c r="GX80" s="20"/>
      <c r="GY80" s="20"/>
      <c r="GZ80" s="20"/>
      <c r="HA80" s="20"/>
      <c r="HB80" s="20"/>
    </row>
    <row r="81" spans="14:210">
      <c r="N81" s="20" t="s">
        <v>214</v>
      </c>
      <c r="O81" s="20"/>
      <c r="P81" s="20"/>
      <c r="Q81" s="20"/>
      <c r="R81" s="20"/>
      <c r="S81" s="20"/>
      <c r="T81" s="20"/>
      <c r="U81" s="20"/>
      <c r="V81" s="20"/>
      <c r="W81" s="20"/>
      <c r="X81" s="20"/>
      <c r="Y81" s="20"/>
      <c r="Z81" s="20"/>
      <c r="AL81" s="20" t="s">
        <v>214</v>
      </c>
      <c r="AM81" s="21"/>
      <c r="AN81" s="21"/>
      <c r="AO81" s="21"/>
      <c r="AP81" s="21"/>
      <c r="AQ81" s="21"/>
      <c r="AR81" s="21"/>
      <c r="AS81" s="21"/>
      <c r="AT81" s="20"/>
      <c r="AU81" s="20"/>
      <c r="AV81" s="20"/>
      <c r="AW81" s="20"/>
      <c r="AX81" s="20"/>
      <c r="BJ81" s="20" t="s">
        <v>214</v>
      </c>
      <c r="BK81" s="21"/>
      <c r="BL81" s="21"/>
      <c r="BM81" s="21"/>
      <c r="BN81" s="21"/>
      <c r="BO81" s="21"/>
      <c r="BP81" s="21"/>
      <c r="BQ81" s="21"/>
      <c r="BR81" s="20"/>
      <c r="BS81" s="20"/>
      <c r="BT81" s="20"/>
      <c r="BU81" s="20"/>
      <c r="BV81" s="20"/>
      <c r="CH81" s="20" t="s">
        <v>214</v>
      </c>
      <c r="CI81" s="21"/>
      <c r="CJ81" s="21"/>
      <c r="CK81" s="21"/>
      <c r="CL81" s="21"/>
      <c r="CM81" s="21"/>
      <c r="CN81" s="21"/>
      <c r="CO81" s="21"/>
      <c r="CP81" s="20"/>
      <c r="CQ81" s="20"/>
      <c r="CR81" s="20"/>
      <c r="CS81" s="20"/>
      <c r="CT81" s="20"/>
      <c r="DF81" s="20" t="s">
        <v>214</v>
      </c>
      <c r="DG81" s="21"/>
      <c r="DH81" s="21"/>
      <c r="DI81" s="21"/>
      <c r="DJ81" s="21"/>
      <c r="DK81" s="21"/>
      <c r="DL81" s="21"/>
      <c r="DM81" s="21"/>
      <c r="DN81" s="20"/>
      <c r="DO81" s="20"/>
      <c r="DP81" s="20"/>
      <c r="DQ81" s="20"/>
      <c r="DR81" s="20"/>
      <c r="ED81" s="20" t="s">
        <v>214</v>
      </c>
      <c r="EE81" s="21"/>
      <c r="EF81" s="21"/>
      <c r="EG81" s="21"/>
      <c r="EH81" s="21"/>
      <c r="EI81" s="21"/>
      <c r="EJ81" s="21"/>
      <c r="EK81" s="21"/>
      <c r="EL81" s="20"/>
      <c r="EM81" s="20"/>
      <c r="EN81" s="20"/>
      <c r="EO81" s="20"/>
      <c r="EP81" s="20"/>
      <c r="FB81" s="20" t="s">
        <v>214</v>
      </c>
      <c r="FC81" s="21"/>
      <c r="FD81" s="21"/>
      <c r="FE81" s="21"/>
      <c r="FF81" s="21"/>
      <c r="FG81" s="21"/>
      <c r="FH81" s="21"/>
      <c r="FI81" s="21"/>
      <c r="FJ81" s="20"/>
      <c r="FK81" s="20"/>
      <c r="FL81" s="20"/>
      <c r="FM81" s="20"/>
      <c r="FN81" s="20"/>
      <c r="FZ81" s="20" t="s">
        <v>215</v>
      </c>
      <c r="GA81" s="21"/>
      <c r="GB81" s="21"/>
      <c r="GC81" s="21"/>
      <c r="GD81" s="21"/>
      <c r="GE81" s="21"/>
      <c r="GF81" s="21"/>
      <c r="GG81" s="21"/>
      <c r="GH81" s="20"/>
      <c r="GI81" s="20"/>
      <c r="GJ81" s="20"/>
      <c r="GK81" s="20"/>
      <c r="GL81" s="20"/>
      <c r="GM81" s="20"/>
      <c r="GN81" s="20"/>
      <c r="GO81" s="20"/>
      <c r="GP81" s="20" t="s">
        <v>216</v>
      </c>
      <c r="GQ81" s="20"/>
      <c r="GR81" s="20"/>
      <c r="GS81" s="20"/>
      <c r="GT81" s="20"/>
      <c r="GU81" s="20"/>
      <c r="GV81" s="20"/>
      <c r="GW81" s="20"/>
      <c r="GX81" s="20"/>
      <c r="GY81" s="20"/>
      <c r="GZ81" s="20"/>
      <c r="HA81" s="20"/>
      <c r="HB81" s="20"/>
    </row>
    <row r="82" spans="14:210">
      <c r="N82" s="20" t="s">
        <v>215</v>
      </c>
      <c r="O82" s="20"/>
      <c r="P82" s="20"/>
      <c r="Q82" s="20"/>
      <c r="R82" s="20"/>
      <c r="S82" s="20"/>
      <c r="T82" s="20"/>
      <c r="U82" s="20"/>
      <c r="V82" s="20"/>
      <c r="W82" s="20"/>
      <c r="X82" s="20"/>
      <c r="Y82" s="20"/>
      <c r="Z82" s="20"/>
      <c r="AL82" s="20" t="s">
        <v>215</v>
      </c>
      <c r="AM82" s="21"/>
      <c r="AN82" s="21"/>
      <c r="AO82" s="21"/>
      <c r="AP82" s="21"/>
      <c r="AQ82" s="21"/>
      <c r="AR82" s="21"/>
      <c r="AS82" s="21"/>
      <c r="AT82" s="20"/>
      <c r="AU82" s="20"/>
      <c r="AV82" s="20"/>
      <c r="AW82" s="20"/>
      <c r="AX82" s="20"/>
      <c r="BJ82" s="20" t="s">
        <v>215</v>
      </c>
      <c r="BK82" s="21"/>
      <c r="BL82" s="21"/>
      <c r="BM82" s="21"/>
      <c r="BN82" s="21"/>
      <c r="BO82" s="21"/>
      <c r="BP82" s="21"/>
      <c r="BQ82" s="21"/>
      <c r="BR82" s="20"/>
      <c r="BS82" s="20"/>
      <c r="BT82" s="20"/>
      <c r="BU82" s="20"/>
      <c r="BV82" s="20"/>
      <c r="CH82" s="20" t="s">
        <v>215</v>
      </c>
      <c r="CI82" s="21"/>
      <c r="CJ82" s="21"/>
      <c r="CK82" s="21"/>
      <c r="CL82" s="21"/>
      <c r="CM82" s="21"/>
      <c r="CN82" s="21"/>
      <c r="CO82" s="21"/>
      <c r="CP82" s="20"/>
      <c r="CQ82" s="20"/>
      <c r="CR82" s="20"/>
      <c r="CS82" s="20"/>
      <c r="CT82" s="20"/>
      <c r="DF82" s="20" t="s">
        <v>215</v>
      </c>
      <c r="DG82" s="21"/>
      <c r="DH82" s="21"/>
      <c r="DI82" s="21"/>
      <c r="DJ82" s="21"/>
      <c r="DK82" s="21"/>
      <c r="DL82" s="21"/>
      <c r="DM82" s="21"/>
      <c r="DN82" s="20"/>
      <c r="DO82" s="20"/>
      <c r="DP82" s="20"/>
      <c r="DQ82" s="20"/>
      <c r="DR82" s="20"/>
      <c r="ED82" s="20" t="s">
        <v>215</v>
      </c>
      <c r="EE82" s="21"/>
      <c r="EF82" s="21"/>
      <c r="EG82" s="21"/>
      <c r="EH82" s="21"/>
      <c r="EI82" s="21"/>
      <c r="EJ82" s="21"/>
      <c r="EK82" s="21"/>
      <c r="EL82" s="20"/>
      <c r="EM82" s="20"/>
      <c r="EN82" s="20"/>
      <c r="EO82" s="20"/>
      <c r="EP82" s="20"/>
      <c r="FB82" s="20" t="s">
        <v>215</v>
      </c>
      <c r="FC82" s="21"/>
      <c r="FD82" s="21"/>
      <c r="FE82" s="21"/>
      <c r="FF82" s="21"/>
      <c r="FG82" s="21"/>
      <c r="FH82" s="21"/>
      <c r="FI82" s="21"/>
      <c r="FJ82" s="20"/>
      <c r="FK82" s="20"/>
      <c r="FL82" s="20"/>
      <c r="FM82" s="20"/>
      <c r="FN82" s="20"/>
      <c r="FZ82" s="20" t="s">
        <v>217</v>
      </c>
      <c r="GA82" s="21"/>
      <c r="GB82" s="21"/>
      <c r="GC82" s="21"/>
      <c r="GD82" s="21"/>
      <c r="GE82" s="21"/>
      <c r="GF82" s="21"/>
      <c r="GG82" s="21"/>
      <c r="GH82" s="20"/>
      <c r="GI82" s="20"/>
      <c r="GJ82" s="20"/>
      <c r="GK82" s="20"/>
      <c r="GL82" s="20"/>
      <c r="GM82" s="20"/>
      <c r="GN82" s="20"/>
      <c r="GO82" s="20"/>
      <c r="GP82" s="20" t="s">
        <v>218</v>
      </c>
      <c r="GQ82" s="20"/>
      <c r="GR82" s="20"/>
      <c r="GS82" s="20"/>
      <c r="GT82" s="20"/>
      <c r="GU82" s="20"/>
      <c r="GV82" s="20"/>
      <c r="GW82" s="20"/>
      <c r="GX82" s="20"/>
      <c r="GY82" s="20"/>
      <c r="GZ82" s="20"/>
      <c r="HA82" s="20"/>
      <c r="HB82" s="20"/>
    </row>
    <row r="83" spans="14:210">
      <c r="N83" s="20" t="s">
        <v>217</v>
      </c>
      <c r="O83" s="20"/>
      <c r="P83" s="20"/>
      <c r="Q83" s="20"/>
      <c r="R83" s="20"/>
      <c r="S83" s="20"/>
      <c r="T83" s="20"/>
      <c r="U83" s="20"/>
      <c r="V83" s="20"/>
      <c r="W83" s="20"/>
      <c r="X83" s="20"/>
      <c r="Y83" s="20"/>
      <c r="Z83" s="20"/>
      <c r="AL83" s="20" t="s">
        <v>217</v>
      </c>
      <c r="AM83" s="21"/>
      <c r="AN83" s="21"/>
      <c r="AO83" s="21"/>
      <c r="AP83" s="21"/>
      <c r="AQ83" s="21"/>
      <c r="AR83" s="21"/>
      <c r="AS83" s="21"/>
      <c r="AT83" s="20"/>
      <c r="AU83" s="20"/>
      <c r="AV83" s="20"/>
      <c r="AW83" s="20"/>
      <c r="AX83" s="20"/>
      <c r="BJ83" s="20" t="s">
        <v>217</v>
      </c>
      <c r="BK83" s="21"/>
      <c r="BL83" s="21"/>
      <c r="BM83" s="21"/>
      <c r="BN83" s="21"/>
      <c r="BO83" s="21"/>
      <c r="BP83" s="21"/>
      <c r="BQ83" s="21"/>
      <c r="BR83" s="20"/>
      <c r="BS83" s="20"/>
      <c r="BT83" s="20"/>
      <c r="BU83" s="20"/>
      <c r="BV83" s="20"/>
      <c r="CH83" s="20" t="s">
        <v>217</v>
      </c>
      <c r="CI83" s="21"/>
      <c r="CJ83" s="21"/>
      <c r="CK83" s="21"/>
      <c r="CL83" s="21"/>
      <c r="CM83" s="21"/>
      <c r="CN83" s="21"/>
      <c r="CO83" s="21"/>
      <c r="CP83" s="20"/>
      <c r="CQ83" s="20"/>
      <c r="CR83" s="20"/>
      <c r="CS83" s="20"/>
      <c r="CT83" s="20"/>
      <c r="DF83" s="20" t="s">
        <v>217</v>
      </c>
      <c r="DG83" s="21"/>
      <c r="DH83" s="21"/>
      <c r="DI83" s="21"/>
      <c r="DJ83" s="21"/>
      <c r="DK83" s="21"/>
      <c r="DL83" s="21"/>
      <c r="DM83" s="21"/>
      <c r="DN83" s="20"/>
      <c r="DO83" s="20"/>
      <c r="DP83" s="20"/>
      <c r="DQ83" s="20"/>
      <c r="DR83" s="20"/>
      <c r="ED83" s="20" t="s">
        <v>217</v>
      </c>
      <c r="EE83" s="21"/>
      <c r="EF83" s="21"/>
      <c r="EG83" s="21"/>
      <c r="EH83" s="21"/>
      <c r="EI83" s="21"/>
      <c r="EJ83" s="21"/>
      <c r="EK83" s="21"/>
      <c r="EL83" s="20"/>
      <c r="EM83" s="20"/>
      <c r="EN83" s="20"/>
      <c r="EO83" s="20"/>
      <c r="EP83" s="20"/>
      <c r="FB83" s="20" t="s">
        <v>217</v>
      </c>
      <c r="FC83" s="21"/>
      <c r="FD83" s="21"/>
      <c r="FE83" s="21"/>
      <c r="FF83" s="21"/>
      <c r="FG83" s="21"/>
      <c r="FH83" s="21"/>
      <c r="FI83" s="21"/>
      <c r="FJ83" s="20"/>
      <c r="FK83" s="20"/>
      <c r="FL83" s="20"/>
      <c r="FM83" s="20"/>
      <c r="FN83" s="20"/>
      <c r="FZ83" s="20" t="s">
        <v>219</v>
      </c>
      <c r="GA83" s="21"/>
      <c r="GB83" s="21"/>
      <c r="GC83" s="21"/>
      <c r="GD83" s="21"/>
      <c r="GE83" s="21"/>
      <c r="GF83" s="21"/>
      <c r="GG83" s="21"/>
      <c r="GH83" s="20"/>
      <c r="GI83" s="20"/>
      <c r="GJ83" s="20"/>
      <c r="GK83" s="20"/>
      <c r="GL83" s="20"/>
      <c r="GP83" s="20" t="s">
        <v>220</v>
      </c>
      <c r="GQ83" s="20"/>
      <c r="GR83" s="20"/>
      <c r="GS83" s="20"/>
      <c r="GT83" s="20"/>
      <c r="GU83" s="20"/>
      <c r="GV83" s="20"/>
      <c r="GW83" s="20"/>
      <c r="GX83" s="20"/>
      <c r="GY83" s="20"/>
      <c r="GZ83" s="20"/>
      <c r="HA83" s="20"/>
      <c r="HB83" s="20"/>
    </row>
    <row r="84" spans="14:210">
      <c r="N84" s="20" t="s">
        <v>219</v>
      </c>
      <c r="O84" s="20"/>
      <c r="P84" s="20"/>
      <c r="Q84" s="20"/>
      <c r="R84" s="20"/>
      <c r="S84" s="20"/>
      <c r="T84" s="20"/>
      <c r="U84" s="20"/>
      <c r="V84" s="20"/>
      <c r="W84" s="20"/>
      <c r="X84" s="20"/>
      <c r="Y84" s="20"/>
      <c r="Z84" s="20"/>
      <c r="AL84" s="20" t="s">
        <v>219</v>
      </c>
      <c r="AM84" s="21"/>
      <c r="AN84" s="21"/>
      <c r="AO84" s="21"/>
      <c r="AP84" s="21"/>
      <c r="AQ84" s="21"/>
      <c r="AR84" s="21"/>
      <c r="AS84" s="21"/>
      <c r="AT84" s="20"/>
      <c r="AU84" s="20"/>
      <c r="AV84" s="20"/>
      <c r="AW84" s="20"/>
      <c r="AX84" s="20"/>
      <c r="BJ84" s="20" t="s">
        <v>219</v>
      </c>
      <c r="BK84" s="21"/>
      <c r="BL84" s="21"/>
      <c r="BM84" s="21"/>
      <c r="BN84" s="21"/>
      <c r="BO84" s="21"/>
      <c r="BP84" s="21"/>
      <c r="BQ84" s="21"/>
      <c r="BR84" s="20"/>
      <c r="BS84" s="20"/>
      <c r="BT84" s="20"/>
      <c r="BU84" s="20"/>
      <c r="BV84" s="20"/>
      <c r="CH84" s="20" t="s">
        <v>219</v>
      </c>
      <c r="CI84" s="21"/>
      <c r="CJ84" s="21"/>
      <c r="CK84" s="21"/>
      <c r="CL84" s="21"/>
      <c r="CM84" s="21"/>
      <c r="CN84" s="21"/>
      <c r="CO84" s="21"/>
      <c r="CP84" s="20"/>
      <c r="CQ84" s="20"/>
      <c r="CR84" s="20"/>
      <c r="CS84" s="20"/>
      <c r="CT84" s="20"/>
      <c r="DF84" s="20" t="s">
        <v>219</v>
      </c>
      <c r="DG84" s="21"/>
      <c r="DH84" s="21"/>
      <c r="DI84" s="21"/>
      <c r="DJ84" s="21"/>
      <c r="DK84" s="21"/>
      <c r="DL84" s="21"/>
      <c r="DM84" s="21"/>
      <c r="DN84" s="20"/>
      <c r="DO84" s="20"/>
      <c r="DP84" s="20"/>
      <c r="DQ84" s="20"/>
      <c r="DR84" s="20"/>
      <c r="ED84" s="20" t="s">
        <v>219</v>
      </c>
      <c r="EE84" s="21"/>
      <c r="EF84" s="21"/>
      <c r="EG84" s="21"/>
      <c r="EH84" s="21"/>
      <c r="EI84" s="21"/>
      <c r="EJ84" s="21"/>
      <c r="EK84" s="21"/>
      <c r="EL84" s="20"/>
      <c r="EM84" s="20"/>
      <c r="EN84" s="20"/>
      <c r="EO84" s="20"/>
      <c r="EP84" s="20"/>
      <c r="FB84" s="20" t="s">
        <v>219</v>
      </c>
      <c r="FC84" s="21"/>
      <c r="FD84" s="21"/>
      <c r="FE84" s="21"/>
      <c r="FF84" s="21"/>
      <c r="FG84" s="21"/>
      <c r="FH84" s="21"/>
      <c r="FI84" s="21"/>
      <c r="FJ84" s="20"/>
      <c r="FK84" s="20"/>
      <c r="FL84" s="20"/>
      <c r="FM84" s="20"/>
      <c r="FN84" s="20"/>
      <c r="FZ84" s="20" t="s">
        <v>221</v>
      </c>
      <c r="GA84" s="21"/>
      <c r="GB84" s="21"/>
      <c r="GC84" s="21"/>
      <c r="GD84" s="21"/>
      <c r="GE84" s="21"/>
      <c r="GF84" s="21"/>
      <c r="GG84" s="21"/>
      <c r="GH84" s="20"/>
      <c r="GI84" s="20"/>
      <c r="GJ84" s="20"/>
      <c r="GK84" s="20"/>
      <c r="GL84" s="20"/>
      <c r="GM84" s="20"/>
      <c r="GN84" s="20"/>
      <c r="GO84" s="20"/>
      <c r="GP84" s="20" t="s">
        <v>222</v>
      </c>
      <c r="GQ84" s="20"/>
      <c r="GR84" s="20"/>
      <c r="GS84" s="20"/>
      <c r="GT84" s="20"/>
      <c r="GU84" s="20"/>
      <c r="GV84" s="20"/>
      <c r="GW84" s="20"/>
      <c r="GX84" s="20"/>
      <c r="GY84" s="20"/>
      <c r="GZ84" s="20"/>
      <c r="HA84" s="20"/>
      <c r="HB84" s="20"/>
    </row>
    <row r="85" spans="14:210">
      <c r="N85" s="20" t="s">
        <v>221</v>
      </c>
      <c r="O85" s="20"/>
      <c r="P85" s="20"/>
      <c r="Q85" s="20"/>
      <c r="R85" s="20"/>
      <c r="S85" s="20"/>
      <c r="T85" s="20"/>
      <c r="U85" s="20"/>
      <c r="V85" s="20"/>
      <c r="W85" s="20"/>
      <c r="X85" s="20"/>
      <c r="Y85" s="20"/>
      <c r="Z85" s="20"/>
      <c r="AL85" s="20" t="s">
        <v>221</v>
      </c>
      <c r="AM85" s="21"/>
      <c r="AN85" s="21"/>
      <c r="AO85" s="21"/>
      <c r="AP85" s="21"/>
      <c r="AQ85" s="21"/>
      <c r="AR85" s="21"/>
      <c r="AS85" s="21"/>
      <c r="AT85" s="20"/>
      <c r="AU85" s="20"/>
      <c r="AV85" s="20"/>
      <c r="AW85" s="20"/>
      <c r="AX85" s="20"/>
      <c r="BJ85" s="20" t="s">
        <v>221</v>
      </c>
      <c r="BK85" s="21"/>
      <c r="BL85" s="21"/>
      <c r="BM85" s="21"/>
      <c r="BN85" s="21"/>
      <c r="BO85" s="21"/>
      <c r="BP85" s="21"/>
      <c r="BQ85" s="21"/>
      <c r="BR85" s="20"/>
      <c r="BS85" s="20"/>
      <c r="BT85" s="20"/>
      <c r="BU85" s="20"/>
      <c r="BV85" s="20"/>
      <c r="CH85" s="20" t="s">
        <v>221</v>
      </c>
      <c r="CI85" s="21"/>
      <c r="CJ85" s="21"/>
      <c r="CK85" s="21"/>
      <c r="CL85" s="21"/>
      <c r="CM85" s="21"/>
      <c r="CN85" s="21"/>
      <c r="CO85" s="21"/>
      <c r="CP85" s="20"/>
      <c r="CQ85" s="20"/>
      <c r="CR85" s="20"/>
      <c r="CS85" s="20"/>
      <c r="CT85" s="20"/>
      <c r="DF85" s="20" t="s">
        <v>221</v>
      </c>
      <c r="DG85" s="21"/>
      <c r="DH85" s="21"/>
      <c r="DI85" s="21"/>
      <c r="DJ85" s="21"/>
      <c r="DK85" s="21"/>
      <c r="DL85" s="21"/>
      <c r="DM85" s="21"/>
      <c r="DN85" s="20"/>
      <c r="DO85" s="20"/>
      <c r="DP85" s="20"/>
      <c r="DQ85" s="20"/>
      <c r="DR85" s="20"/>
      <c r="ED85" s="20" t="s">
        <v>221</v>
      </c>
      <c r="EE85" s="21"/>
      <c r="EF85" s="21"/>
      <c r="EG85" s="21"/>
      <c r="EH85" s="21"/>
      <c r="EI85" s="21"/>
      <c r="EJ85" s="21"/>
      <c r="EK85" s="21"/>
      <c r="EL85" s="20"/>
      <c r="EM85" s="20"/>
      <c r="EN85" s="20"/>
      <c r="EO85" s="20"/>
      <c r="EP85" s="20"/>
      <c r="FB85" s="20" t="s">
        <v>221</v>
      </c>
      <c r="FC85" s="21"/>
      <c r="FD85" s="21"/>
      <c r="FE85" s="21"/>
      <c r="FF85" s="21"/>
      <c r="FG85" s="21"/>
      <c r="FH85" s="21"/>
      <c r="FI85" s="21"/>
      <c r="FJ85" s="20"/>
      <c r="FK85" s="20"/>
      <c r="FL85" s="20"/>
      <c r="FM85" s="20"/>
      <c r="FN85" s="20"/>
      <c r="GA85" s="21"/>
      <c r="GB85" s="21"/>
      <c r="GC85" s="21"/>
      <c r="GD85" s="21"/>
      <c r="GE85" s="21"/>
      <c r="GF85" s="21"/>
      <c r="GG85" s="21"/>
      <c r="GH85" s="20"/>
      <c r="GI85" s="20"/>
      <c r="GJ85" s="20"/>
      <c r="GK85" s="20"/>
      <c r="GL85" s="20"/>
      <c r="GM85" s="20"/>
      <c r="GN85" s="20"/>
      <c r="GO85" s="20"/>
      <c r="GP85" s="20" t="s">
        <v>223</v>
      </c>
      <c r="GQ85" s="20"/>
      <c r="GR85" s="20"/>
      <c r="GS85" s="20"/>
      <c r="GT85" s="20"/>
      <c r="GU85" s="20"/>
      <c r="GV85" s="20"/>
      <c r="GW85" s="20"/>
      <c r="GX85" s="20"/>
      <c r="GY85" s="20"/>
      <c r="GZ85" s="20"/>
      <c r="HA85" s="20"/>
      <c r="HB85" s="20"/>
    </row>
    <row r="86" spans="14:210">
      <c r="O86" s="20"/>
      <c r="P86" s="20"/>
      <c r="Q86" s="20"/>
      <c r="R86" s="20"/>
      <c r="S86" s="20"/>
      <c r="T86" s="20"/>
      <c r="U86" s="20"/>
      <c r="V86" s="20"/>
      <c r="W86" s="20"/>
      <c r="X86" s="20"/>
      <c r="Y86" s="20"/>
      <c r="Z86" s="20"/>
      <c r="AM86" s="21"/>
      <c r="AN86" s="21"/>
      <c r="AO86" s="21"/>
      <c r="AP86" s="21"/>
      <c r="AQ86" s="21"/>
      <c r="AR86" s="21"/>
      <c r="AS86" s="21"/>
      <c r="AT86" s="20"/>
      <c r="AU86" s="20"/>
      <c r="AV86" s="20"/>
      <c r="AW86" s="20"/>
      <c r="AX86" s="20"/>
      <c r="BK86" s="21"/>
      <c r="BL86" s="21"/>
      <c r="BM86" s="21"/>
      <c r="BN86" s="21"/>
      <c r="BO86" s="21"/>
      <c r="BP86" s="21"/>
      <c r="BQ86" s="21"/>
      <c r="BR86" s="20"/>
      <c r="BS86" s="20"/>
      <c r="BT86" s="20"/>
      <c r="BU86" s="20"/>
      <c r="BV86" s="20"/>
      <c r="CI86" s="21"/>
      <c r="CJ86" s="21"/>
      <c r="CK86" s="21"/>
      <c r="CL86" s="21"/>
      <c r="CM86" s="21"/>
      <c r="CN86" s="21"/>
      <c r="CO86" s="21"/>
      <c r="CP86" s="20"/>
      <c r="CQ86" s="20"/>
      <c r="CR86" s="20"/>
      <c r="CS86" s="20"/>
      <c r="CT86" s="20"/>
      <c r="DG86" s="21"/>
      <c r="DH86" s="21"/>
      <c r="DI86" s="21"/>
      <c r="DJ86" s="21"/>
      <c r="DK86" s="21"/>
      <c r="DL86" s="21"/>
      <c r="DM86" s="21"/>
      <c r="DN86" s="20"/>
      <c r="DO86" s="20"/>
      <c r="DP86" s="20"/>
      <c r="DQ86" s="20"/>
      <c r="DR86" s="20"/>
      <c r="EE86" s="21"/>
      <c r="EF86" s="21"/>
      <c r="EG86" s="21"/>
      <c r="EH86" s="21"/>
      <c r="EI86" s="21"/>
      <c r="EJ86" s="21"/>
      <c r="EK86" s="21"/>
      <c r="EL86" s="20"/>
      <c r="EM86" s="20"/>
      <c r="EN86" s="20"/>
      <c r="EO86" s="20"/>
      <c r="EP86" s="20"/>
      <c r="FC86" s="21"/>
      <c r="FD86" s="21"/>
      <c r="FE86" s="21"/>
      <c r="FF86" s="21"/>
      <c r="FG86" s="21"/>
      <c r="FH86" s="21"/>
      <c r="FI86" s="21"/>
      <c r="FJ86" s="20"/>
      <c r="FK86" s="20"/>
      <c r="FL86" s="20"/>
      <c r="FM86" s="20"/>
      <c r="FN86" s="20"/>
      <c r="GA86" s="21"/>
      <c r="GB86" s="21"/>
      <c r="GC86" s="21"/>
      <c r="GD86" s="21"/>
      <c r="GE86" s="21"/>
      <c r="GF86" s="21"/>
      <c r="GG86" s="21"/>
      <c r="GH86" s="20"/>
      <c r="GI86" s="20"/>
      <c r="GJ86" s="20"/>
      <c r="GK86" s="20"/>
      <c r="GL86" s="20"/>
      <c r="GM86" s="20"/>
      <c r="GN86" s="20"/>
      <c r="GO86" s="20"/>
      <c r="GP86" s="20" t="s">
        <v>224</v>
      </c>
      <c r="GQ86" s="20"/>
      <c r="GR86" s="20"/>
      <c r="GS86" s="20"/>
      <c r="GT86" s="20"/>
      <c r="GU86" s="20"/>
      <c r="GV86" s="20"/>
      <c r="GW86" s="20"/>
      <c r="GX86" s="20"/>
      <c r="GY86" s="20"/>
      <c r="GZ86" s="20"/>
      <c r="HA86" s="20"/>
      <c r="HB86" s="20"/>
    </row>
    <row r="87" spans="14:210">
      <c r="O87" s="20"/>
      <c r="P87" s="20"/>
      <c r="Q87" s="20"/>
      <c r="R87" s="20"/>
      <c r="S87" s="20"/>
      <c r="T87" s="20"/>
      <c r="U87" s="20"/>
      <c r="V87" s="20"/>
      <c r="W87" s="20"/>
      <c r="X87" s="20"/>
      <c r="Y87" s="20"/>
      <c r="Z87" s="20"/>
      <c r="AM87" s="21"/>
      <c r="AN87" s="21"/>
      <c r="AO87" s="21"/>
      <c r="AP87" s="21"/>
      <c r="AQ87" s="21"/>
      <c r="AR87" s="21"/>
      <c r="AS87" s="21"/>
      <c r="AT87" s="20"/>
      <c r="AU87" s="20"/>
      <c r="AV87" s="20"/>
      <c r="AW87" s="20"/>
      <c r="AX87" s="20"/>
      <c r="BK87" s="21"/>
      <c r="BL87" s="21"/>
      <c r="BM87" s="21"/>
      <c r="BN87" s="21"/>
      <c r="BO87" s="21"/>
      <c r="BP87" s="21"/>
      <c r="BQ87" s="21"/>
      <c r="BR87" s="20"/>
      <c r="BS87" s="20"/>
      <c r="BT87" s="20"/>
      <c r="BU87" s="20"/>
      <c r="BV87" s="20"/>
      <c r="CI87" s="21"/>
      <c r="CJ87" s="21"/>
      <c r="CK87" s="21"/>
      <c r="CL87" s="21"/>
      <c r="CM87" s="21"/>
      <c r="CN87" s="21"/>
      <c r="CO87" s="21"/>
      <c r="CP87" s="20"/>
      <c r="CQ87" s="20"/>
      <c r="CR87" s="20"/>
      <c r="CS87" s="20"/>
      <c r="CT87" s="20"/>
      <c r="DG87" s="21"/>
      <c r="DH87" s="21"/>
      <c r="DI87" s="21"/>
      <c r="DJ87" s="21"/>
      <c r="DK87" s="21"/>
      <c r="DL87" s="21"/>
      <c r="DM87" s="21"/>
      <c r="DN87" s="20"/>
      <c r="DO87" s="20"/>
      <c r="DP87" s="20"/>
      <c r="DQ87" s="20"/>
      <c r="DR87" s="20"/>
      <c r="EE87" s="21"/>
      <c r="EF87" s="21"/>
      <c r="EG87" s="21"/>
      <c r="EH87" s="21"/>
      <c r="EI87" s="21"/>
      <c r="EJ87" s="21"/>
      <c r="EK87" s="21"/>
      <c r="EL87" s="20"/>
      <c r="EM87" s="20"/>
      <c r="EN87" s="20"/>
      <c r="EO87" s="20"/>
      <c r="EP87" s="20"/>
      <c r="FC87" s="21"/>
      <c r="FD87" s="21"/>
      <c r="FE87" s="21"/>
      <c r="FF87" s="21"/>
      <c r="FG87" s="21"/>
      <c r="FH87" s="21"/>
      <c r="FI87" s="21"/>
      <c r="FJ87" s="20"/>
      <c r="FK87" s="20"/>
      <c r="FL87" s="20"/>
      <c r="FM87" s="20"/>
      <c r="FN87" s="20"/>
      <c r="GA87" s="21"/>
      <c r="GB87" s="21"/>
      <c r="GC87" s="21"/>
      <c r="GD87" s="21"/>
      <c r="GE87" s="21"/>
      <c r="GF87" s="21"/>
      <c r="GG87" s="21"/>
      <c r="GH87" s="20"/>
      <c r="GI87" s="20"/>
      <c r="GJ87" s="20"/>
      <c r="GK87" s="20"/>
      <c r="GL87" s="20"/>
      <c r="GM87" s="20"/>
      <c r="GN87" s="20"/>
      <c r="GO87" s="20"/>
      <c r="GP87" s="20" t="s">
        <v>225</v>
      </c>
      <c r="GQ87" s="20"/>
      <c r="GR87" s="20"/>
      <c r="GS87" s="20"/>
      <c r="GT87" s="20"/>
      <c r="GU87" s="20"/>
      <c r="GV87" s="20"/>
      <c r="GW87" s="20"/>
      <c r="GX87" s="20"/>
      <c r="GY87" s="20"/>
      <c r="GZ87" s="20"/>
      <c r="HA87" s="20"/>
      <c r="HB87" s="20"/>
    </row>
    <row r="88" spans="14:210">
      <c r="O88" s="20"/>
      <c r="P88" s="20"/>
      <c r="Q88" s="20"/>
      <c r="R88" s="20"/>
      <c r="S88" s="20"/>
      <c r="T88" s="20"/>
      <c r="U88" s="20"/>
      <c r="V88" s="20"/>
      <c r="W88" s="20"/>
      <c r="X88" s="20"/>
      <c r="Y88" s="20"/>
      <c r="Z88" s="20"/>
      <c r="AM88" s="20"/>
      <c r="AN88" s="20"/>
      <c r="AO88" s="20"/>
      <c r="AP88" s="20"/>
      <c r="AQ88" s="20"/>
      <c r="AR88" s="20"/>
      <c r="AS88" s="20"/>
      <c r="AT88" s="20"/>
      <c r="AU88" s="20"/>
      <c r="AV88" s="20"/>
      <c r="AW88" s="20"/>
      <c r="AX88" s="20"/>
      <c r="BK88" s="21"/>
      <c r="BL88" s="21"/>
      <c r="BM88" s="21"/>
      <c r="BN88" s="21"/>
      <c r="BO88" s="21"/>
      <c r="BP88" s="21"/>
      <c r="BQ88" s="21"/>
      <c r="BR88" s="20"/>
      <c r="BS88" s="20"/>
      <c r="BT88" s="20"/>
      <c r="BU88" s="20"/>
      <c r="BV88" s="20"/>
      <c r="CI88" s="21"/>
      <c r="CJ88" s="21"/>
      <c r="CK88" s="21"/>
      <c r="CL88" s="21"/>
      <c r="CM88" s="21"/>
      <c r="CN88" s="21"/>
      <c r="CO88" s="21"/>
      <c r="CP88" s="20"/>
      <c r="CQ88" s="20"/>
      <c r="CR88" s="20"/>
      <c r="CS88" s="20"/>
      <c r="CT88" s="20"/>
      <c r="DG88" s="21"/>
      <c r="DH88" s="21"/>
      <c r="DI88" s="21"/>
      <c r="DJ88" s="21"/>
      <c r="DK88" s="21"/>
      <c r="DL88" s="21"/>
      <c r="DM88" s="21"/>
      <c r="DN88" s="20"/>
      <c r="DO88" s="20"/>
      <c r="DP88" s="20"/>
      <c r="DQ88" s="20"/>
      <c r="DR88" s="20"/>
      <c r="EE88" s="21"/>
      <c r="EF88" s="21"/>
      <c r="EG88" s="21"/>
      <c r="EH88" s="21"/>
      <c r="EI88" s="21"/>
      <c r="EJ88" s="21"/>
      <c r="EK88" s="21"/>
      <c r="EL88" s="20"/>
      <c r="EM88" s="20"/>
      <c r="EN88" s="20"/>
      <c r="EO88" s="20"/>
      <c r="EP88" s="20"/>
      <c r="FC88" s="21"/>
      <c r="FD88" s="21"/>
      <c r="FE88" s="21"/>
      <c r="FF88" s="21"/>
      <c r="FG88" s="21"/>
      <c r="FH88" s="21"/>
      <c r="FI88" s="21"/>
      <c r="FJ88" s="20"/>
      <c r="FK88" s="20"/>
      <c r="FL88" s="20"/>
      <c r="FM88" s="20"/>
      <c r="FN88" s="20"/>
      <c r="GA88" s="21"/>
      <c r="GB88" s="21"/>
      <c r="GC88" s="21"/>
      <c r="GD88" s="21"/>
      <c r="GE88" s="21"/>
      <c r="GF88" s="21"/>
      <c r="GG88" s="21"/>
      <c r="GH88" s="20"/>
      <c r="GI88" s="20"/>
      <c r="GJ88" s="20"/>
      <c r="GK88" s="20"/>
      <c r="GL88" s="20"/>
      <c r="GP88" s="20" t="s">
        <v>226</v>
      </c>
      <c r="GQ88" s="20"/>
      <c r="GR88" s="20"/>
      <c r="GS88" s="20"/>
      <c r="GT88" s="20"/>
      <c r="GU88" s="20"/>
      <c r="GV88" s="20"/>
      <c r="GW88" s="20"/>
      <c r="GX88" s="20"/>
      <c r="GY88" s="20"/>
      <c r="GZ88" s="20"/>
      <c r="HA88" s="20"/>
      <c r="HB88" s="20"/>
    </row>
    <row r="89" spans="14:210">
      <c r="O89" s="20"/>
      <c r="P89" s="20"/>
      <c r="Q89" s="20"/>
      <c r="R89" s="20"/>
      <c r="S89" s="20"/>
      <c r="T89" s="20"/>
      <c r="U89" s="20"/>
      <c r="V89" s="20"/>
      <c r="W89" s="20"/>
      <c r="X89" s="20"/>
      <c r="Y89" s="20"/>
      <c r="Z89" s="20"/>
      <c r="AM89" s="20"/>
      <c r="AN89" s="20"/>
      <c r="AO89" s="20"/>
      <c r="AP89" s="20"/>
      <c r="AQ89" s="20"/>
      <c r="AR89" s="20"/>
      <c r="AS89" s="20"/>
      <c r="AT89" s="20"/>
      <c r="AU89" s="20"/>
      <c r="AV89" s="20"/>
      <c r="AW89" s="20"/>
      <c r="AX89" s="20"/>
      <c r="BK89" s="20"/>
      <c r="BL89" s="20"/>
      <c r="BM89" s="20"/>
      <c r="BN89" s="20"/>
      <c r="BO89" s="20"/>
      <c r="BP89" s="20"/>
      <c r="BQ89" s="20"/>
      <c r="BR89" s="20"/>
      <c r="BS89" s="20"/>
      <c r="BT89" s="20"/>
      <c r="BU89" s="20"/>
      <c r="BV89" s="20"/>
      <c r="CI89" s="20"/>
      <c r="CJ89" s="20"/>
      <c r="CK89" s="20"/>
      <c r="CL89" s="20"/>
      <c r="CM89" s="20"/>
      <c r="CN89" s="20"/>
      <c r="CO89" s="20"/>
      <c r="CP89" s="20"/>
      <c r="CQ89" s="20"/>
      <c r="CR89" s="20"/>
      <c r="CS89" s="20"/>
      <c r="CT89" s="20"/>
      <c r="DG89" s="20"/>
      <c r="DH89" s="20"/>
      <c r="DI89" s="20"/>
      <c r="DJ89" s="20"/>
      <c r="DK89" s="20"/>
      <c r="DL89" s="20"/>
      <c r="DM89" s="20"/>
      <c r="DN89" s="20"/>
      <c r="DO89" s="20"/>
      <c r="DP89" s="20"/>
      <c r="DQ89" s="20"/>
      <c r="DR89" s="20"/>
      <c r="EE89" s="20"/>
      <c r="EF89" s="20"/>
      <c r="EG89" s="20"/>
      <c r="EH89" s="20"/>
      <c r="EI89" s="20"/>
      <c r="EJ89" s="20"/>
      <c r="EK89" s="20"/>
      <c r="EL89" s="20"/>
      <c r="EM89" s="20"/>
      <c r="EN89" s="20"/>
      <c r="EO89" s="20"/>
      <c r="EP89" s="20"/>
      <c r="FC89" s="20"/>
      <c r="FD89" s="20"/>
      <c r="FE89" s="20"/>
      <c r="FF89" s="20"/>
      <c r="FG89" s="20"/>
      <c r="FH89" s="20"/>
      <c r="FI89" s="20"/>
      <c r="FJ89" s="20"/>
      <c r="FK89" s="20"/>
      <c r="FL89" s="20"/>
      <c r="FM89" s="20"/>
      <c r="FN89" s="20"/>
      <c r="GA89" s="20"/>
      <c r="GB89" s="20"/>
      <c r="GC89" s="20"/>
      <c r="GD89" s="20"/>
      <c r="GE89" s="20"/>
      <c r="GF89" s="20"/>
      <c r="GG89" s="20"/>
      <c r="GH89" s="20"/>
      <c r="GI89" s="20"/>
      <c r="GJ89" s="20"/>
      <c r="GK89" s="20"/>
      <c r="GL89" s="20"/>
      <c r="GW89" s="20"/>
      <c r="GX89" s="20"/>
      <c r="GY89" s="20"/>
      <c r="GZ89" s="20"/>
    </row>
    <row r="90" spans="14:210">
      <c r="O90" s="20"/>
      <c r="P90" s="20"/>
      <c r="Q90" s="20"/>
      <c r="R90" s="20"/>
      <c r="S90" s="20"/>
      <c r="T90" s="20"/>
      <c r="U90" s="20"/>
      <c r="V90" s="20"/>
      <c r="W90" s="20"/>
      <c r="X90" s="20"/>
      <c r="Y90" s="20"/>
      <c r="Z90" s="20"/>
      <c r="AM90" s="20"/>
      <c r="AN90" s="20"/>
      <c r="AO90" s="20"/>
      <c r="AP90" s="20"/>
      <c r="AQ90" s="20"/>
      <c r="AR90" s="20"/>
      <c r="AS90" s="20"/>
      <c r="AT90" s="20"/>
      <c r="AU90" s="20"/>
      <c r="AV90" s="20"/>
      <c r="AW90" s="20"/>
      <c r="AX90" s="20"/>
      <c r="BK90" s="20"/>
      <c r="BL90" s="20"/>
      <c r="BM90" s="20"/>
      <c r="BN90" s="20"/>
      <c r="BO90" s="20"/>
      <c r="BP90" s="20"/>
      <c r="BQ90" s="20"/>
      <c r="BR90" s="20"/>
      <c r="BS90" s="20"/>
      <c r="BT90" s="20"/>
      <c r="BU90" s="20"/>
      <c r="BV90" s="20"/>
      <c r="CI90" s="20"/>
      <c r="CJ90" s="20"/>
      <c r="CK90" s="20"/>
      <c r="CL90" s="20"/>
      <c r="CM90" s="20"/>
      <c r="CN90" s="20"/>
      <c r="CO90" s="20"/>
      <c r="CP90" s="20"/>
      <c r="CQ90" s="20"/>
      <c r="CR90" s="20"/>
      <c r="CS90" s="20"/>
      <c r="CT90" s="20"/>
      <c r="DG90" s="20"/>
      <c r="DH90" s="20"/>
      <c r="DI90" s="20"/>
      <c r="DJ90" s="20"/>
      <c r="DK90" s="20"/>
      <c r="DL90" s="20"/>
      <c r="DM90" s="20"/>
      <c r="DN90" s="20"/>
      <c r="DO90" s="20"/>
      <c r="DP90" s="20"/>
      <c r="DQ90" s="20"/>
      <c r="DR90" s="20"/>
      <c r="EE90" s="20"/>
      <c r="EF90" s="20"/>
      <c r="EG90" s="20"/>
      <c r="EH90" s="20"/>
      <c r="EI90" s="20"/>
      <c r="EJ90" s="20"/>
      <c r="EK90" s="20"/>
      <c r="EL90" s="20"/>
      <c r="EM90" s="20"/>
      <c r="EN90" s="20"/>
      <c r="EO90" s="20"/>
      <c r="EP90" s="20"/>
      <c r="FC90" s="20"/>
      <c r="FD90" s="20"/>
      <c r="FE90" s="20"/>
      <c r="FF90" s="20"/>
      <c r="FG90" s="20"/>
      <c r="FH90" s="20"/>
      <c r="FI90" s="20"/>
      <c r="FJ90" s="20"/>
      <c r="FK90" s="20"/>
      <c r="FL90" s="20"/>
      <c r="FM90" s="20"/>
      <c r="FN90" s="20"/>
      <c r="GA90" s="20"/>
      <c r="GB90" s="20"/>
      <c r="GC90" s="20"/>
      <c r="GD90" s="20"/>
      <c r="GE90" s="20"/>
      <c r="GF90" s="20"/>
      <c r="GG90" s="20"/>
      <c r="GH90" s="20"/>
      <c r="GI90" s="20"/>
      <c r="GJ90" s="20"/>
      <c r="GK90" s="20"/>
      <c r="GL90" s="20"/>
      <c r="GW90" s="20"/>
      <c r="GX90" s="20"/>
      <c r="GY90" s="20"/>
      <c r="GZ90" s="20"/>
    </row>
    <row r="91" spans="14:210">
      <c r="O91" s="20"/>
      <c r="P91" s="20"/>
      <c r="Q91" s="20"/>
      <c r="R91" s="20"/>
      <c r="S91" s="20"/>
      <c r="T91" s="20"/>
      <c r="U91" s="20"/>
      <c r="V91" s="20"/>
      <c r="W91" s="20"/>
      <c r="X91" s="20"/>
      <c r="Y91" s="20"/>
      <c r="Z91" s="20"/>
      <c r="AM91" s="20"/>
      <c r="AN91" s="20"/>
      <c r="AO91" s="20"/>
      <c r="AP91" s="20"/>
      <c r="AQ91" s="20"/>
      <c r="AR91" s="20"/>
      <c r="AS91" s="20"/>
      <c r="AT91" s="20"/>
      <c r="AU91" s="20"/>
      <c r="AV91" s="20"/>
      <c r="AW91" s="20"/>
      <c r="AX91" s="20"/>
      <c r="BK91" s="20"/>
      <c r="BL91" s="20"/>
      <c r="BM91" s="20"/>
      <c r="BN91" s="20"/>
      <c r="BO91" s="20"/>
      <c r="BP91" s="20"/>
      <c r="BQ91" s="20"/>
      <c r="BR91" s="20"/>
      <c r="BS91" s="20"/>
      <c r="BT91" s="20"/>
      <c r="BU91" s="20"/>
      <c r="BV91" s="20"/>
      <c r="CI91" s="20"/>
      <c r="CJ91" s="20"/>
      <c r="CK91" s="20"/>
      <c r="CL91" s="20"/>
      <c r="CM91" s="20"/>
      <c r="CN91" s="20"/>
      <c r="CO91" s="20"/>
      <c r="CP91" s="20"/>
      <c r="CQ91" s="20"/>
      <c r="CR91" s="20"/>
      <c r="CS91" s="20"/>
      <c r="CT91" s="20"/>
      <c r="DG91" s="20"/>
      <c r="DH91" s="20"/>
      <c r="DI91" s="20"/>
      <c r="DJ91" s="20"/>
      <c r="DK91" s="20"/>
      <c r="DL91" s="20"/>
      <c r="DM91" s="20"/>
      <c r="DN91" s="20"/>
      <c r="DO91" s="20"/>
      <c r="DP91" s="20"/>
      <c r="DQ91" s="20"/>
      <c r="DR91" s="20"/>
      <c r="EE91" s="20"/>
      <c r="EF91" s="20"/>
      <c r="EG91" s="20"/>
      <c r="EH91" s="20"/>
      <c r="EI91" s="20"/>
      <c r="EJ91" s="20"/>
      <c r="EK91" s="20"/>
      <c r="EL91" s="20"/>
      <c r="EM91" s="20"/>
      <c r="EN91" s="20"/>
      <c r="EO91" s="20"/>
      <c r="EP91" s="20"/>
      <c r="FC91" s="20"/>
      <c r="FD91" s="20"/>
      <c r="FE91" s="20"/>
      <c r="FF91" s="20"/>
      <c r="FG91" s="20"/>
      <c r="FH91" s="20"/>
      <c r="FI91" s="20"/>
      <c r="FJ91" s="20"/>
      <c r="FK91" s="20"/>
      <c r="FL91" s="20"/>
      <c r="FM91" s="20"/>
      <c r="FN91" s="20"/>
      <c r="GA91" s="20"/>
      <c r="GB91" s="20"/>
      <c r="GC91" s="20"/>
      <c r="GD91" s="20"/>
      <c r="GE91" s="20"/>
      <c r="GF91" s="20"/>
      <c r="GG91" s="20"/>
      <c r="GH91" s="20"/>
      <c r="GI91" s="20"/>
      <c r="GJ91" s="20"/>
      <c r="GK91" s="20"/>
      <c r="GL91" s="20"/>
      <c r="GW91" s="20"/>
      <c r="GX91" s="20"/>
      <c r="GY91" s="20"/>
      <c r="GZ91" s="20"/>
    </row>
    <row r="92" spans="14:210">
      <c r="O92" s="20"/>
      <c r="P92" s="20"/>
      <c r="Q92" s="20"/>
      <c r="R92" s="20"/>
      <c r="S92" s="20"/>
      <c r="T92" s="20"/>
      <c r="U92" s="20"/>
      <c r="V92" s="20"/>
      <c r="W92" s="20"/>
      <c r="X92" s="20"/>
      <c r="Y92" s="20"/>
      <c r="Z92" s="20"/>
      <c r="AM92" s="20"/>
      <c r="AN92" s="20"/>
      <c r="AO92" s="20"/>
      <c r="AP92" s="20"/>
      <c r="AQ92" s="20"/>
      <c r="AR92" s="20"/>
      <c r="AS92" s="20"/>
      <c r="AT92" s="20"/>
      <c r="AU92" s="20"/>
      <c r="AV92" s="20"/>
      <c r="AW92" s="20"/>
      <c r="AX92" s="20"/>
      <c r="BK92" s="20"/>
      <c r="BL92" s="20"/>
      <c r="BM92" s="20"/>
      <c r="BN92" s="20"/>
      <c r="BO92" s="20"/>
      <c r="BP92" s="20"/>
      <c r="BQ92" s="20"/>
      <c r="BR92" s="20"/>
      <c r="BS92" s="20"/>
      <c r="BT92" s="20"/>
      <c r="BU92" s="20"/>
      <c r="BV92" s="20"/>
      <c r="CI92" s="20"/>
      <c r="CJ92" s="20"/>
      <c r="CK92" s="20"/>
      <c r="CL92" s="20"/>
      <c r="CM92" s="20"/>
      <c r="CN92" s="20"/>
      <c r="CO92" s="20"/>
      <c r="CP92" s="20"/>
      <c r="CQ92" s="20"/>
      <c r="CR92" s="20"/>
      <c r="CS92" s="20"/>
      <c r="CT92" s="20"/>
      <c r="DG92" s="20"/>
      <c r="DH92" s="20"/>
      <c r="DI92" s="20"/>
      <c r="DJ92" s="20"/>
      <c r="DK92" s="20"/>
      <c r="DL92" s="20"/>
      <c r="DM92" s="20"/>
      <c r="DN92" s="20"/>
      <c r="DO92" s="20"/>
      <c r="DP92" s="20"/>
      <c r="DQ92" s="20"/>
      <c r="DR92" s="20"/>
      <c r="EE92" s="20"/>
      <c r="EF92" s="20"/>
      <c r="EG92" s="20"/>
      <c r="EH92" s="20"/>
      <c r="EI92" s="20"/>
      <c r="EJ92" s="20"/>
      <c r="EK92" s="20"/>
      <c r="EL92" s="20"/>
      <c r="EM92" s="20"/>
      <c r="EN92" s="20"/>
      <c r="EO92" s="20"/>
      <c r="EP92" s="20"/>
      <c r="FC92" s="20"/>
      <c r="FD92" s="20"/>
      <c r="FE92" s="20"/>
      <c r="FF92" s="20"/>
      <c r="FG92" s="20"/>
      <c r="FH92" s="20"/>
      <c r="FI92" s="20"/>
      <c r="FJ92" s="20"/>
      <c r="FK92" s="20"/>
      <c r="FL92" s="20"/>
      <c r="FM92" s="20"/>
      <c r="FN92" s="20"/>
      <c r="GA92" s="20"/>
      <c r="GB92" s="20"/>
      <c r="GC92" s="20"/>
      <c r="GD92" s="20"/>
      <c r="GE92" s="20"/>
      <c r="GF92" s="20"/>
      <c r="GG92" s="20"/>
      <c r="GH92" s="20"/>
      <c r="GI92" s="20"/>
      <c r="GJ92" s="20"/>
      <c r="GK92" s="20"/>
      <c r="GL92" s="20"/>
      <c r="GW92" s="20"/>
      <c r="GX92" s="20"/>
      <c r="GY92" s="20"/>
      <c r="GZ92" s="20"/>
    </row>
    <row r="93" spans="14:210">
      <c r="O93" s="20"/>
      <c r="P93" s="20"/>
      <c r="Q93" s="20"/>
      <c r="R93" s="20"/>
      <c r="S93" s="20"/>
      <c r="T93" s="20"/>
      <c r="U93" s="20"/>
      <c r="V93" s="20"/>
      <c r="W93" s="20"/>
      <c r="X93" s="20"/>
      <c r="Y93" s="20"/>
      <c r="Z93" s="20"/>
      <c r="AM93" s="20"/>
      <c r="AN93" s="20"/>
      <c r="AO93" s="20"/>
      <c r="AP93" s="20"/>
      <c r="AQ93" s="20"/>
      <c r="AR93" s="20"/>
      <c r="AS93" s="20"/>
      <c r="AT93" s="20"/>
      <c r="AU93" s="20"/>
      <c r="AV93" s="20"/>
      <c r="AW93" s="20"/>
      <c r="AX93" s="20"/>
      <c r="BK93" s="20"/>
      <c r="BL93" s="20"/>
      <c r="BM93" s="20"/>
      <c r="BN93" s="20"/>
      <c r="BO93" s="20"/>
      <c r="BP93" s="20"/>
      <c r="BQ93" s="20"/>
      <c r="BR93" s="20"/>
      <c r="BS93" s="20"/>
      <c r="BT93" s="20"/>
      <c r="BU93" s="20"/>
      <c r="BV93" s="20"/>
      <c r="CI93" s="20"/>
      <c r="CJ93" s="20"/>
      <c r="CK93" s="20"/>
      <c r="CL93" s="20"/>
      <c r="CM93" s="20"/>
      <c r="CN93" s="20"/>
      <c r="CO93" s="20"/>
      <c r="CP93" s="20"/>
      <c r="CQ93" s="20"/>
      <c r="CR93" s="20"/>
      <c r="CS93" s="20"/>
      <c r="CT93" s="20"/>
      <c r="DG93" s="20"/>
      <c r="DH93" s="20"/>
      <c r="DI93" s="20"/>
      <c r="DJ93" s="20"/>
      <c r="DK93" s="20"/>
      <c r="DL93" s="20"/>
      <c r="DM93" s="20"/>
      <c r="DN93" s="20"/>
      <c r="DO93" s="20"/>
      <c r="DP93" s="20"/>
      <c r="DQ93" s="20"/>
      <c r="DR93" s="20"/>
      <c r="EE93" s="20"/>
      <c r="EF93" s="20"/>
      <c r="EG93" s="20"/>
      <c r="EH93" s="20"/>
      <c r="EI93" s="20"/>
      <c r="EJ93" s="20"/>
      <c r="EK93" s="20"/>
      <c r="EL93" s="20"/>
      <c r="EM93" s="20"/>
      <c r="EN93" s="20"/>
      <c r="EO93" s="20"/>
      <c r="EP93" s="20"/>
      <c r="FC93" s="20"/>
      <c r="FD93" s="20"/>
      <c r="FE93" s="20"/>
      <c r="FF93" s="20"/>
      <c r="FG93" s="20"/>
      <c r="FH93" s="20"/>
      <c r="FI93" s="20"/>
      <c r="FJ93" s="20"/>
      <c r="FK93" s="20"/>
      <c r="FL93" s="20"/>
      <c r="FM93" s="20"/>
      <c r="FN93" s="20"/>
      <c r="GA93" s="20"/>
      <c r="GB93" s="20"/>
      <c r="GC93" s="20"/>
      <c r="GD93" s="20"/>
      <c r="GE93" s="20"/>
      <c r="GF93" s="20"/>
      <c r="GG93" s="20"/>
      <c r="GH93" s="20"/>
      <c r="GI93" s="20"/>
      <c r="GJ93" s="20"/>
      <c r="GK93" s="20"/>
      <c r="GL93" s="20"/>
      <c r="GW93" s="20"/>
      <c r="GX93" s="20"/>
      <c r="GY93" s="20"/>
      <c r="GZ93" s="20"/>
    </row>
    <row r="94" spans="14:210">
      <c r="O94" s="20"/>
      <c r="P94" s="20"/>
      <c r="Q94" s="20"/>
      <c r="R94" s="20"/>
      <c r="S94" s="20"/>
      <c r="T94" s="20"/>
      <c r="U94" s="20"/>
      <c r="V94" s="20"/>
      <c r="W94" s="20"/>
      <c r="X94" s="20"/>
      <c r="Y94" s="20"/>
      <c r="Z94" s="20"/>
      <c r="AM94" s="20"/>
      <c r="AN94" s="20"/>
      <c r="AO94" s="20"/>
      <c r="AP94" s="20"/>
      <c r="AQ94" s="20"/>
      <c r="AR94" s="20"/>
      <c r="AS94" s="20"/>
      <c r="AT94" s="20"/>
      <c r="AU94" s="20"/>
      <c r="AV94" s="20"/>
      <c r="AW94" s="20"/>
      <c r="AX94" s="20"/>
      <c r="BK94" s="20"/>
      <c r="BL94" s="20"/>
      <c r="BM94" s="20"/>
      <c r="BN94" s="20"/>
      <c r="BO94" s="20"/>
      <c r="BP94" s="20"/>
      <c r="BQ94" s="20"/>
      <c r="BR94" s="20"/>
      <c r="BS94" s="20"/>
      <c r="BT94" s="20"/>
      <c r="BU94" s="20"/>
      <c r="BV94" s="20"/>
      <c r="CI94" s="20"/>
      <c r="CJ94" s="20"/>
      <c r="CK94" s="20"/>
      <c r="CL94" s="20"/>
      <c r="CM94" s="20"/>
      <c r="CN94" s="20"/>
      <c r="CO94" s="20"/>
      <c r="CP94" s="20"/>
      <c r="CQ94" s="20"/>
      <c r="CR94" s="20"/>
      <c r="CS94" s="20"/>
      <c r="CT94" s="20"/>
      <c r="DG94" s="20"/>
      <c r="DH94" s="20"/>
      <c r="DI94" s="20"/>
      <c r="DJ94" s="20"/>
      <c r="DK94" s="20"/>
      <c r="DL94" s="20"/>
      <c r="DM94" s="20"/>
      <c r="DN94" s="20"/>
      <c r="DO94" s="20"/>
      <c r="DP94" s="20"/>
      <c r="DQ94" s="20"/>
      <c r="DR94" s="20"/>
      <c r="EE94" s="20"/>
      <c r="EF94" s="20"/>
      <c r="EG94" s="20"/>
      <c r="EH94" s="20"/>
      <c r="EI94" s="20"/>
      <c r="EJ94" s="20"/>
      <c r="EK94" s="20"/>
      <c r="EL94" s="20"/>
      <c r="EM94" s="20"/>
      <c r="EN94" s="20"/>
      <c r="EO94" s="20"/>
      <c r="EP94" s="20"/>
      <c r="FC94" s="20"/>
      <c r="FD94" s="20"/>
      <c r="FE94" s="20"/>
      <c r="FF94" s="20"/>
      <c r="FG94" s="20"/>
      <c r="FH94" s="20"/>
      <c r="FI94" s="20"/>
      <c r="FJ94" s="20"/>
      <c r="FK94" s="20"/>
      <c r="FL94" s="20"/>
      <c r="FM94" s="20"/>
      <c r="FN94" s="20"/>
      <c r="GA94" s="20"/>
      <c r="GB94" s="20"/>
      <c r="GC94" s="20"/>
      <c r="GD94" s="20"/>
      <c r="GE94" s="20"/>
      <c r="GF94" s="20"/>
      <c r="GG94" s="20"/>
      <c r="GH94" s="20"/>
      <c r="GI94" s="20"/>
      <c r="GJ94" s="20"/>
      <c r="GK94" s="20"/>
      <c r="GL94" s="20"/>
      <c r="GW94" s="20"/>
      <c r="GX94" s="20"/>
      <c r="GY94" s="20"/>
      <c r="GZ94" s="20"/>
    </row>
    <row r="95" spans="14:210">
      <c r="O95" s="13"/>
      <c r="P95" s="13"/>
      <c r="Q95" s="13"/>
      <c r="R95" s="13"/>
      <c r="S95" s="13"/>
      <c r="T95" s="13"/>
      <c r="U95" s="13"/>
      <c r="V95" s="13"/>
      <c r="W95" s="13"/>
      <c r="X95" s="13"/>
      <c r="Y95" s="13"/>
      <c r="Z95" s="13"/>
      <c r="AM95" s="13"/>
      <c r="AN95" s="13"/>
      <c r="AO95" s="13"/>
      <c r="AP95" s="13"/>
      <c r="AQ95" s="13"/>
      <c r="AR95" s="13"/>
      <c r="AS95" s="13"/>
      <c r="AT95" s="13"/>
      <c r="AU95" s="13"/>
      <c r="AV95" s="13"/>
      <c r="AW95" s="13"/>
      <c r="AX95" s="13"/>
      <c r="BK95" s="13"/>
      <c r="BL95" s="13"/>
      <c r="BM95" s="13"/>
      <c r="BN95" s="13"/>
      <c r="BO95" s="13"/>
      <c r="BP95" s="13"/>
      <c r="BQ95" s="13"/>
      <c r="BR95" s="13"/>
      <c r="BS95" s="13"/>
      <c r="BT95" s="13"/>
      <c r="BU95" s="13"/>
      <c r="BV95" s="13"/>
      <c r="CI95" s="13"/>
      <c r="CJ95" s="13"/>
      <c r="CK95" s="13"/>
      <c r="CL95" s="13"/>
      <c r="CM95" s="13"/>
      <c r="CN95" s="13"/>
      <c r="CO95" s="13"/>
      <c r="CP95" s="13"/>
      <c r="CQ95" s="13"/>
      <c r="CR95" s="13"/>
      <c r="CS95" s="13"/>
      <c r="CT95" s="13"/>
      <c r="DG95" s="13"/>
      <c r="DH95" s="13"/>
      <c r="DI95" s="13"/>
      <c r="DJ95" s="13"/>
      <c r="DK95" s="13"/>
      <c r="DL95" s="13"/>
      <c r="DM95" s="13"/>
      <c r="DN95" s="13"/>
      <c r="DO95" s="13"/>
      <c r="DP95" s="13"/>
      <c r="DQ95" s="13"/>
      <c r="DR95" s="13"/>
      <c r="EE95" s="13"/>
      <c r="EF95" s="13"/>
      <c r="EG95" s="13"/>
      <c r="EH95" s="13"/>
      <c r="EI95" s="13"/>
      <c r="EJ95" s="13"/>
      <c r="EK95" s="13"/>
      <c r="EL95" s="13"/>
      <c r="EM95" s="13"/>
      <c r="EN95" s="13"/>
      <c r="EO95" s="13"/>
      <c r="EP95" s="13"/>
      <c r="FC95" s="13"/>
      <c r="FD95" s="13"/>
      <c r="FE95" s="13"/>
      <c r="FF95" s="13"/>
      <c r="FG95" s="13"/>
      <c r="FH95" s="13"/>
      <c r="FI95" s="13"/>
      <c r="FJ95" s="13"/>
      <c r="FK95" s="13"/>
      <c r="FL95" s="13"/>
      <c r="FM95" s="13"/>
      <c r="FN95" s="13"/>
      <c r="GA95" s="13"/>
      <c r="GB95" s="13"/>
      <c r="GC95" s="13"/>
      <c r="GD95" s="13"/>
      <c r="GE95" s="13"/>
      <c r="GF95" s="13"/>
      <c r="GG95" s="13"/>
      <c r="GH95" s="13"/>
      <c r="GI95" s="13"/>
      <c r="GJ95" s="13"/>
      <c r="GK95" s="13"/>
      <c r="GL95" s="13"/>
      <c r="GW95" s="13"/>
      <c r="GX95" s="13"/>
      <c r="GY95" s="13"/>
      <c r="GZ95" s="13"/>
    </row>
    <row r="96" spans="14:210">
      <c r="O96" s="20"/>
      <c r="P96" s="20"/>
      <c r="Q96" s="20"/>
      <c r="R96" s="20"/>
      <c r="S96" s="20"/>
      <c r="T96" s="20"/>
      <c r="U96" s="20"/>
      <c r="V96" s="20"/>
      <c r="W96" s="20"/>
      <c r="X96" s="20"/>
      <c r="Y96" s="20"/>
      <c r="Z96" s="20"/>
      <c r="AM96" s="20"/>
      <c r="AN96" s="20"/>
      <c r="AO96" s="20"/>
      <c r="AP96" s="20"/>
      <c r="AQ96" s="20"/>
      <c r="AR96" s="20"/>
      <c r="AS96" s="20"/>
      <c r="AT96" s="20"/>
      <c r="AU96" s="20"/>
      <c r="AV96" s="20"/>
      <c r="AW96" s="20"/>
      <c r="AX96" s="20"/>
      <c r="BK96" s="20"/>
      <c r="BL96" s="20"/>
      <c r="BM96" s="20"/>
      <c r="BN96" s="20"/>
      <c r="BO96" s="20"/>
      <c r="BP96" s="20"/>
      <c r="BQ96" s="20"/>
      <c r="BR96" s="20"/>
      <c r="BS96" s="20"/>
      <c r="BT96" s="20"/>
      <c r="BU96" s="20"/>
      <c r="BV96" s="20"/>
      <c r="CI96" s="20"/>
      <c r="CJ96" s="20"/>
      <c r="CK96" s="20"/>
      <c r="CL96" s="20"/>
      <c r="CM96" s="20"/>
      <c r="CN96" s="20"/>
      <c r="CO96" s="20"/>
      <c r="CP96" s="20"/>
      <c r="CQ96" s="20"/>
      <c r="CR96" s="20"/>
      <c r="CS96" s="20"/>
      <c r="CT96" s="20"/>
      <c r="DG96" s="20"/>
      <c r="DH96" s="20"/>
      <c r="DI96" s="20"/>
      <c r="DJ96" s="20"/>
      <c r="DK96" s="20"/>
      <c r="DL96" s="20"/>
      <c r="DM96" s="20"/>
      <c r="DN96" s="20"/>
      <c r="DO96" s="20"/>
      <c r="DP96" s="20"/>
      <c r="DQ96" s="20"/>
      <c r="DR96" s="20"/>
      <c r="EE96" s="20"/>
      <c r="EF96" s="20"/>
      <c r="EG96" s="20"/>
      <c r="EH96" s="20"/>
      <c r="EI96" s="20"/>
      <c r="EJ96" s="20"/>
      <c r="EK96" s="20"/>
      <c r="EL96" s="20"/>
      <c r="EM96" s="20"/>
      <c r="EN96" s="20"/>
      <c r="EO96" s="20"/>
      <c r="EP96" s="20"/>
      <c r="FC96" s="20"/>
      <c r="FD96" s="20"/>
      <c r="FE96" s="20"/>
      <c r="FF96" s="20"/>
      <c r="FG96" s="20"/>
      <c r="FH96" s="20"/>
      <c r="FI96" s="20"/>
      <c r="FJ96" s="20"/>
      <c r="FK96" s="20"/>
      <c r="FL96" s="20"/>
      <c r="FM96" s="20"/>
      <c r="FN96" s="20"/>
      <c r="GA96" s="20"/>
      <c r="GB96" s="20"/>
      <c r="GC96" s="20"/>
      <c r="GD96" s="20"/>
      <c r="GE96" s="20"/>
      <c r="GF96" s="20"/>
      <c r="GG96" s="20"/>
      <c r="GH96" s="20"/>
      <c r="GI96" s="20"/>
      <c r="GJ96" s="20"/>
      <c r="GK96" s="20"/>
      <c r="GL96" s="20"/>
      <c r="GW96" s="20"/>
      <c r="GX96" s="20"/>
      <c r="GY96" s="20"/>
      <c r="GZ96" s="20"/>
    </row>
    <row r="105" spans="15:208">
      <c r="O105" s="20"/>
      <c r="P105" s="20"/>
      <c r="Q105" s="20"/>
      <c r="R105" s="20"/>
      <c r="S105" s="20"/>
      <c r="T105" s="20"/>
      <c r="U105" s="20"/>
      <c r="V105" s="20"/>
      <c r="W105" s="20"/>
      <c r="X105" s="20"/>
      <c r="Y105" s="20"/>
      <c r="Z105" s="20"/>
      <c r="AM105" s="20"/>
      <c r="AN105" s="20"/>
      <c r="AO105" s="20"/>
      <c r="AP105" s="20"/>
      <c r="AQ105" s="20"/>
      <c r="AR105" s="20"/>
      <c r="AS105" s="20"/>
      <c r="AT105" s="20"/>
      <c r="AU105" s="20"/>
      <c r="AV105" s="20"/>
      <c r="AW105" s="20"/>
      <c r="AX105" s="20"/>
      <c r="BK105" s="20"/>
      <c r="BL105" s="20"/>
      <c r="BM105" s="20"/>
      <c r="BN105" s="20"/>
      <c r="BO105" s="20"/>
      <c r="BP105" s="20"/>
      <c r="BQ105" s="20"/>
      <c r="BR105" s="20"/>
      <c r="BS105" s="20"/>
      <c r="BT105" s="20"/>
      <c r="BU105" s="20"/>
      <c r="BV105" s="20"/>
      <c r="CI105" s="20"/>
      <c r="CJ105" s="20"/>
      <c r="CK105" s="20"/>
      <c r="CL105" s="20"/>
      <c r="CM105" s="20"/>
      <c r="CN105" s="20"/>
      <c r="CO105" s="20"/>
      <c r="CP105" s="20"/>
      <c r="CQ105" s="20"/>
      <c r="CR105" s="20"/>
      <c r="CS105" s="20"/>
      <c r="CT105" s="20"/>
      <c r="DG105" s="20"/>
      <c r="DH105" s="20"/>
      <c r="DI105" s="20"/>
      <c r="DJ105" s="20"/>
      <c r="DK105" s="20"/>
      <c r="DL105" s="20"/>
      <c r="DM105" s="20"/>
      <c r="DN105" s="20"/>
      <c r="DO105" s="20"/>
      <c r="DP105" s="20"/>
      <c r="DQ105" s="20"/>
      <c r="DR105" s="20"/>
      <c r="EE105" s="20"/>
      <c r="EF105" s="20"/>
      <c r="EG105" s="20"/>
      <c r="EH105" s="20"/>
      <c r="EI105" s="20"/>
      <c r="EJ105" s="20"/>
      <c r="EK105" s="20"/>
      <c r="EL105" s="20"/>
      <c r="EM105" s="20"/>
      <c r="EN105" s="20"/>
      <c r="EO105" s="20"/>
      <c r="EP105" s="20"/>
      <c r="FC105" s="20"/>
      <c r="FD105" s="20"/>
      <c r="FE105" s="20"/>
      <c r="FF105" s="20"/>
      <c r="FG105" s="20"/>
      <c r="FH105" s="20"/>
      <c r="FI105" s="20"/>
      <c r="FJ105" s="20"/>
      <c r="FK105" s="20"/>
      <c r="FL105" s="20"/>
      <c r="FM105" s="20"/>
      <c r="FN105" s="20"/>
      <c r="GA105" s="20"/>
      <c r="GB105" s="20"/>
      <c r="GC105" s="20"/>
      <c r="GD105" s="20"/>
      <c r="GE105" s="20"/>
      <c r="GF105" s="20"/>
      <c r="GG105" s="20"/>
      <c r="GH105" s="20"/>
      <c r="GI105" s="20"/>
      <c r="GJ105" s="20"/>
      <c r="GK105" s="20"/>
      <c r="GL105" s="20"/>
      <c r="GW105" s="20"/>
      <c r="GX105" s="20"/>
      <c r="GY105" s="20"/>
      <c r="GZ105" s="20"/>
    </row>
    <row r="106" spans="15:208">
      <c r="O106" s="20"/>
      <c r="P106" s="20"/>
      <c r="Q106" s="20"/>
      <c r="R106" s="20"/>
      <c r="S106" s="20"/>
      <c r="T106" s="20"/>
      <c r="U106" s="20"/>
      <c r="V106" s="20"/>
      <c r="W106" s="20"/>
      <c r="X106" s="20"/>
      <c r="Y106" s="20"/>
      <c r="Z106" s="20"/>
      <c r="AM106" s="20"/>
      <c r="AN106" s="20"/>
      <c r="AO106" s="20"/>
      <c r="AP106" s="20"/>
      <c r="AQ106" s="20"/>
      <c r="AR106" s="20"/>
      <c r="AS106" s="20"/>
      <c r="AT106" s="20"/>
      <c r="AU106" s="20"/>
      <c r="AV106" s="20"/>
      <c r="AW106" s="20"/>
      <c r="AX106" s="20"/>
      <c r="BK106" s="20"/>
      <c r="BL106" s="20"/>
      <c r="BM106" s="20"/>
      <c r="BN106" s="20"/>
      <c r="BO106" s="20"/>
      <c r="BP106" s="20"/>
      <c r="BQ106" s="20"/>
      <c r="BR106" s="20"/>
      <c r="BS106" s="20"/>
      <c r="BT106" s="20"/>
      <c r="BU106" s="20"/>
      <c r="BV106" s="20"/>
      <c r="CI106" s="20"/>
      <c r="CJ106" s="20"/>
      <c r="CK106" s="20"/>
      <c r="CL106" s="20"/>
      <c r="CM106" s="20"/>
      <c r="CN106" s="20"/>
      <c r="CO106" s="20"/>
      <c r="CP106" s="20"/>
      <c r="CQ106" s="20"/>
      <c r="CR106" s="20"/>
      <c r="CS106" s="20"/>
      <c r="CT106" s="20"/>
      <c r="DG106" s="20"/>
      <c r="DH106" s="20"/>
      <c r="DI106" s="20"/>
      <c r="DJ106" s="20"/>
      <c r="DK106" s="20"/>
      <c r="DL106" s="20"/>
      <c r="DM106" s="20"/>
      <c r="DN106" s="20"/>
      <c r="DO106" s="20"/>
      <c r="DP106" s="20"/>
      <c r="DQ106" s="20"/>
      <c r="DR106" s="20"/>
      <c r="EE106" s="20"/>
      <c r="EF106" s="20"/>
      <c r="EG106" s="20"/>
      <c r="EH106" s="20"/>
      <c r="EI106" s="20"/>
      <c r="EJ106" s="20"/>
      <c r="EK106" s="20"/>
      <c r="EL106" s="20"/>
      <c r="EM106" s="20"/>
      <c r="EN106" s="20"/>
      <c r="EO106" s="20"/>
      <c r="EP106" s="20"/>
      <c r="FC106" s="20"/>
      <c r="FD106" s="20"/>
      <c r="FE106" s="20"/>
      <c r="FF106" s="20"/>
      <c r="FG106" s="20"/>
      <c r="FH106" s="20"/>
      <c r="FI106" s="20"/>
      <c r="FJ106" s="20"/>
      <c r="FK106" s="20"/>
      <c r="FL106" s="20"/>
      <c r="FM106" s="20"/>
      <c r="FN106" s="20"/>
      <c r="GA106" s="20"/>
      <c r="GB106" s="20"/>
      <c r="GC106" s="20"/>
      <c r="GD106" s="20"/>
      <c r="GE106" s="20"/>
      <c r="GF106" s="20"/>
      <c r="GG106" s="20"/>
      <c r="GH106" s="20"/>
      <c r="GI106" s="20"/>
      <c r="GJ106" s="20"/>
      <c r="GK106" s="20"/>
      <c r="GL106" s="20"/>
      <c r="GW106" s="20"/>
      <c r="GX106" s="20"/>
      <c r="GY106" s="20"/>
      <c r="GZ106" s="20"/>
    </row>
    <row r="107" spans="15:208">
      <c r="O107" s="20"/>
      <c r="P107" s="20"/>
      <c r="Q107" s="20"/>
      <c r="R107" s="20"/>
      <c r="S107" s="20"/>
      <c r="T107" s="20"/>
      <c r="U107" s="20"/>
      <c r="V107" s="20"/>
      <c r="W107" s="20"/>
      <c r="X107" s="20"/>
      <c r="Y107" s="20"/>
      <c r="Z107" s="20"/>
      <c r="AM107" s="20"/>
      <c r="AN107" s="20"/>
      <c r="AO107" s="20"/>
      <c r="AP107" s="20"/>
      <c r="AQ107" s="20"/>
      <c r="AR107" s="20"/>
      <c r="AS107" s="20"/>
      <c r="AT107" s="20"/>
      <c r="AU107" s="20"/>
      <c r="AV107" s="20"/>
      <c r="AW107" s="20"/>
      <c r="AX107" s="20"/>
      <c r="BK107" s="20"/>
      <c r="BL107" s="20"/>
      <c r="BM107" s="20"/>
      <c r="BN107" s="20"/>
      <c r="BO107" s="20"/>
      <c r="BP107" s="20"/>
      <c r="BQ107" s="20"/>
      <c r="BR107" s="20"/>
      <c r="BS107" s="20"/>
      <c r="BT107" s="20"/>
      <c r="BU107" s="20"/>
      <c r="BV107" s="20"/>
      <c r="CI107" s="20"/>
      <c r="CJ107" s="20"/>
      <c r="CK107" s="20"/>
      <c r="CL107" s="20"/>
      <c r="CM107" s="20"/>
      <c r="CN107" s="20"/>
      <c r="CO107" s="20"/>
      <c r="CP107" s="20"/>
      <c r="CQ107" s="20"/>
      <c r="CR107" s="20"/>
      <c r="CS107" s="20"/>
      <c r="CT107" s="20"/>
      <c r="DG107" s="20"/>
      <c r="DH107" s="20"/>
      <c r="DI107" s="20"/>
      <c r="DJ107" s="20"/>
      <c r="DK107" s="20"/>
      <c r="DL107" s="20"/>
      <c r="DM107" s="20"/>
      <c r="DN107" s="20"/>
      <c r="DO107" s="20"/>
      <c r="DP107" s="20"/>
      <c r="DQ107" s="20"/>
      <c r="DR107" s="20"/>
      <c r="EE107" s="20"/>
      <c r="EF107" s="20"/>
      <c r="EG107" s="20"/>
      <c r="EH107" s="20"/>
      <c r="EI107" s="20"/>
      <c r="EJ107" s="20"/>
      <c r="EK107" s="20"/>
      <c r="EL107" s="20"/>
      <c r="EM107" s="20"/>
      <c r="EN107" s="20"/>
      <c r="EO107" s="20"/>
      <c r="EP107" s="20"/>
      <c r="FC107" s="20"/>
      <c r="FD107" s="20"/>
      <c r="FE107" s="20"/>
      <c r="FF107" s="20"/>
      <c r="FG107" s="20"/>
      <c r="FH107" s="20"/>
      <c r="FI107" s="20"/>
      <c r="FJ107" s="20"/>
      <c r="FK107" s="20"/>
      <c r="FL107" s="20"/>
      <c r="FM107" s="20"/>
      <c r="FN107" s="20"/>
      <c r="GA107" s="20"/>
      <c r="GB107" s="20"/>
      <c r="GC107" s="20"/>
      <c r="GD107" s="20"/>
      <c r="GE107" s="20"/>
      <c r="GF107" s="20"/>
      <c r="GG107" s="20"/>
      <c r="GH107" s="20"/>
      <c r="GI107" s="20"/>
      <c r="GJ107" s="20"/>
      <c r="GK107" s="20"/>
      <c r="GL107" s="20"/>
      <c r="GW107" s="20"/>
      <c r="GX107" s="20"/>
      <c r="GY107" s="20"/>
      <c r="GZ107" s="20"/>
    </row>
    <row r="108" spans="15:208">
      <c r="O108" s="20"/>
      <c r="P108" s="20"/>
      <c r="Q108" s="20"/>
      <c r="R108" s="20"/>
      <c r="S108" s="20"/>
      <c r="T108" s="20"/>
      <c r="U108" s="20"/>
      <c r="V108" s="20"/>
      <c r="W108" s="20"/>
      <c r="X108" s="20"/>
      <c r="Y108" s="20"/>
      <c r="Z108" s="20"/>
      <c r="AM108" s="20"/>
      <c r="AN108" s="20"/>
      <c r="AO108" s="20"/>
      <c r="AP108" s="20"/>
      <c r="AQ108" s="20"/>
      <c r="AR108" s="20"/>
      <c r="AS108" s="20"/>
      <c r="AT108" s="20"/>
      <c r="AU108" s="20"/>
      <c r="AV108" s="20"/>
      <c r="AW108" s="20"/>
      <c r="AX108" s="20"/>
      <c r="BK108" s="20"/>
      <c r="BL108" s="20"/>
      <c r="BM108" s="20"/>
      <c r="BN108" s="20"/>
      <c r="BO108" s="20"/>
      <c r="BP108" s="20"/>
      <c r="BQ108" s="20"/>
      <c r="BR108" s="20"/>
      <c r="BS108" s="20"/>
      <c r="BT108" s="20"/>
      <c r="BU108" s="20"/>
      <c r="BV108" s="20"/>
      <c r="CI108" s="20"/>
      <c r="CJ108" s="20"/>
      <c r="CK108" s="20"/>
      <c r="CL108" s="20"/>
      <c r="CM108" s="20"/>
      <c r="CN108" s="20"/>
      <c r="CO108" s="20"/>
      <c r="CP108" s="20"/>
      <c r="CQ108" s="20"/>
      <c r="CR108" s="20"/>
      <c r="CS108" s="20"/>
      <c r="CT108" s="20"/>
      <c r="DG108" s="20"/>
      <c r="DH108" s="20"/>
      <c r="DI108" s="20"/>
      <c r="DJ108" s="20"/>
      <c r="DK108" s="20"/>
      <c r="DL108" s="20"/>
      <c r="DM108" s="20"/>
      <c r="DN108" s="20"/>
      <c r="DO108" s="20"/>
      <c r="DP108" s="20"/>
      <c r="DQ108" s="20"/>
      <c r="DR108" s="20"/>
      <c r="EE108" s="20"/>
      <c r="EF108" s="20"/>
      <c r="EG108" s="20"/>
      <c r="EH108" s="20"/>
      <c r="EI108" s="20"/>
      <c r="EJ108" s="20"/>
      <c r="EK108" s="20"/>
      <c r="EL108" s="20"/>
      <c r="EM108" s="20"/>
      <c r="EN108" s="20"/>
      <c r="EO108" s="20"/>
      <c r="EP108" s="20"/>
      <c r="FC108" s="20"/>
      <c r="FD108" s="20"/>
      <c r="FE108" s="20"/>
      <c r="FF108" s="20"/>
      <c r="FG108" s="20"/>
      <c r="FH108" s="20"/>
      <c r="FI108" s="20"/>
      <c r="FJ108" s="20"/>
      <c r="FK108" s="20"/>
      <c r="FL108" s="20"/>
      <c r="FM108" s="20"/>
      <c r="FN108" s="20"/>
      <c r="GA108" s="20"/>
      <c r="GB108" s="20"/>
      <c r="GC108" s="20"/>
      <c r="GD108" s="20"/>
      <c r="GE108" s="20"/>
      <c r="GF108" s="20"/>
      <c r="GG108" s="20"/>
      <c r="GH108" s="20"/>
      <c r="GI108" s="20"/>
      <c r="GJ108" s="20"/>
      <c r="GK108" s="20"/>
      <c r="GL108" s="20"/>
      <c r="GW108" s="20"/>
      <c r="GX108" s="20"/>
      <c r="GY108" s="20"/>
      <c r="GZ108" s="20"/>
    </row>
    <row r="109" spans="15:208">
      <c r="O109" s="13"/>
      <c r="P109" s="13"/>
      <c r="Q109" s="13"/>
      <c r="R109" s="13"/>
      <c r="S109" s="13"/>
      <c r="T109" s="13"/>
      <c r="U109" s="13"/>
      <c r="V109" s="13"/>
      <c r="W109" s="13"/>
      <c r="X109" s="13"/>
      <c r="Y109" s="13"/>
      <c r="Z109" s="13"/>
      <c r="AM109" s="13"/>
      <c r="AN109" s="13"/>
      <c r="AO109" s="13"/>
      <c r="AP109" s="13"/>
      <c r="AQ109" s="13"/>
      <c r="AR109" s="13"/>
      <c r="AS109" s="13"/>
      <c r="AT109" s="13"/>
      <c r="AU109" s="13"/>
      <c r="AV109" s="13"/>
      <c r="AW109" s="13"/>
      <c r="AX109" s="13"/>
      <c r="BK109" s="13"/>
      <c r="BL109" s="13"/>
      <c r="BM109" s="13"/>
      <c r="BN109" s="13"/>
      <c r="BO109" s="13"/>
      <c r="BP109" s="13"/>
      <c r="BQ109" s="13"/>
      <c r="BR109" s="13"/>
      <c r="BS109" s="13"/>
      <c r="BT109" s="13"/>
      <c r="BU109" s="13"/>
      <c r="BV109" s="13"/>
      <c r="CI109" s="13"/>
      <c r="CJ109" s="13"/>
      <c r="CK109" s="13"/>
      <c r="CL109" s="13"/>
      <c r="CM109" s="13"/>
      <c r="CN109" s="13"/>
      <c r="CO109" s="13"/>
      <c r="CP109" s="13"/>
      <c r="CQ109" s="13"/>
      <c r="CR109" s="13"/>
      <c r="CS109" s="13"/>
      <c r="CT109" s="13"/>
      <c r="DG109" s="13"/>
      <c r="DH109" s="13"/>
      <c r="DI109" s="13"/>
      <c r="DJ109" s="13"/>
      <c r="DK109" s="13"/>
      <c r="DL109" s="13"/>
      <c r="DM109" s="13"/>
      <c r="DN109" s="13"/>
      <c r="DO109" s="13"/>
      <c r="DP109" s="13"/>
      <c r="DQ109" s="13"/>
      <c r="DR109" s="13"/>
      <c r="EE109" s="13"/>
      <c r="EF109" s="13"/>
      <c r="EG109" s="13"/>
      <c r="EH109" s="13"/>
      <c r="EI109" s="13"/>
      <c r="EJ109" s="13"/>
      <c r="EK109" s="13"/>
      <c r="EL109" s="13"/>
      <c r="EM109" s="13"/>
      <c r="EN109" s="13"/>
      <c r="EO109" s="13"/>
      <c r="EP109" s="13"/>
      <c r="FC109" s="13"/>
      <c r="FD109" s="13"/>
      <c r="FE109" s="13"/>
      <c r="FF109" s="13"/>
      <c r="FG109" s="13"/>
      <c r="FH109" s="13"/>
      <c r="FI109" s="13"/>
      <c r="FJ109" s="13"/>
      <c r="FK109" s="13"/>
      <c r="FL109" s="13"/>
      <c r="FM109" s="13"/>
      <c r="FN109" s="13"/>
      <c r="GA109" s="13"/>
      <c r="GB109" s="13"/>
      <c r="GC109" s="13"/>
      <c r="GD109" s="13"/>
      <c r="GE109" s="13"/>
      <c r="GF109" s="13"/>
      <c r="GG109" s="13"/>
      <c r="GH109" s="13"/>
      <c r="GI109" s="13"/>
      <c r="GJ109" s="13"/>
      <c r="GK109" s="13"/>
      <c r="GL109" s="13"/>
      <c r="GW109" s="13"/>
      <c r="GX109" s="13"/>
      <c r="GY109" s="13"/>
      <c r="GZ109" s="13"/>
    </row>
    <row r="110" spans="15:208">
      <c r="O110" s="20"/>
      <c r="P110" s="20"/>
      <c r="Q110" s="20"/>
      <c r="R110" s="20"/>
      <c r="S110" s="20"/>
      <c r="T110" s="20"/>
      <c r="U110" s="20"/>
      <c r="V110" s="20"/>
      <c r="W110" s="20"/>
      <c r="X110" s="20"/>
      <c r="Y110" s="20"/>
      <c r="Z110" s="20"/>
      <c r="AM110" s="20"/>
      <c r="AN110" s="20"/>
      <c r="AO110" s="20"/>
      <c r="AP110" s="20"/>
      <c r="AQ110" s="20"/>
      <c r="AR110" s="20"/>
      <c r="AS110" s="20"/>
      <c r="AT110" s="20"/>
      <c r="AU110" s="20"/>
      <c r="AV110" s="20"/>
      <c r="AW110" s="20"/>
      <c r="AX110" s="20"/>
      <c r="BK110" s="20"/>
      <c r="BL110" s="20"/>
      <c r="BM110" s="20"/>
      <c r="BN110" s="20"/>
      <c r="BO110" s="20"/>
      <c r="BP110" s="20"/>
      <c r="BQ110" s="20"/>
      <c r="BR110" s="20"/>
      <c r="BS110" s="20"/>
      <c r="BT110" s="20"/>
      <c r="BU110" s="20"/>
      <c r="BV110" s="20"/>
      <c r="CI110" s="20"/>
      <c r="CJ110" s="20"/>
      <c r="CK110" s="20"/>
      <c r="CL110" s="20"/>
      <c r="CM110" s="20"/>
      <c r="CN110" s="20"/>
      <c r="CO110" s="20"/>
      <c r="CP110" s="20"/>
      <c r="CQ110" s="20"/>
      <c r="CR110" s="20"/>
      <c r="CS110" s="20"/>
      <c r="CT110" s="20"/>
      <c r="DG110" s="20"/>
      <c r="DH110" s="20"/>
      <c r="DI110" s="20"/>
      <c r="DJ110" s="20"/>
      <c r="DK110" s="20"/>
      <c r="DL110" s="20"/>
      <c r="DM110" s="20"/>
      <c r="DN110" s="20"/>
      <c r="DO110" s="20"/>
      <c r="DP110" s="20"/>
      <c r="DQ110" s="20"/>
      <c r="DR110" s="20"/>
      <c r="EE110" s="20"/>
      <c r="EF110" s="20"/>
      <c r="EG110" s="20"/>
      <c r="EH110" s="20"/>
      <c r="EI110" s="20"/>
      <c r="EJ110" s="20"/>
      <c r="EK110" s="20"/>
      <c r="EL110" s="20"/>
      <c r="EM110" s="20"/>
      <c r="EN110" s="20"/>
      <c r="EO110" s="20"/>
      <c r="EP110" s="20"/>
      <c r="FC110" s="20"/>
      <c r="FD110" s="20"/>
      <c r="FE110" s="20"/>
      <c r="FF110" s="20"/>
      <c r="FG110" s="20"/>
      <c r="FH110" s="20"/>
      <c r="FI110" s="20"/>
      <c r="FJ110" s="20"/>
      <c r="FK110" s="20"/>
      <c r="FL110" s="20"/>
      <c r="FM110" s="20"/>
      <c r="FN110" s="20"/>
      <c r="GA110" s="20"/>
      <c r="GB110" s="20"/>
      <c r="GC110" s="20"/>
      <c r="GD110" s="20"/>
      <c r="GE110" s="20"/>
      <c r="GF110" s="20"/>
      <c r="GG110" s="20"/>
      <c r="GH110" s="20"/>
      <c r="GI110" s="20"/>
      <c r="GJ110" s="20"/>
      <c r="GK110" s="20"/>
      <c r="GL110" s="20"/>
      <c r="GW110" s="20"/>
      <c r="GX110" s="20"/>
      <c r="GY110" s="20"/>
      <c r="GZ110" s="20"/>
    </row>
    <row r="111" spans="15:208">
      <c r="O111" s="14"/>
      <c r="P111" s="14"/>
      <c r="Q111" s="14"/>
      <c r="R111" s="14"/>
      <c r="S111" s="14"/>
      <c r="T111" s="14"/>
      <c r="U111" s="14"/>
      <c r="V111" s="14"/>
      <c r="W111" s="14"/>
      <c r="X111" s="14"/>
      <c r="Y111" s="14"/>
      <c r="Z111" s="14"/>
      <c r="AM111" s="14"/>
      <c r="AN111" s="14"/>
      <c r="AO111" s="14"/>
      <c r="AP111" s="14"/>
      <c r="AQ111" s="14"/>
      <c r="AR111" s="14"/>
      <c r="AS111" s="14"/>
      <c r="AT111" s="14"/>
      <c r="AU111" s="14"/>
      <c r="AV111" s="14"/>
      <c r="AW111" s="14"/>
      <c r="AX111" s="14"/>
      <c r="BK111" s="14"/>
      <c r="BL111" s="14"/>
      <c r="BM111" s="14"/>
      <c r="BN111" s="14"/>
      <c r="BO111" s="14"/>
      <c r="BP111" s="14"/>
      <c r="BQ111" s="14"/>
      <c r="BR111" s="14"/>
      <c r="BS111" s="14"/>
      <c r="BT111" s="14"/>
      <c r="BU111" s="14"/>
      <c r="BV111" s="14"/>
      <c r="CI111" s="14"/>
      <c r="CJ111" s="14"/>
      <c r="CK111" s="14"/>
      <c r="CL111" s="14"/>
      <c r="CM111" s="14"/>
      <c r="CN111" s="14"/>
      <c r="CO111" s="14"/>
      <c r="CP111" s="14"/>
      <c r="CQ111" s="14"/>
      <c r="CR111" s="14"/>
      <c r="CS111" s="14"/>
      <c r="CT111" s="14"/>
      <c r="DG111" s="14"/>
      <c r="DH111" s="14"/>
      <c r="DI111" s="14"/>
      <c r="DJ111" s="14"/>
      <c r="DK111" s="14"/>
      <c r="DL111" s="14"/>
      <c r="DM111" s="14"/>
      <c r="DN111" s="14"/>
      <c r="DO111" s="14"/>
      <c r="DP111" s="14"/>
      <c r="DQ111" s="14"/>
      <c r="DR111" s="189"/>
      <c r="EE111" s="14"/>
      <c r="EF111" s="14"/>
      <c r="EG111" s="14"/>
      <c r="EH111" s="14"/>
      <c r="EI111" s="14"/>
      <c r="EJ111" s="14"/>
      <c r="EK111" s="14"/>
      <c r="EL111" s="14"/>
      <c r="EM111" s="14"/>
      <c r="EN111" s="14"/>
      <c r="EO111" s="14"/>
      <c r="EP111" s="14"/>
      <c r="FC111" s="14"/>
      <c r="FD111" s="14"/>
      <c r="FE111" s="14"/>
      <c r="FF111" s="14"/>
      <c r="FG111" s="14"/>
      <c r="FH111" s="14"/>
      <c r="FI111" s="14"/>
      <c r="FJ111" s="14"/>
      <c r="FK111" s="14"/>
      <c r="FL111" s="14"/>
      <c r="FM111" s="14"/>
      <c r="FN111" s="14"/>
      <c r="GA111" s="14"/>
      <c r="GB111" s="14"/>
      <c r="GC111" s="14"/>
      <c r="GD111" s="14"/>
      <c r="GE111" s="14"/>
      <c r="GF111" s="14"/>
      <c r="GG111" s="14"/>
      <c r="GH111" s="14"/>
      <c r="GI111" s="14"/>
      <c r="GJ111" s="14"/>
      <c r="GK111" s="14"/>
      <c r="GL111" s="14"/>
      <c r="GW111" s="14"/>
      <c r="GX111" s="14"/>
      <c r="GY111" s="14"/>
      <c r="GZ111" s="14"/>
    </row>
    <row r="112" spans="15:208">
      <c r="O112" s="20"/>
      <c r="P112" s="20"/>
      <c r="Q112" s="20"/>
      <c r="R112" s="20"/>
      <c r="S112" s="20"/>
      <c r="T112" s="20"/>
      <c r="U112" s="20"/>
      <c r="V112" s="20"/>
      <c r="W112" s="20"/>
      <c r="X112" s="20"/>
      <c r="Y112" s="20"/>
      <c r="Z112" s="20"/>
      <c r="AM112" s="20"/>
      <c r="AN112" s="20"/>
      <c r="AO112" s="20"/>
      <c r="AP112" s="20"/>
      <c r="AQ112" s="20"/>
      <c r="AR112" s="20"/>
      <c r="AS112" s="20"/>
      <c r="AT112" s="20"/>
      <c r="AU112" s="20"/>
      <c r="AV112" s="20"/>
      <c r="AW112" s="20"/>
      <c r="AX112" s="20"/>
      <c r="BK112" s="20"/>
      <c r="BL112" s="20"/>
      <c r="BM112" s="20"/>
      <c r="BN112" s="20"/>
      <c r="BO112" s="20"/>
      <c r="BP112" s="20"/>
      <c r="BQ112" s="20"/>
      <c r="BR112" s="20"/>
      <c r="BS112" s="20"/>
      <c r="BT112" s="20"/>
      <c r="BU112" s="20"/>
      <c r="BV112" s="20"/>
      <c r="CI112" s="20"/>
      <c r="CJ112" s="20"/>
      <c r="CK112" s="20"/>
      <c r="CL112" s="20"/>
      <c r="CM112" s="20"/>
      <c r="CN112" s="20"/>
      <c r="CO112" s="20"/>
      <c r="CP112" s="20"/>
      <c r="CQ112" s="20"/>
      <c r="CR112" s="20"/>
      <c r="CS112" s="20"/>
      <c r="CT112" s="20"/>
      <c r="DG112" s="20"/>
      <c r="DH112" s="20"/>
      <c r="DI112" s="20"/>
      <c r="DJ112" s="20"/>
      <c r="DK112" s="20"/>
      <c r="DL112" s="20"/>
      <c r="DM112" s="20"/>
      <c r="DN112" s="20"/>
      <c r="DO112" s="20"/>
      <c r="DP112" s="20"/>
      <c r="DQ112" s="20"/>
      <c r="DR112" s="20"/>
      <c r="EE112" s="20"/>
      <c r="EF112" s="20"/>
      <c r="EG112" s="20"/>
      <c r="EH112" s="20"/>
      <c r="EI112" s="20"/>
      <c r="EJ112" s="20"/>
      <c r="EK112" s="20"/>
      <c r="EL112" s="20"/>
      <c r="EM112" s="20"/>
      <c r="EN112" s="20"/>
      <c r="EO112" s="20"/>
      <c r="EP112" s="20"/>
      <c r="FC112" s="20"/>
      <c r="FD112" s="20"/>
      <c r="FE112" s="20"/>
      <c r="FF112" s="20"/>
      <c r="FG112" s="20"/>
      <c r="FH112" s="20"/>
      <c r="FI112" s="20"/>
      <c r="FJ112" s="20"/>
      <c r="FK112" s="20"/>
      <c r="FL112" s="20"/>
      <c r="FM112" s="20"/>
      <c r="FN112" s="20"/>
      <c r="GA112" s="20"/>
      <c r="GB112" s="20"/>
      <c r="GC112" s="20"/>
      <c r="GD112" s="20"/>
      <c r="GE112" s="20"/>
      <c r="GF112" s="20"/>
      <c r="GG112" s="20"/>
      <c r="GH112" s="20"/>
      <c r="GI112" s="20"/>
      <c r="GJ112" s="20"/>
      <c r="GK112" s="20"/>
      <c r="GL112" s="20"/>
      <c r="GW112" s="20"/>
      <c r="GX112" s="20"/>
      <c r="GY112" s="20"/>
      <c r="GZ112" s="20"/>
    </row>
    <row r="113" spans="15:208">
      <c r="O113" s="20"/>
      <c r="P113" s="20"/>
      <c r="Q113" s="20"/>
      <c r="R113" s="20"/>
      <c r="S113" s="20"/>
      <c r="T113" s="20"/>
      <c r="U113" s="20"/>
      <c r="V113" s="20"/>
      <c r="W113" s="20"/>
      <c r="X113" s="20"/>
      <c r="Y113" s="20"/>
      <c r="Z113" s="20"/>
      <c r="AM113" s="20"/>
      <c r="AN113" s="20"/>
      <c r="AO113" s="20"/>
      <c r="AP113" s="20"/>
      <c r="AQ113" s="20"/>
      <c r="AR113" s="20"/>
      <c r="AS113" s="20"/>
      <c r="AT113" s="20"/>
      <c r="AU113" s="20"/>
      <c r="AV113" s="20"/>
      <c r="AW113" s="20"/>
      <c r="AX113" s="20"/>
      <c r="BK113" s="20"/>
      <c r="BL113" s="20"/>
      <c r="BM113" s="20"/>
      <c r="BN113" s="20"/>
      <c r="BO113" s="20"/>
      <c r="BP113" s="20"/>
      <c r="BQ113" s="20"/>
      <c r="BR113" s="20"/>
      <c r="BS113" s="20"/>
      <c r="BT113" s="20"/>
      <c r="BU113" s="20"/>
      <c r="BV113" s="20"/>
      <c r="CI113" s="20"/>
      <c r="CJ113" s="20"/>
      <c r="CK113" s="20"/>
      <c r="CL113" s="20"/>
      <c r="CM113" s="20"/>
      <c r="CN113" s="20"/>
      <c r="CO113" s="20"/>
      <c r="CP113" s="20"/>
      <c r="CQ113" s="20"/>
      <c r="CR113" s="20"/>
      <c r="CS113" s="20"/>
      <c r="CT113" s="20"/>
      <c r="DG113" s="20"/>
      <c r="DH113" s="20"/>
      <c r="DI113" s="20"/>
      <c r="DJ113" s="20"/>
      <c r="DK113" s="20"/>
      <c r="DL113" s="20"/>
      <c r="DM113" s="20"/>
      <c r="DN113" s="20"/>
      <c r="DO113" s="20"/>
      <c r="DP113" s="20"/>
      <c r="DQ113" s="20"/>
      <c r="DR113" s="20"/>
      <c r="EE113" s="20"/>
      <c r="EF113" s="20"/>
      <c r="EG113" s="20"/>
      <c r="EH113" s="20"/>
      <c r="EI113" s="20"/>
      <c r="EJ113" s="20"/>
      <c r="EK113" s="20"/>
      <c r="EL113" s="20"/>
      <c r="EM113" s="20"/>
      <c r="EN113" s="20"/>
      <c r="EO113" s="20"/>
      <c r="EP113" s="20"/>
      <c r="FC113" s="20"/>
      <c r="FD113" s="20"/>
      <c r="FE113" s="20"/>
      <c r="FF113" s="20"/>
      <c r="FG113" s="20"/>
      <c r="FH113" s="20"/>
      <c r="FI113" s="20"/>
      <c r="FJ113" s="20"/>
      <c r="FK113" s="20"/>
      <c r="FL113" s="20"/>
      <c r="FM113" s="20"/>
      <c r="FN113" s="20"/>
      <c r="GA113" s="20"/>
      <c r="GB113" s="20"/>
      <c r="GC113" s="20"/>
      <c r="GD113" s="20"/>
      <c r="GE113" s="20"/>
      <c r="GF113" s="20"/>
      <c r="GG113" s="20"/>
      <c r="GH113" s="20"/>
      <c r="GI113" s="20"/>
      <c r="GJ113" s="20"/>
      <c r="GK113" s="20"/>
      <c r="GL113" s="20"/>
      <c r="GW113" s="20"/>
      <c r="GX113" s="20"/>
      <c r="GY113" s="20"/>
      <c r="GZ113" s="20"/>
    </row>
    <row r="114" spans="15:208">
      <c r="O114" s="20"/>
      <c r="P114" s="20"/>
      <c r="Q114" s="20"/>
      <c r="R114" s="20"/>
      <c r="S114" s="20"/>
      <c r="T114" s="20"/>
      <c r="U114" s="20"/>
      <c r="V114" s="20"/>
      <c r="W114" s="20"/>
      <c r="X114" s="20"/>
      <c r="Y114" s="20"/>
      <c r="Z114" s="20"/>
      <c r="AM114" s="20"/>
      <c r="AN114" s="20"/>
      <c r="AO114" s="20"/>
      <c r="AP114" s="20"/>
      <c r="AQ114" s="20"/>
      <c r="AR114" s="20"/>
      <c r="AS114" s="20"/>
      <c r="AT114" s="20"/>
      <c r="AU114" s="20"/>
      <c r="AV114" s="20"/>
      <c r="AW114" s="20"/>
      <c r="AX114" s="20"/>
      <c r="BK114" s="20"/>
      <c r="BL114" s="20"/>
      <c r="BM114" s="20"/>
      <c r="BN114" s="20"/>
      <c r="BO114" s="20"/>
      <c r="BP114" s="20"/>
      <c r="BQ114" s="20"/>
      <c r="BR114" s="20"/>
      <c r="BS114" s="20"/>
      <c r="BT114" s="20"/>
      <c r="BU114" s="20"/>
      <c r="BV114" s="20"/>
      <c r="CI114" s="20"/>
      <c r="CJ114" s="20"/>
      <c r="CK114" s="20"/>
      <c r="CL114" s="20"/>
      <c r="CM114" s="20"/>
      <c r="CN114" s="20"/>
      <c r="CO114" s="20"/>
      <c r="CP114" s="20"/>
      <c r="CQ114" s="20"/>
      <c r="CR114" s="20"/>
      <c r="CS114" s="20"/>
      <c r="CT114" s="20"/>
      <c r="DG114" s="20"/>
      <c r="DH114" s="20"/>
      <c r="DI114" s="20"/>
      <c r="DJ114" s="20"/>
      <c r="DK114" s="20"/>
      <c r="DL114" s="20"/>
      <c r="DM114" s="20"/>
      <c r="DN114" s="20"/>
      <c r="DO114" s="20"/>
      <c r="DP114" s="20"/>
      <c r="DQ114" s="20"/>
      <c r="DR114" s="20"/>
      <c r="EE114" s="20"/>
      <c r="EF114" s="20"/>
      <c r="EG114" s="20"/>
      <c r="EH114" s="20"/>
      <c r="EI114" s="20"/>
      <c r="EJ114" s="20"/>
      <c r="EK114" s="20"/>
      <c r="EL114" s="20"/>
      <c r="EM114" s="20"/>
      <c r="EN114" s="20"/>
      <c r="EO114" s="20"/>
      <c r="EP114" s="20"/>
      <c r="FC114" s="20"/>
      <c r="FD114" s="20"/>
      <c r="FE114" s="20"/>
      <c r="FF114" s="20"/>
      <c r="FG114" s="20"/>
      <c r="FH114" s="20"/>
      <c r="FI114" s="20"/>
      <c r="FJ114" s="20"/>
      <c r="FK114" s="20"/>
      <c r="FL114" s="20"/>
      <c r="FM114" s="20"/>
      <c r="FN114" s="20"/>
      <c r="GA114" s="20"/>
      <c r="GB114" s="20"/>
      <c r="GC114" s="20"/>
      <c r="GD114" s="20"/>
      <c r="GE114" s="20"/>
      <c r="GF114" s="20"/>
      <c r="GG114" s="20"/>
      <c r="GH114" s="20"/>
      <c r="GI114" s="20"/>
      <c r="GJ114" s="20"/>
      <c r="GK114" s="20"/>
      <c r="GL114" s="20"/>
      <c r="GW114" s="20"/>
      <c r="GX114" s="20"/>
      <c r="GY114" s="20"/>
      <c r="GZ114" s="20"/>
    </row>
    <row r="115" spans="15:208">
      <c r="O115" s="20"/>
      <c r="P115" s="20"/>
      <c r="Q115" s="20"/>
      <c r="R115" s="20"/>
      <c r="S115" s="20"/>
      <c r="T115" s="20"/>
      <c r="U115" s="20"/>
      <c r="V115" s="20"/>
      <c r="W115" s="20"/>
      <c r="X115" s="20"/>
      <c r="Y115" s="20"/>
      <c r="Z115" s="20"/>
      <c r="AM115" s="20"/>
      <c r="AN115" s="20"/>
      <c r="AO115" s="20"/>
      <c r="AP115" s="20"/>
      <c r="AQ115" s="20"/>
      <c r="AR115" s="20"/>
      <c r="AS115" s="20"/>
      <c r="AT115" s="20"/>
      <c r="AU115" s="20"/>
      <c r="AV115" s="20"/>
      <c r="AW115" s="20"/>
      <c r="AX115" s="20"/>
      <c r="BK115" s="20"/>
      <c r="BL115" s="20"/>
      <c r="BM115" s="20"/>
      <c r="BN115" s="20"/>
      <c r="BO115" s="20"/>
      <c r="BP115" s="20"/>
      <c r="BQ115" s="20"/>
      <c r="BR115" s="20"/>
      <c r="BS115" s="20"/>
      <c r="BT115" s="20"/>
      <c r="BU115" s="20"/>
      <c r="BV115" s="20"/>
      <c r="CI115" s="20"/>
      <c r="CJ115" s="20"/>
      <c r="CK115" s="20"/>
      <c r="CL115" s="20"/>
      <c r="CM115" s="20"/>
      <c r="CN115" s="20"/>
      <c r="CO115" s="20"/>
      <c r="CP115" s="20"/>
      <c r="CQ115" s="20"/>
      <c r="CR115" s="20"/>
      <c r="CS115" s="20"/>
      <c r="CT115" s="20"/>
      <c r="DG115" s="20"/>
      <c r="DH115" s="20"/>
      <c r="DI115" s="20"/>
      <c r="DJ115" s="20"/>
      <c r="DK115" s="20"/>
      <c r="DL115" s="20"/>
      <c r="DM115" s="20"/>
      <c r="DN115" s="20"/>
      <c r="DO115" s="20"/>
      <c r="DP115" s="20"/>
      <c r="DQ115" s="20"/>
      <c r="DR115" s="20"/>
      <c r="EE115" s="20"/>
      <c r="EF115" s="20"/>
      <c r="EG115" s="20"/>
      <c r="EH115" s="20"/>
      <c r="EI115" s="20"/>
      <c r="EJ115" s="20"/>
      <c r="EK115" s="20"/>
      <c r="EL115" s="20"/>
      <c r="EM115" s="20"/>
      <c r="EN115" s="20"/>
      <c r="EO115" s="20"/>
      <c r="EP115" s="20"/>
      <c r="FC115" s="20"/>
      <c r="FD115" s="20"/>
      <c r="FE115" s="20"/>
      <c r="FF115" s="20"/>
      <c r="FG115" s="20"/>
      <c r="FH115" s="20"/>
      <c r="FI115" s="20"/>
      <c r="FJ115" s="20"/>
      <c r="FK115" s="20"/>
      <c r="FL115" s="20"/>
      <c r="FM115" s="20"/>
      <c r="FN115" s="20"/>
      <c r="GA115" s="20"/>
      <c r="GB115" s="20"/>
      <c r="GC115" s="20"/>
      <c r="GD115" s="20"/>
      <c r="GE115" s="20"/>
      <c r="GF115" s="20"/>
      <c r="GG115" s="20"/>
      <c r="GH115" s="20"/>
      <c r="GI115" s="20"/>
      <c r="GJ115" s="20"/>
      <c r="GK115" s="20"/>
      <c r="GL115" s="20"/>
      <c r="GW115" s="20"/>
      <c r="GX115" s="20"/>
      <c r="GY115" s="20"/>
      <c r="GZ115" s="20"/>
    </row>
    <row r="116" spans="15:208">
      <c r="O116" s="20"/>
      <c r="P116" s="20"/>
      <c r="Q116" s="20"/>
      <c r="R116" s="20"/>
      <c r="S116" s="20"/>
      <c r="T116" s="20"/>
      <c r="U116" s="20"/>
      <c r="V116" s="20"/>
      <c r="W116" s="20"/>
      <c r="X116" s="20"/>
      <c r="Y116" s="20"/>
      <c r="Z116" s="20"/>
      <c r="AM116" s="20"/>
      <c r="AN116" s="20"/>
      <c r="AO116" s="20"/>
      <c r="AP116" s="20"/>
      <c r="AQ116" s="20"/>
      <c r="AR116" s="20"/>
      <c r="AS116" s="20"/>
      <c r="AT116" s="20"/>
      <c r="AU116" s="20"/>
      <c r="AV116" s="20"/>
      <c r="AW116" s="20"/>
      <c r="AX116" s="20"/>
      <c r="BK116" s="20"/>
      <c r="BL116" s="20"/>
      <c r="BM116" s="20"/>
      <c r="BN116" s="20"/>
      <c r="BO116" s="20"/>
      <c r="BP116" s="20"/>
      <c r="BQ116" s="20"/>
      <c r="BR116" s="20"/>
      <c r="BS116" s="20"/>
      <c r="BT116" s="20"/>
      <c r="BU116" s="20"/>
      <c r="BV116" s="20"/>
      <c r="CI116" s="20"/>
      <c r="CJ116" s="20"/>
      <c r="CK116" s="20"/>
      <c r="CL116" s="20"/>
      <c r="CM116" s="20"/>
      <c r="CN116" s="20"/>
      <c r="CO116" s="20"/>
      <c r="CP116" s="20"/>
      <c r="CQ116" s="20"/>
      <c r="CR116" s="20"/>
      <c r="CS116" s="20"/>
      <c r="CT116" s="20"/>
      <c r="DG116" s="20"/>
      <c r="DH116" s="20"/>
      <c r="DI116" s="20"/>
      <c r="DJ116" s="20"/>
      <c r="DK116" s="20"/>
      <c r="DL116" s="20"/>
      <c r="DM116" s="20"/>
      <c r="DN116" s="20"/>
      <c r="DO116" s="20"/>
      <c r="DP116" s="20"/>
      <c r="DQ116" s="20"/>
      <c r="DR116" s="20"/>
      <c r="EE116" s="20"/>
      <c r="EF116" s="20"/>
      <c r="EG116" s="20"/>
      <c r="EH116" s="20"/>
      <c r="EI116" s="20"/>
      <c r="EJ116" s="20"/>
      <c r="EK116" s="20"/>
      <c r="EL116" s="20"/>
      <c r="EM116" s="20"/>
      <c r="EN116" s="20"/>
      <c r="EO116" s="20"/>
      <c r="EP116" s="20"/>
      <c r="FC116" s="20"/>
      <c r="FD116" s="20"/>
      <c r="FE116" s="20"/>
      <c r="FF116" s="20"/>
      <c r="FG116" s="20"/>
      <c r="FH116" s="20"/>
      <c r="FI116" s="20"/>
      <c r="FJ116" s="20"/>
      <c r="FK116" s="20"/>
      <c r="FL116" s="20"/>
      <c r="FM116" s="20"/>
      <c r="FN116" s="20"/>
      <c r="GA116" s="20"/>
      <c r="GB116" s="20"/>
      <c r="GC116" s="20"/>
      <c r="GD116" s="20"/>
      <c r="GE116" s="20"/>
      <c r="GF116" s="20"/>
      <c r="GG116" s="20"/>
      <c r="GH116" s="20"/>
      <c r="GI116" s="20"/>
      <c r="GJ116" s="20"/>
      <c r="GK116" s="20"/>
      <c r="GL116" s="20"/>
      <c r="GW116" s="20"/>
      <c r="GX116" s="20"/>
      <c r="GY116" s="20"/>
      <c r="GZ116" s="20"/>
    </row>
    <row r="117" spans="15:208">
      <c r="O117" s="20"/>
      <c r="P117" s="20"/>
      <c r="Q117" s="20"/>
      <c r="R117" s="20"/>
      <c r="S117" s="20"/>
      <c r="T117" s="20"/>
      <c r="U117" s="20"/>
      <c r="V117" s="20"/>
      <c r="W117" s="20"/>
      <c r="X117" s="20"/>
      <c r="Y117" s="20"/>
      <c r="Z117" s="20"/>
      <c r="AM117" s="20"/>
      <c r="AN117" s="20"/>
      <c r="AO117" s="20"/>
      <c r="AP117" s="20"/>
      <c r="AQ117" s="20"/>
      <c r="AR117" s="20"/>
      <c r="AS117" s="20"/>
      <c r="AT117" s="20"/>
      <c r="AU117" s="20"/>
      <c r="AV117" s="20"/>
      <c r="AW117" s="20"/>
      <c r="AX117" s="20"/>
      <c r="BK117" s="20"/>
      <c r="BL117" s="20"/>
      <c r="BM117" s="20"/>
      <c r="BN117" s="20"/>
      <c r="BO117" s="20"/>
      <c r="BP117" s="20"/>
      <c r="BQ117" s="20"/>
      <c r="BR117" s="20"/>
      <c r="BS117" s="20"/>
      <c r="BT117" s="20"/>
      <c r="BU117" s="20"/>
      <c r="BV117" s="20"/>
      <c r="CI117" s="20"/>
      <c r="CJ117" s="20"/>
      <c r="CK117" s="20"/>
      <c r="CL117" s="20"/>
      <c r="CM117" s="20"/>
      <c r="CN117" s="20"/>
      <c r="CO117" s="20"/>
      <c r="CP117" s="20"/>
      <c r="CQ117" s="20"/>
      <c r="CR117" s="20"/>
      <c r="CS117" s="20"/>
      <c r="CT117" s="20"/>
      <c r="DG117" s="20"/>
      <c r="DH117" s="20"/>
      <c r="DI117" s="20"/>
      <c r="DJ117" s="20"/>
      <c r="DK117" s="20"/>
      <c r="DL117" s="20"/>
      <c r="DM117" s="20"/>
      <c r="DN117" s="20"/>
      <c r="DO117" s="20"/>
      <c r="DP117" s="20"/>
      <c r="DQ117" s="20"/>
      <c r="DR117" s="20"/>
      <c r="EE117" s="20"/>
      <c r="EF117" s="20"/>
      <c r="EG117" s="20"/>
      <c r="EH117" s="20"/>
      <c r="EI117" s="20"/>
      <c r="EJ117" s="20"/>
      <c r="EK117" s="20"/>
      <c r="EL117" s="20"/>
      <c r="EM117" s="20"/>
      <c r="EN117" s="20"/>
      <c r="EO117" s="20"/>
      <c r="EP117" s="20"/>
      <c r="FC117" s="20"/>
      <c r="FD117" s="20"/>
      <c r="FE117" s="20"/>
      <c r="FF117" s="20"/>
      <c r="FG117" s="20"/>
      <c r="FH117" s="20"/>
      <c r="FI117" s="20"/>
      <c r="FJ117" s="20"/>
      <c r="FK117" s="20"/>
      <c r="FL117" s="20"/>
      <c r="FM117" s="20"/>
      <c r="FN117" s="20"/>
      <c r="GA117" s="20"/>
      <c r="GB117" s="20"/>
      <c r="GC117" s="20"/>
      <c r="GD117" s="20"/>
      <c r="GE117" s="20"/>
      <c r="GF117" s="20"/>
      <c r="GG117" s="20"/>
      <c r="GH117" s="20"/>
      <c r="GI117" s="20"/>
      <c r="GJ117" s="20"/>
      <c r="GK117" s="20"/>
      <c r="GL117" s="20"/>
      <c r="GW117" s="20"/>
      <c r="GX117" s="20"/>
      <c r="GY117" s="20"/>
      <c r="GZ117" s="20"/>
    </row>
    <row r="118" spans="15:208">
      <c r="O118" s="20"/>
      <c r="P118" s="20"/>
      <c r="Q118" s="20"/>
      <c r="R118" s="20"/>
      <c r="S118" s="20"/>
      <c r="T118" s="20"/>
      <c r="U118" s="20"/>
      <c r="V118" s="20"/>
      <c r="W118" s="20"/>
      <c r="X118" s="20"/>
      <c r="Y118" s="20"/>
      <c r="Z118" s="20"/>
      <c r="AM118" s="20"/>
      <c r="AN118" s="20"/>
      <c r="AO118" s="20"/>
      <c r="AP118" s="20"/>
      <c r="AQ118" s="20"/>
      <c r="AR118" s="20"/>
      <c r="AS118" s="20"/>
      <c r="AT118" s="20"/>
      <c r="AU118" s="20"/>
      <c r="AV118" s="20"/>
      <c r="AW118" s="20"/>
      <c r="AX118" s="20"/>
      <c r="BK118" s="20"/>
      <c r="BL118" s="20"/>
      <c r="BM118" s="20"/>
      <c r="BN118" s="20"/>
      <c r="BO118" s="20"/>
      <c r="BP118" s="20"/>
      <c r="BQ118" s="20"/>
      <c r="BR118" s="20"/>
      <c r="BS118" s="20"/>
      <c r="BT118" s="20"/>
      <c r="BU118" s="20"/>
      <c r="BV118" s="20"/>
      <c r="CI118" s="20"/>
      <c r="CJ118" s="20"/>
      <c r="CK118" s="20"/>
      <c r="CL118" s="20"/>
      <c r="CM118" s="20"/>
      <c r="CN118" s="20"/>
      <c r="CO118" s="20"/>
      <c r="CP118" s="20"/>
      <c r="CQ118" s="20"/>
      <c r="CR118" s="20"/>
      <c r="CS118" s="20"/>
      <c r="CT118" s="20"/>
      <c r="DG118" s="20"/>
      <c r="DH118" s="20"/>
      <c r="DI118" s="20"/>
      <c r="DJ118" s="20"/>
      <c r="DK118" s="20"/>
      <c r="DL118" s="20"/>
      <c r="DM118" s="20"/>
      <c r="DN118" s="20"/>
      <c r="DO118" s="20"/>
      <c r="DP118" s="20"/>
      <c r="DQ118" s="20"/>
      <c r="DR118" s="20"/>
      <c r="EE118" s="20"/>
      <c r="EF118" s="20"/>
      <c r="EG118" s="20"/>
      <c r="EH118" s="20"/>
      <c r="EI118" s="20"/>
      <c r="EJ118" s="20"/>
      <c r="EK118" s="20"/>
      <c r="EL118" s="20"/>
      <c r="EM118" s="20"/>
      <c r="EN118" s="20"/>
      <c r="EO118" s="20"/>
      <c r="EP118" s="20"/>
      <c r="FC118" s="20"/>
      <c r="FD118" s="20"/>
      <c r="FE118" s="20"/>
      <c r="FF118" s="20"/>
      <c r="FG118" s="20"/>
      <c r="FH118" s="20"/>
      <c r="FI118" s="20"/>
      <c r="FJ118" s="20"/>
      <c r="FK118" s="20"/>
      <c r="FL118" s="20"/>
      <c r="FM118" s="20"/>
      <c r="FN118" s="20"/>
      <c r="GA118" s="20"/>
      <c r="GB118" s="20"/>
      <c r="GC118" s="20"/>
      <c r="GD118" s="20"/>
      <c r="GE118" s="20"/>
      <c r="GF118" s="20"/>
      <c r="GG118" s="20"/>
      <c r="GH118" s="20"/>
      <c r="GI118" s="20"/>
      <c r="GJ118" s="20"/>
      <c r="GK118" s="20"/>
      <c r="GL118" s="20"/>
      <c r="GW118" s="20"/>
      <c r="GX118" s="20"/>
      <c r="GY118" s="20"/>
      <c r="GZ118" s="20"/>
    </row>
    <row r="119" spans="15:208"/>
  </sheetData>
  <phoneticPr fontId="5" type="noConversion"/>
  <hyperlinks>
    <hyperlink ref="O76" r:id="rId1" display="www.nces.ed.gov" xr:uid="{00000000-0004-0000-0100-000000000000}"/>
    <hyperlink ref="AM76" r:id="rId2" display="www.nces.ed.gov" xr:uid="{00000000-0004-0000-0100-000001000000}"/>
    <hyperlink ref="BK76" r:id="rId3" display="www.nces.ed.gov" xr:uid="{00000000-0004-0000-0100-000002000000}"/>
    <hyperlink ref="CI76" r:id="rId4" display="www.nces.ed.gov" xr:uid="{00000000-0004-0000-0100-000003000000}"/>
    <hyperlink ref="DG76" r:id="rId5" display="www.nces.ed.gov" xr:uid="{00000000-0004-0000-0100-000004000000}"/>
    <hyperlink ref="EE76" r:id="rId6" display="www.nces.ed.gov" xr:uid="{00000000-0004-0000-0100-000005000000}"/>
    <hyperlink ref="FC76" r:id="rId7" display="www.nces.ed.gov" xr:uid="{00000000-0004-0000-0100-000006000000}"/>
    <hyperlink ref="GA76" r:id="rId8" display="www.nces.ed.gov" xr:uid="{00000000-0004-0000-0100-000007000000}"/>
    <hyperlink ref="GP76" r:id="rId9" display="www.nces.ed.gov" xr:uid="{00000000-0004-0000-0100-000008000000}"/>
    <hyperlink ref="HH77" r:id="rId10" display="www.nces.ed.gov" xr:uid="{00000000-0004-0000-0100-000009000000}"/>
    <hyperlink ref="R76" r:id="rId11" display="www.nces.ed.gov" xr:uid="{00000000-0004-0000-0100-00000A000000}"/>
    <hyperlink ref="AP76" r:id="rId12" display="www.nces.ed.gov" xr:uid="{00000000-0004-0000-0100-00000B000000}"/>
    <hyperlink ref="BN76" r:id="rId13" display="www.nces.ed.gov" xr:uid="{00000000-0004-0000-0100-00000C000000}"/>
    <hyperlink ref="DJ76" r:id="rId14" display="www.nces.ed.gov" xr:uid="{00000000-0004-0000-0100-00000D000000}"/>
    <hyperlink ref="FF76" r:id="rId15" display="www.nces.ed.gov" xr:uid="{00000000-0004-0000-0100-00000E000000}"/>
    <hyperlink ref="GD76" r:id="rId16" display="www.nces.ed.gov" xr:uid="{00000000-0004-0000-0100-00000F000000}"/>
    <hyperlink ref="GS76" r:id="rId17" display="www.nces.ed.gov" xr:uid="{00000000-0004-0000-0100-000010000000}"/>
    <hyperlink ref="Y76" r:id="rId18" display="www.nces.ed.gov" xr:uid="{03ABC850-1435-44A1-8DC4-403FF3FF82B8}"/>
    <hyperlink ref="AW76" r:id="rId19" display="www.nces.ed.gov" xr:uid="{789D67E5-BB51-4230-8042-70239954F1EB}"/>
    <hyperlink ref="BU76" r:id="rId20" display="www.nces.ed.gov" xr:uid="{29F3BC61-66D9-4674-879B-77BB50343F8F}"/>
    <hyperlink ref="CS76" r:id="rId21" display="www.nces.ed.gov" xr:uid="{F1071E7C-9F6B-4EDD-8FDD-80F5EECD48A5}"/>
    <hyperlink ref="DQ76" r:id="rId22" display="www.nces.ed.gov" xr:uid="{B8505094-C58E-4FD0-A424-77894C16BE51}"/>
    <hyperlink ref="EO76" r:id="rId23" display="www.nces.ed.gov" xr:uid="{11D48700-7376-4DE7-9AB2-81617457A4B3}"/>
    <hyperlink ref="FM76" r:id="rId24" display="www.nces.ed.gov" xr:uid="{EDC62D72-EAE3-45A8-8D73-71C2611904F0}"/>
    <hyperlink ref="GK76" r:id="rId25" display="www.nces.ed.gov" xr:uid="{FCB58C8F-2F0F-4340-AF8A-C26FC66DCE61}"/>
    <hyperlink ref="GZ76" r:id="rId26" display="www.nces.ed.gov" xr:uid="{5E619EFD-7CB0-431E-9606-B0C3D2863D42}"/>
  </hyperlinks>
  <pageMargins left="0.75" right="0.75" top="1" bottom="1" header="0.5" footer="0.5"/>
  <pageSetup orientation="portrait" verticalDpi="1200" r:id="rId27"/>
  <headerFooter alignWithMargins="0"/>
  <legacyDrawing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6"/>
  </sheetPr>
  <dimension ref="A2:D17"/>
  <sheetViews>
    <sheetView workbookViewId="0">
      <selection activeCell="D24" sqref="D24"/>
    </sheetView>
  </sheetViews>
  <sheetFormatPr defaultRowHeight="12.6"/>
  <cols>
    <col min="1" max="1" width="42.140625" customWidth="1"/>
    <col min="2" max="2" width="11.42578125" customWidth="1"/>
  </cols>
  <sheetData>
    <row r="2" spans="1:4">
      <c r="A2" s="214" t="s">
        <v>227</v>
      </c>
      <c r="B2" s="215" t="s">
        <v>228</v>
      </c>
      <c r="C2" s="214" t="s">
        <v>229</v>
      </c>
      <c r="D2" s="214"/>
    </row>
    <row r="3" spans="1:4">
      <c r="A3" t="s">
        <v>10</v>
      </c>
      <c r="B3">
        <v>22.010100000000001</v>
      </c>
    </row>
    <row r="4" spans="1:4">
      <c r="A4" t="s">
        <v>11</v>
      </c>
      <c r="B4">
        <v>51.120100000000001</v>
      </c>
    </row>
    <row r="5" spans="1:4">
      <c r="A5" t="s">
        <v>12</v>
      </c>
      <c r="B5">
        <v>51.040100000000002</v>
      </c>
    </row>
    <row r="6" spans="1:4">
      <c r="A6" t="s">
        <v>13</v>
      </c>
      <c r="B6">
        <v>51.010100000000001</v>
      </c>
    </row>
    <row r="7" spans="1:4" ht="12.75">
      <c r="A7" t="s">
        <v>230</v>
      </c>
      <c r="B7">
        <v>51.190100000000001</v>
      </c>
      <c r="C7">
        <v>51.120100000000001</v>
      </c>
      <c r="D7" s="207" t="s">
        <v>231</v>
      </c>
    </row>
    <row r="8" spans="1:4">
      <c r="A8" t="s">
        <v>15</v>
      </c>
      <c r="B8">
        <v>51.200099999999999</v>
      </c>
    </row>
    <row r="9" spans="1:4">
      <c r="A9" t="s">
        <v>16</v>
      </c>
      <c r="B9">
        <v>51.170099999999998</v>
      </c>
    </row>
    <row r="10" spans="1:4" ht="12.75">
      <c r="A10" t="s">
        <v>232</v>
      </c>
      <c r="B10">
        <v>51.240099999999998</v>
      </c>
      <c r="C10">
        <v>1.8001</v>
      </c>
      <c r="D10" s="207" t="s">
        <v>233</v>
      </c>
    </row>
    <row r="12" spans="1:4">
      <c r="A12" t="s">
        <v>234</v>
      </c>
    </row>
    <row r="13" spans="1:4">
      <c r="A13" t="s">
        <v>235</v>
      </c>
    </row>
    <row r="14" spans="1:4">
      <c r="A14" s="140" t="s">
        <v>236</v>
      </c>
      <c r="B14">
        <v>39.060200000000002</v>
      </c>
    </row>
    <row r="15" spans="1:4" ht="12.75">
      <c r="A15" s="140" t="s">
        <v>237</v>
      </c>
      <c r="B15">
        <v>39.060299999999998</v>
      </c>
      <c r="C15">
        <v>38.020699999999998</v>
      </c>
      <c r="D15" s="207" t="s">
        <v>238</v>
      </c>
    </row>
    <row r="16" spans="1:4" ht="12.75">
      <c r="A16" t="s">
        <v>169</v>
      </c>
      <c r="B16">
        <v>51.210099999999997</v>
      </c>
      <c r="C16">
        <v>51.1203</v>
      </c>
      <c r="D16" s="207" t="s">
        <v>239</v>
      </c>
    </row>
    <row r="17" spans="1:4" ht="12.75">
      <c r="A17" t="s">
        <v>240</v>
      </c>
      <c r="B17">
        <v>51.270400000000002</v>
      </c>
      <c r="C17">
        <v>51.330300000000001</v>
      </c>
      <c r="D17" s="207" t="s">
        <v>241</v>
      </c>
    </row>
  </sheetData>
  <phoneticPr fontId="5" type="noConversion"/>
  <hyperlinks>
    <hyperlink ref="D7" r:id="rId1" location=":~:text=Title%3A%20Osteopathic%20Medicine%2FOsteopathy" xr:uid="{FBCA4BCC-8427-45C6-8E76-3196C1C8A365}"/>
    <hyperlink ref="D10" r:id="rId2" location=":~:text=Title%3A%20Veterinary%20Medicine" xr:uid="{F1F3ABC6-AC93-4851-B82D-8644221EEE25}"/>
    <hyperlink ref="D15" r:id="rId3" location=":~:text=Detail%20for%20CIP%20Code%2038.0207&amp;text=Includes%20instruction%20in%20Jewish%20law,%2C%20philosophy%2C%20and%20related%20disciplines" xr:uid="{4F0BE4CC-DCAF-4580-BF2C-D33821430802}"/>
    <hyperlink ref="D16" r:id="rId4" xr:uid="{9ED92D0C-03F3-4433-8F81-51B08EB8E70A}"/>
    <hyperlink ref="D17" r:id="rId5" xr:uid="{9D2587CD-5855-43CD-BC6D-7A3B9475423F}"/>
  </hyperlink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W84"/>
  <sheetViews>
    <sheetView view="pageBreakPreview" zoomScale="90" zoomScaleNormal="75" zoomScaleSheetLayoutView="90" workbookViewId="0">
      <pane xSplit="2" ySplit="10" topLeftCell="H11" activePane="bottomRight" state="frozen"/>
      <selection pane="bottomRight" activeCell="H39" sqref="H39"/>
      <selection pane="bottomLeft" activeCell="A11" sqref="A11"/>
      <selection pane="topRight" activeCell="C1" sqref="C1"/>
    </sheetView>
  </sheetViews>
  <sheetFormatPr defaultColWidth="9.5703125" defaultRowHeight="12.6"/>
  <cols>
    <col min="1" max="1" width="7.85546875" customWidth="1"/>
    <col min="2" max="2" width="12" customWidth="1"/>
    <col min="3" max="12" width="10.5703125" customWidth="1"/>
    <col min="13" max="14" width="2.85546875" customWidth="1"/>
    <col min="15" max="22" width="10.5703125" customWidth="1"/>
    <col min="23" max="23" width="20" customWidth="1"/>
  </cols>
  <sheetData>
    <row r="1" spans="1:23">
      <c r="A1" s="15" t="s">
        <v>242</v>
      </c>
      <c r="B1" s="33"/>
      <c r="C1" s="33"/>
      <c r="D1" s="33"/>
      <c r="E1" s="33"/>
      <c r="F1" s="33"/>
      <c r="G1" s="33"/>
      <c r="H1" s="33"/>
      <c r="I1" s="33"/>
      <c r="J1" s="33"/>
      <c r="K1" s="33"/>
      <c r="L1" s="33"/>
      <c r="M1" s="33"/>
      <c r="N1" s="33"/>
      <c r="O1" s="33"/>
      <c r="P1" s="33"/>
      <c r="Q1" s="33"/>
      <c r="R1" s="33"/>
      <c r="S1" s="33"/>
      <c r="T1" s="33"/>
      <c r="U1" s="16"/>
      <c r="V1" s="33"/>
      <c r="W1" s="124" t="s">
        <v>242</v>
      </c>
    </row>
    <row r="2" spans="1:23" ht="15">
      <c r="A2" s="15" t="s">
        <v>243</v>
      </c>
      <c r="B2" s="33"/>
      <c r="C2" s="33"/>
      <c r="D2" s="33"/>
      <c r="E2" s="33"/>
      <c r="F2" s="33"/>
      <c r="G2" s="33"/>
      <c r="H2" s="33"/>
      <c r="I2" s="33"/>
      <c r="J2" s="33"/>
      <c r="K2" s="33"/>
      <c r="L2" s="33"/>
      <c r="M2" s="33"/>
      <c r="N2" s="33"/>
      <c r="O2" s="33"/>
      <c r="P2" s="33"/>
      <c r="Q2" s="33"/>
      <c r="R2" s="33"/>
      <c r="S2" s="33"/>
      <c r="T2" s="33"/>
      <c r="U2" s="16"/>
      <c r="V2" s="33"/>
      <c r="W2" s="125" t="s">
        <v>3</v>
      </c>
    </row>
    <row r="3" spans="1:23">
      <c r="A3" s="16"/>
      <c r="B3" s="16"/>
      <c r="C3" s="16"/>
      <c r="D3" s="16"/>
      <c r="E3" s="16"/>
      <c r="F3" s="16"/>
      <c r="G3" s="16"/>
      <c r="H3" s="16"/>
      <c r="I3" s="16"/>
      <c r="J3" s="16"/>
      <c r="K3" s="16"/>
      <c r="L3" s="16"/>
      <c r="M3" s="16"/>
      <c r="N3" s="16"/>
      <c r="O3" s="16"/>
      <c r="P3" s="16"/>
      <c r="Q3" s="16"/>
      <c r="R3" s="16"/>
      <c r="S3" s="16"/>
      <c r="T3" s="16"/>
      <c r="U3" s="16"/>
      <c r="V3" s="16"/>
      <c r="W3" s="2"/>
    </row>
    <row r="4" spans="1:23" ht="13.5" customHeight="1">
      <c r="A4" s="3"/>
      <c r="B4" s="3"/>
      <c r="C4" s="50" t="s">
        <v>244</v>
      </c>
      <c r="D4" s="121"/>
      <c r="E4" s="121"/>
      <c r="F4" s="121"/>
      <c r="G4" s="121"/>
      <c r="H4" s="121"/>
      <c r="I4" s="121"/>
      <c r="J4" s="121"/>
      <c r="K4" s="121"/>
      <c r="L4" s="121"/>
      <c r="M4" s="33"/>
      <c r="N4" s="33"/>
      <c r="O4" s="121"/>
      <c r="P4" s="121"/>
      <c r="Q4" s="121"/>
      <c r="R4" s="121"/>
      <c r="S4" s="121"/>
      <c r="T4" s="121"/>
      <c r="U4" s="161"/>
      <c r="V4" s="121"/>
      <c r="W4" s="2"/>
    </row>
    <row r="5" spans="1:23" ht="13.5" customHeight="1">
      <c r="A5" s="4"/>
      <c r="B5" s="4"/>
      <c r="C5" s="121"/>
      <c r="D5" s="121"/>
      <c r="E5" s="34"/>
      <c r="F5" s="121"/>
      <c r="G5" s="34"/>
      <c r="H5" s="121"/>
      <c r="I5" s="34" t="s">
        <v>6</v>
      </c>
      <c r="J5" s="162"/>
      <c r="K5" s="121" t="s">
        <v>7</v>
      </c>
      <c r="L5" s="121"/>
      <c r="M5" s="33" t="s">
        <v>6</v>
      </c>
      <c r="N5" s="33"/>
      <c r="O5" s="121" t="s">
        <v>6</v>
      </c>
      <c r="P5" s="121"/>
      <c r="Q5" s="34" t="s">
        <v>6</v>
      </c>
      <c r="R5" s="121"/>
      <c r="S5" s="34" t="s">
        <v>8</v>
      </c>
      <c r="T5" s="121"/>
      <c r="U5" s="34" t="s">
        <v>9</v>
      </c>
      <c r="V5" s="121"/>
    </row>
    <row r="6" spans="1:23" ht="13.5" customHeight="1">
      <c r="A6" s="4"/>
      <c r="B6" s="4"/>
      <c r="C6" s="33" t="s">
        <v>10</v>
      </c>
      <c r="D6" s="33"/>
      <c r="E6" s="35" t="s">
        <v>11</v>
      </c>
      <c r="F6" s="33"/>
      <c r="G6" s="35" t="s">
        <v>12</v>
      </c>
      <c r="H6" s="33"/>
      <c r="I6" s="35" t="s">
        <v>13</v>
      </c>
      <c r="J6" s="123"/>
      <c r="K6" s="122" t="s">
        <v>11</v>
      </c>
      <c r="L6" s="122"/>
      <c r="M6" s="33" t="s">
        <v>14</v>
      </c>
      <c r="N6" s="33" t="s">
        <v>6</v>
      </c>
      <c r="O6" s="45" t="s">
        <v>245</v>
      </c>
      <c r="P6" s="33"/>
      <c r="Q6" s="35" t="s">
        <v>16</v>
      </c>
      <c r="R6" s="33"/>
      <c r="S6" s="35" t="s">
        <v>11</v>
      </c>
      <c r="T6" s="33"/>
      <c r="U6" s="113" t="s">
        <v>246</v>
      </c>
      <c r="V6" s="33"/>
    </row>
    <row r="7" spans="1:23" ht="12.95">
      <c r="A7" s="4"/>
      <c r="B7" s="4"/>
      <c r="C7" s="112" t="s">
        <v>6</v>
      </c>
      <c r="D7" s="112" t="s">
        <v>18</v>
      </c>
      <c r="E7" s="163" t="s">
        <v>6</v>
      </c>
      <c r="F7" s="112" t="s">
        <v>18</v>
      </c>
      <c r="G7" s="163" t="s">
        <v>6</v>
      </c>
      <c r="H7" s="112" t="s">
        <v>18</v>
      </c>
      <c r="I7" s="163" t="s">
        <v>6</v>
      </c>
      <c r="J7" s="167" t="s">
        <v>18</v>
      </c>
      <c r="K7" s="112" t="s">
        <v>6</v>
      </c>
      <c r="L7" s="112" t="s">
        <v>247</v>
      </c>
      <c r="M7" s="111" t="s">
        <v>6</v>
      </c>
      <c r="N7" s="111" t="s">
        <v>6</v>
      </c>
      <c r="O7" s="112" t="s">
        <v>6</v>
      </c>
      <c r="P7" s="112" t="s">
        <v>18</v>
      </c>
      <c r="Q7" s="163" t="s">
        <v>6</v>
      </c>
      <c r="R7" s="112" t="s">
        <v>18</v>
      </c>
      <c r="S7" s="163" t="s">
        <v>6</v>
      </c>
      <c r="T7" s="112" t="s">
        <v>18</v>
      </c>
      <c r="U7" s="88"/>
      <c r="V7" s="112" t="s">
        <v>18</v>
      </c>
    </row>
    <row r="8" spans="1:23" ht="12.95">
      <c r="A8" s="4"/>
      <c r="B8" s="5"/>
      <c r="C8" s="111" t="s">
        <v>6</v>
      </c>
      <c r="D8" s="111" t="s">
        <v>20</v>
      </c>
      <c r="E8" s="88" t="s">
        <v>6</v>
      </c>
      <c r="F8" s="111" t="s">
        <v>20</v>
      </c>
      <c r="G8" s="88" t="s">
        <v>6</v>
      </c>
      <c r="H8" s="111" t="s">
        <v>20</v>
      </c>
      <c r="I8" s="88" t="s">
        <v>6</v>
      </c>
      <c r="J8" s="168" t="s">
        <v>20</v>
      </c>
      <c r="K8" s="111" t="s">
        <v>6</v>
      </c>
      <c r="L8" s="111" t="s">
        <v>248</v>
      </c>
      <c r="M8" s="111"/>
      <c r="N8" s="111"/>
      <c r="O8" s="111" t="s">
        <v>6</v>
      </c>
      <c r="P8" s="111" t="s">
        <v>20</v>
      </c>
      <c r="Q8" s="88" t="s">
        <v>6</v>
      </c>
      <c r="R8" s="111" t="s">
        <v>20</v>
      </c>
      <c r="S8" s="88" t="s">
        <v>6</v>
      </c>
      <c r="T8" s="111" t="s">
        <v>20</v>
      </c>
      <c r="U8" s="88"/>
      <c r="V8" s="111" t="s">
        <v>20</v>
      </c>
    </row>
    <row r="9" spans="1:23" ht="12.95">
      <c r="A9" s="4"/>
      <c r="B9" s="5"/>
      <c r="D9" s="33" t="s">
        <v>249</v>
      </c>
      <c r="E9" s="11"/>
      <c r="F9" s="33" t="s">
        <v>249</v>
      </c>
      <c r="G9" s="11"/>
      <c r="H9" s="33" t="s">
        <v>249</v>
      </c>
      <c r="I9" s="11"/>
      <c r="J9" s="123" t="s">
        <v>249</v>
      </c>
      <c r="L9" s="33" t="s">
        <v>249</v>
      </c>
      <c r="M9" s="33" t="s">
        <v>6</v>
      </c>
      <c r="N9" s="33" t="s">
        <v>6</v>
      </c>
      <c r="P9" s="33" t="s">
        <v>249</v>
      </c>
      <c r="Q9" s="11"/>
      <c r="R9" s="33" t="s">
        <v>249</v>
      </c>
      <c r="S9" s="11"/>
      <c r="T9" s="33" t="s">
        <v>249</v>
      </c>
      <c r="U9" s="11"/>
      <c r="V9" s="33" t="s">
        <v>249</v>
      </c>
    </row>
    <row r="10" spans="1:23" s="9" customFormat="1" ht="12.95">
      <c r="A10" s="6"/>
      <c r="B10" s="7"/>
      <c r="C10" s="32" t="s">
        <v>121</v>
      </c>
      <c r="D10" s="32" t="s">
        <v>121</v>
      </c>
      <c r="E10" s="12" t="s">
        <v>121</v>
      </c>
      <c r="F10" s="32" t="s">
        <v>121</v>
      </c>
      <c r="G10" s="12" t="s">
        <v>121</v>
      </c>
      <c r="H10" s="32" t="s">
        <v>121</v>
      </c>
      <c r="I10" s="12" t="s">
        <v>121</v>
      </c>
      <c r="J10" s="169" t="s">
        <v>121</v>
      </c>
      <c r="K10" s="10" t="s">
        <v>121</v>
      </c>
      <c r="L10" s="32" t="s">
        <v>121</v>
      </c>
      <c r="M10" s="111"/>
      <c r="N10" s="111"/>
      <c r="O10" s="10" t="s">
        <v>121</v>
      </c>
      <c r="P10" s="32" t="s">
        <v>121</v>
      </c>
      <c r="Q10" s="12" t="s">
        <v>121</v>
      </c>
      <c r="R10" s="32" t="s">
        <v>121</v>
      </c>
      <c r="S10" s="12" t="s">
        <v>121</v>
      </c>
      <c r="T10" s="32" t="s">
        <v>121</v>
      </c>
      <c r="U10" s="12" t="s">
        <v>121</v>
      </c>
      <c r="V10" s="32" t="s">
        <v>121</v>
      </c>
    </row>
    <row r="11" spans="1:23">
      <c r="A11" s="36" t="s">
        <v>27</v>
      </c>
      <c r="B11" s="36"/>
      <c r="C11" s="36">
        <f>+Data!O5</f>
        <v>44045</v>
      </c>
      <c r="D11" s="89">
        <f>+((Data!O5-Data!J5)/Data!J5)*100</f>
        <v>9.5401527021313637</v>
      </c>
      <c r="E11" s="36">
        <f>+Data!AM5</f>
        <v>15987</v>
      </c>
      <c r="F11" s="89">
        <f>+((Data!AM5-Data!AH5)/Data!AH5)*100</f>
        <v>3.529335578292967</v>
      </c>
      <c r="G11" s="36">
        <f>+Data!BK5</f>
        <v>4918</v>
      </c>
      <c r="H11" s="89">
        <f>+((Data!BK5-Data!BF5)/Data!BF5)*100</f>
        <v>13.448673587081892</v>
      </c>
      <c r="I11" s="36">
        <f>+Data!CI5</f>
        <v>2512</v>
      </c>
      <c r="J11" s="89">
        <f>+((Data!CI5-Data!CD5)/Data!CD5)*100</f>
        <v>-7.9853479853479845</v>
      </c>
      <c r="K11" s="36">
        <f>+Data!DG5</f>
        <v>3665</v>
      </c>
      <c r="L11" s="110">
        <f>+((Data!DG5-Data!DB5)/Data!DB5)*100</f>
        <v>34.643644379132994</v>
      </c>
      <c r="M11" s="90"/>
      <c r="N11" s="90"/>
      <c r="O11" s="36">
        <f>+Data!EE5</f>
        <v>11273</v>
      </c>
      <c r="P11" s="89">
        <f>+((Data!EE5-Data!DZ5)/Data!DZ5)*100</f>
        <v>37.1244374163727</v>
      </c>
      <c r="Q11" s="36">
        <f>+Data!FC5</f>
        <v>1338</v>
      </c>
      <c r="R11" s="89">
        <f>+((Data!FC5-Data!EX5)/Data!EX5)*100</f>
        <v>4.9411764705882346</v>
      </c>
      <c r="S11" s="36">
        <f>+Data!GA5</f>
        <v>2377</v>
      </c>
      <c r="T11" s="89">
        <f>+((Data!GA5-Data!FV5)/Data!FV5)*100</f>
        <v>6.6876122082585283</v>
      </c>
      <c r="U11" s="36">
        <f>+Data!GP5</f>
        <v>8816</v>
      </c>
      <c r="V11" s="110">
        <f>+((Data!GP5-Data!GM5)/Data!GM5)*100</f>
        <v>49.957475761183872</v>
      </c>
      <c r="W11" s="114" t="s">
        <v>27</v>
      </c>
    </row>
    <row r="12" spans="1:23">
      <c r="A12" s="37" t="s">
        <v>28</v>
      </c>
      <c r="B12" s="37"/>
      <c r="C12" s="37">
        <f>+Data!O6</f>
        <v>13028</v>
      </c>
      <c r="D12" s="91">
        <f>+((Data!O6-Data!J6)/Data!J6)*100</f>
        <v>12.864939790349128</v>
      </c>
      <c r="E12" s="37">
        <f>+Data!AM6</f>
        <v>5178</v>
      </c>
      <c r="F12" s="91">
        <f>+((Data!AM6-Data!AH6)/Data!AH6)*100</f>
        <v>3.8716148445336009</v>
      </c>
      <c r="G12" s="37">
        <f>+Data!BK6</f>
        <v>1377</v>
      </c>
      <c r="H12" s="91">
        <f>+((Data!BK6-Data!BF6)/Data!BF6)*100</f>
        <v>15.423302598491198</v>
      </c>
      <c r="I12" s="37">
        <f>+Data!CI6</f>
        <v>677</v>
      </c>
      <c r="J12" s="91">
        <f>+((Data!CI6-Data!CD6)/Data!CD6)*100</f>
        <v>-11.038107752956636</v>
      </c>
      <c r="K12" s="37">
        <f>+Data!DG6</f>
        <v>766</v>
      </c>
      <c r="L12" s="90">
        <f>+((Data!DG6-Data!DB6)/Data!DB6)*100</f>
        <v>51.084812623274168</v>
      </c>
      <c r="M12" s="90"/>
      <c r="N12" s="90"/>
      <c r="O12" s="37">
        <f>+Data!EE6</f>
        <v>3786</v>
      </c>
      <c r="P12" s="91">
        <f>+((Data!EE6-Data!DZ6)/Data!DZ6)*100</f>
        <v>31.139591271215792</v>
      </c>
      <c r="Q12" s="37">
        <f>+Data!FC6</f>
        <v>378</v>
      </c>
      <c r="R12" s="91">
        <f>+((Data!FC6-Data!EX6)/Data!EX6)*100</f>
        <v>4.1322314049586781</v>
      </c>
      <c r="S12" s="37">
        <f>+Data!GA6</f>
        <v>927</v>
      </c>
      <c r="T12" s="91">
        <f>+((Data!GA6-Data!FV6)/Data!FV6)*100</f>
        <v>4.2744656917885271</v>
      </c>
      <c r="U12" s="37">
        <f>+Data!GP6</f>
        <v>2672</v>
      </c>
      <c r="V12" s="90">
        <f>+((Data!GP6-Data!GM6)/Data!GM6)*100</f>
        <v>50.112359550561806</v>
      </c>
      <c r="W12" s="115" t="s">
        <v>28</v>
      </c>
    </row>
    <row r="13" spans="1:23" s="92" customFormat="1">
      <c r="A13" s="90" t="s">
        <v>29</v>
      </c>
      <c r="B13" s="90"/>
      <c r="C13" s="90">
        <f>+Data!O7</f>
        <v>29.578839822908385</v>
      </c>
      <c r="D13" s="91"/>
      <c r="E13" s="90">
        <f>+Data!AM7</f>
        <v>32.388815912929253</v>
      </c>
      <c r="F13" s="91"/>
      <c r="G13" s="90">
        <f>+Data!BK7</f>
        <v>27.999186661244408</v>
      </c>
      <c r="H13" s="91"/>
      <c r="I13" s="90">
        <f>+Data!CI7</f>
        <v>26.95063694267516</v>
      </c>
      <c r="J13" s="91"/>
      <c r="K13" s="90">
        <f>+Data!DG7</f>
        <v>20.900409276944064</v>
      </c>
      <c r="L13" s="90"/>
      <c r="M13" s="90"/>
      <c r="N13" s="90"/>
      <c r="O13" s="90">
        <f>+Data!EE7</f>
        <v>33.584671338596642</v>
      </c>
      <c r="P13" s="91"/>
      <c r="Q13" s="90">
        <f>+Data!FC7</f>
        <v>28.251121076233183</v>
      </c>
      <c r="R13" s="91"/>
      <c r="S13" s="90">
        <f>+Data!GA7</f>
        <v>38.998737904922173</v>
      </c>
      <c r="T13" s="91"/>
      <c r="U13" s="90">
        <f>+Data!GP7</f>
        <v>30.308529945553541</v>
      </c>
      <c r="V13" s="90"/>
      <c r="W13" s="115"/>
    </row>
    <row r="14" spans="1:23">
      <c r="A14" s="38" t="s">
        <v>31</v>
      </c>
      <c r="B14" s="38"/>
      <c r="C14" s="38">
        <f>+Data!O8</f>
        <v>406</v>
      </c>
      <c r="D14" s="93">
        <f>+((Data!O8-Data!J8)/Data!J8)*100</f>
        <v>15.340909090909092</v>
      </c>
      <c r="E14" s="38">
        <f>+Data!AM8</f>
        <v>224</v>
      </c>
      <c r="F14" s="93">
        <f>+((Data!AM8-Data!AH8)/Data!AH8)*100</f>
        <v>1.8181818181818181</v>
      </c>
      <c r="G14" s="38">
        <f>+Data!BK8</f>
        <v>56</v>
      </c>
      <c r="H14" s="93">
        <f>+((Data!BK8-Data!BF8)/Data!BF8)*100</f>
        <v>0</v>
      </c>
      <c r="I14" s="116" t="s">
        <v>32</v>
      </c>
      <c r="J14" s="126" t="s">
        <v>32</v>
      </c>
      <c r="K14" s="116" t="s">
        <v>32</v>
      </c>
      <c r="L14" s="127" t="s">
        <v>32</v>
      </c>
      <c r="M14" s="90"/>
      <c r="N14" s="90"/>
      <c r="O14" s="38">
        <f>+Data!EE8</f>
        <v>240</v>
      </c>
      <c r="P14" s="93">
        <f>+((Data!EE8-Data!DZ8)/Data!DZ8)*100</f>
        <v>42.011834319526628</v>
      </c>
      <c r="Q14" s="38">
        <f>+Data!FC8</f>
        <v>39</v>
      </c>
      <c r="R14" s="93">
        <f>+((Data!FC8-Data!EX8)/Data!EX8)*100</f>
        <v>-4.8780487804878048</v>
      </c>
      <c r="S14" s="38">
        <f>+Data!GA8</f>
        <v>150</v>
      </c>
      <c r="T14" s="93">
        <f>+((Data!GA8-Data!FV8)/Data!FV8)*100</f>
        <v>4.895104895104895</v>
      </c>
      <c r="U14" s="38">
        <f>+Data!GP8</f>
        <v>84</v>
      </c>
      <c r="V14" s="106">
        <f>+((Data!GP8-Data!GM8)/Data!GM8)*100</f>
        <v>140</v>
      </c>
      <c r="W14" s="116" t="s">
        <v>31</v>
      </c>
    </row>
    <row r="15" spans="1:23">
      <c r="A15" s="38" t="s">
        <v>33</v>
      </c>
      <c r="B15" s="38"/>
      <c r="C15" s="38">
        <f>+Data!O9</f>
        <v>243</v>
      </c>
      <c r="D15" s="93">
        <f>+((Data!O9-Data!J9)/Data!J9)*100</f>
        <v>7.0484581497797363</v>
      </c>
      <c r="E15" s="38">
        <f>+Data!AM9</f>
        <v>142</v>
      </c>
      <c r="F15" s="93">
        <f>+((Data!AM9-Data!AH9)/Data!AH9)*100</f>
        <v>8.3969465648854964</v>
      </c>
      <c r="G15" s="116" t="s">
        <v>32</v>
      </c>
      <c r="H15" s="126" t="s">
        <v>32</v>
      </c>
      <c r="I15" s="116" t="s">
        <v>32</v>
      </c>
      <c r="J15" s="126" t="s">
        <v>32</v>
      </c>
      <c r="K15" s="116" t="s">
        <v>32</v>
      </c>
      <c r="L15" s="127" t="s">
        <v>32</v>
      </c>
      <c r="M15" s="90"/>
      <c r="N15" s="90"/>
      <c r="O15" s="38">
        <f>+Data!EE9</f>
        <v>121</v>
      </c>
      <c r="P15" s="93">
        <f>+((Data!EE9-Data!DZ9)/Data!DZ9)*100</f>
        <v>13.084112149532709</v>
      </c>
      <c r="Q15" s="116" t="s">
        <v>32</v>
      </c>
      <c r="R15" s="126" t="s">
        <v>32</v>
      </c>
      <c r="S15" s="116" t="s">
        <v>32</v>
      </c>
      <c r="T15" s="126" t="s">
        <v>32</v>
      </c>
      <c r="U15" s="38">
        <f>+Data!GP9</f>
        <v>3</v>
      </c>
      <c r="V15" s="144">
        <f>+((Data!GP9-Data!GM9))*100</f>
        <v>300</v>
      </c>
      <c r="W15" s="116" t="s">
        <v>33</v>
      </c>
    </row>
    <row r="16" spans="1:23">
      <c r="A16" s="38" t="s">
        <v>34</v>
      </c>
      <c r="B16" s="38"/>
      <c r="C16" s="38">
        <f>+Data!O10</f>
        <v>235</v>
      </c>
      <c r="D16" s="93">
        <f>+((Data!O10-Data!J10)/Data!J10)*100</f>
        <v>-3.2921810699588478</v>
      </c>
      <c r="E16" s="116" t="s">
        <v>32</v>
      </c>
      <c r="F16" s="126" t="s">
        <v>32</v>
      </c>
      <c r="G16" s="116" t="s">
        <v>32</v>
      </c>
      <c r="H16" s="126" t="s">
        <v>32</v>
      </c>
      <c r="I16" s="116" t="s">
        <v>32</v>
      </c>
      <c r="J16" s="126" t="s">
        <v>32</v>
      </c>
      <c r="K16" s="116" t="s">
        <v>32</v>
      </c>
      <c r="L16" s="127" t="s">
        <v>32</v>
      </c>
      <c r="M16" s="90"/>
      <c r="N16" s="90"/>
      <c r="O16" s="116" t="s">
        <v>32</v>
      </c>
      <c r="P16" s="126" t="s">
        <v>32</v>
      </c>
      <c r="Q16" s="116" t="s">
        <v>32</v>
      </c>
      <c r="R16" s="126" t="s">
        <v>32</v>
      </c>
      <c r="S16" s="116" t="s">
        <v>32</v>
      </c>
      <c r="T16" s="126" t="s">
        <v>32</v>
      </c>
      <c r="U16" s="38">
        <f>+Data!GP10</f>
        <v>44</v>
      </c>
      <c r="V16" s="144">
        <f>+(Data!GP10-Data!GM10)*100</f>
        <v>4400</v>
      </c>
      <c r="W16" s="116" t="s">
        <v>34</v>
      </c>
    </row>
    <row r="17" spans="1:23">
      <c r="A17" s="38" t="s">
        <v>35</v>
      </c>
      <c r="B17" s="38"/>
      <c r="C17" s="38">
        <f>+Data!O11</f>
        <v>2781</v>
      </c>
      <c r="D17" s="93">
        <f>+((Data!O11-Data!J11)/Data!J11)*100</f>
        <v>37.946428571428569</v>
      </c>
      <c r="E17" s="38">
        <f>+Data!AM11</f>
        <v>483</v>
      </c>
      <c r="F17" s="93">
        <f>+((Data!AM11-Data!AH11)/Data!AH11)*100</f>
        <v>39.19308357348703</v>
      </c>
      <c r="G17" s="38">
        <f>+Data!BK11</f>
        <v>204</v>
      </c>
      <c r="H17" s="93">
        <f>+((Data!BK11-Data!BF11)/Data!BF11)*100</f>
        <v>20</v>
      </c>
      <c r="I17" s="116" t="s">
        <v>32</v>
      </c>
      <c r="J17" s="126" t="s">
        <v>32</v>
      </c>
      <c r="K17" s="38">
        <f>+Data!DG11</f>
        <v>228</v>
      </c>
      <c r="L17" s="106">
        <f>+((Data!DG11-Data!DB11)/Data!DB11)*100</f>
        <v>30.285714285714288</v>
      </c>
      <c r="M17" s="90"/>
      <c r="N17" s="90"/>
      <c r="O17" s="38">
        <f>+Data!EE11</f>
        <v>898</v>
      </c>
      <c r="P17" s="93">
        <f>+((Data!EE11-Data!DZ11)/Data!DZ11)*100</f>
        <v>73.694390715667311</v>
      </c>
      <c r="Q17" s="38">
        <f>+Data!FC11</f>
        <v>104</v>
      </c>
      <c r="R17" s="93">
        <f>+((Data!FC11-Data!EX11)/Data!EX11)*100</f>
        <v>13.043478260869565</v>
      </c>
      <c r="S17" s="38">
        <f>+Data!GA11</f>
        <v>84</v>
      </c>
      <c r="T17" s="93">
        <f>+((Data!GA11-Data!FV11)/Data!FV11)*100</f>
        <v>12</v>
      </c>
      <c r="U17" s="38">
        <f>+Data!GP11</f>
        <v>106</v>
      </c>
      <c r="V17" s="106">
        <f>+((Data!GP11-Data!GM11)/Data!GM11)*100</f>
        <v>37.662337662337663</v>
      </c>
      <c r="W17" s="116" t="s">
        <v>35</v>
      </c>
    </row>
    <row r="18" spans="1:23">
      <c r="A18" s="37" t="s">
        <v>36</v>
      </c>
      <c r="B18" s="37"/>
      <c r="C18" s="37">
        <f>+Data!O12</f>
        <v>894</v>
      </c>
      <c r="D18" s="91">
        <f>+((Data!O12-Data!J12)/Data!J12)*100</f>
        <v>14.322250639386189</v>
      </c>
      <c r="E18" s="37">
        <f>+Data!AM12</f>
        <v>408</v>
      </c>
      <c r="F18" s="91">
        <f>+((Data!AM12-Data!AH12)/Data!AH12)*100</f>
        <v>13.019390581717452</v>
      </c>
      <c r="G18" s="37">
        <f>+Data!BK12</f>
        <v>60</v>
      </c>
      <c r="H18" s="91">
        <f>+((Data!BK12-Data!BF12)/Data!BF12)*100</f>
        <v>25</v>
      </c>
      <c r="I18" s="37">
        <f>+Data!CI12</f>
        <v>227</v>
      </c>
      <c r="J18" s="91">
        <f>+((Data!CI12-Data!CD12)/Data!CD12)*100</f>
        <v>-10.62992125984252</v>
      </c>
      <c r="K18" s="115" t="s">
        <v>32</v>
      </c>
      <c r="L18" s="128" t="s">
        <v>32</v>
      </c>
      <c r="M18" s="90"/>
      <c r="N18" s="90"/>
      <c r="O18" s="37">
        <f>+Data!EE12</f>
        <v>268</v>
      </c>
      <c r="P18" s="91">
        <f>+((Data!EE12-Data!DZ12)/Data!DZ12)*100</f>
        <v>1.9011406844106464</v>
      </c>
      <c r="Q18" s="115" t="s">
        <v>32</v>
      </c>
      <c r="R18" s="128" t="s">
        <v>32</v>
      </c>
      <c r="S18" s="37">
        <f>+Data!GA12</f>
        <v>97</v>
      </c>
      <c r="T18" s="91">
        <f>+((Data!GA12-Data!FV12)/Data!FV12)*100</f>
        <v>11.494252873563218</v>
      </c>
      <c r="U18" s="37">
        <f>+Data!GP12</f>
        <v>355</v>
      </c>
      <c r="V18" s="90">
        <f>+((Data!GP12-Data!GM12)/Data!GM12)*100</f>
        <v>9.9071207430340564</v>
      </c>
      <c r="W18" s="115" t="s">
        <v>36</v>
      </c>
    </row>
    <row r="19" spans="1:23">
      <c r="A19" s="37" t="s">
        <v>37</v>
      </c>
      <c r="B19" s="37"/>
      <c r="C19" s="37">
        <f>+Data!O13</f>
        <v>389</v>
      </c>
      <c r="D19" s="91">
        <f>+((Data!O13-Data!J13)/Data!J13)*100</f>
        <v>11.461318051575931</v>
      </c>
      <c r="E19" s="37">
        <f>+Data!AM13</f>
        <v>230</v>
      </c>
      <c r="F19" s="91">
        <f>+((Data!AM13-Data!AH13)/Data!AH13)*100</f>
        <v>3.1390134529147984</v>
      </c>
      <c r="G19" s="37">
        <f>+Data!BK13</f>
        <v>136</v>
      </c>
      <c r="H19" s="91">
        <f>+((Data!BK13-Data!BF13)/Data!BF13)*100</f>
        <v>11.475409836065573</v>
      </c>
      <c r="I19" s="115" t="s">
        <v>32</v>
      </c>
      <c r="J19" s="128" t="s">
        <v>32</v>
      </c>
      <c r="K19" s="37">
        <f>+Data!DG13</f>
        <v>79</v>
      </c>
      <c r="L19" s="90">
        <f>+((Data!DG13-Data!DB13)/Data!DB13)*100</f>
        <v>33.898305084745758</v>
      </c>
      <c r="M19" s="90"/>
      <c r="N19" s="90"/>
      <c r="O19" s="37">
        <f>+Data!EE13</f>
        <v>121</v>
      </c>
      <c r="P19" s="91">
        <f>+((Data!EE13-Data!DZ13)/Data!DZ13)*100</f>
        <v>10</v>
      </c>
      <c r="Q19" s="115" t="s">
        <v>32</v>
      </c>
      <c r="R19" s="128" t="s">
        <v>32</v>
      </c>
      <c r="S19" s="115" t="s">
        <v>32</v>
      </c>
      <c r="T19" s="128" t="s">
        <v>32</v>
      </c>
      <c r="U19" s="37">
        <f>+Data!GP13</f>
        <v>150</v>
      </c>
      <c r="V19" s="90">
        <f>+((Data!GP13-Data!GM13)/Data!GM13)*100</f>
        <v>-15.254237288135593</v>
      </c>
      <c r="W19" s="115" t="s">
        <v>37</v>
      </c>
    </row>
    <row r="20" spans="1:23" ht="14.45">
      <c r="A20" s="49" t="s">
        <v>250</v>
      </c>
      <c r="B20" s="37"/>
      <c r="C20" s="37">
        <f>+Data!O14</f>
        <v>810</v>
      </c>
      <c r="D20" s="91">
        <f>+((Data!O14-Data!J14)/Data!J14)*100</f>
        <v>-15.271966527196653</v>
      </c>
      <c r="E20" s="37">
        <f>+Data!AM14</f>
        <v>415</v>
      </c>
      <c r="F20" s="91">
        <f>+((Data!AM14-Data!AH14)/Data!AH14)*100</f>
        <v>-3.9351851851851851</v>
      </c>
      <c r="G20" s="37">
        <f>+Data!BK14</f>
        <v>60</v>
      </c>
      <c r="H20" s="91">
        <f>+((Data!BK14-Data!BF14)/Data!BF14)*100</f>
        <v>15.384615384615385</v>
      </c>
      <c r="I20" s="115" t="s">
        <v>32</v>
      </c>
      <c r="J20" s="128" t="s">
        <v>32</v>
      </c>
      <c r="K20" s="115" t="s">
        <v>32</v>
      </c>
      <c r="L20" s="128" t="s">
        <v>32</v>
      </c>
      <c r="M20" s="90"/>
      <c r="N20" s="90"/>
      <c r="O20" s="37">
        <f>+Data!EE14</f>
        <v>238</v>
      </c>
      <c r="P20" s="91">
        <f>+((Data!EE14-Data!DZ14)/Data!DZ14)*100</f>
        <v>36.781609195402297</v>
      </c>
      <c r="Q20" s="115" t="s">
        <v>32</v>
      </c>
      <c r="R20" s="128" t="s">
        <v>32</v>
      </c>
      <c r="S20" s="37">
        <f>+Data!GA14</f>
        <v>81</v>
      </c>
      <c r="T20" s="91">
        <f>+((Data!GA14-Data!FV14)/Data!FV14)*100</f>
        <v>5.1948051948051948</v>
      </c>
      <c r="U20" s="37">
        <f>+Data!GP14</f>
        <v>13</v>
      </c>
      <c r="V20" s="90">
        <f>+((Data!GP14-Data!GM14)/Data!GM14)*100</f>
        <v>-31.578947368421051</v>
      </c>
      <c r="W20" s="120" t="s">
        <v>250</v>
      </c>
    </row>
    <row r="21" spans="1:23">
      <c r="A21" s="37" t="s">
        <v>40</v>
      </c>
      <c r="B21" s="37"/>
      <c r="C21" s="37">
        <f>+Data!O15</f>
        <v>548</v>
      </c>
      <c r="D21" s="91">
        <f>+((Data!O15-Data!J15)/Data!J15)*100</f>
        <v>-9.4214876033057848</v>
      </c>
      <c r="E21" s="37">
        <f>+Data!AM15</f>
        <v>265</v>
      </c>
      <c r="F21" s="91">
        <f>+((Data!AM15-Data!AH15)/Data!AH15)*100</f>
        <v>5.1587301587301582</v>
      </c>
      <c r="G21" s="37">
        <f>+Data!BK15</f>
        <v>115</v>
      </c>
      <c r="H21" s="91">
        <f>+((Data!BK15-Data!BF15)/Data!BF15)*100</f>
        <v>35.294117647058826</v>
      </c>
      <c r="I21" s="115" t="s">
        <v>32</v>
      </c>
      <c r="J21" s="128" t="s">
        <v>32</v>
      </c>
      <c r="K21" s="115" t="s">
        <v>32</v>
      </c>
      <c r="L21" s="128" t="s">
        <v>32</v>
      </c>
      <c r="M21" s="90"/>
      <c r="N21" s="90"/>
      <c r="O21" s="37">
        <f>+Data!EE15</f>
        <v>121</v>
      </c>
      <c r="P21" s="91">
        <f>+((Data!EE15-Data!DZ15)/Data!DZ15)*100</f>
        <v>-0.81967213114754101</v>
      </c>
      <c r="Q21" s="115" t="s">
        <v>32</v>
      </c>
      <c r="R21" s="128" t="s">
        <v>32</v>
      </c>
      <c r="S21" s="37">
        <f>+Data!GA15</f>
        <v>30</v>
      </c>
      <c r="T21" s="91">
        <f>+((Data!GA15-Data!FV15)/Data!FV15)*100</f>
        <v>-3.225806451612903</v>
      </c>
      <c r="U21" s="37">
        <f>+Data!GP15</f>
        <v>123</v>
      </c>
      <c r="V21" s="90">
        <f>+((Data!GP15-Data!GM15)/Data!GM15)*100</f>
        <v>173.33333333333334</v>
      </c>
      <c r="W21" s="115" t="s">
        <v>40</v>
      </c>
    </row>
    <row r="22" spans="1:23">
      <c r="A22" s="38" t="s">
        <v>41</v>
      </c>
      <c r="B22" s="38"/>
      <c r="C22" s="38">
        <f>+Data!O16</f>
        <v>335</v>
      </c>
      <c r="D22" s="93">
        <f>+((Data!O16-Data!J16)/Data!J16)*100</f>
        <v>27.376425855513308</v>
      </c>
      <c r="E22" s="38">
        <f>+Data!AM16</f>
        <v>94</v>
      </c>
      <c r="F22" s="93">
        <f>+((Data!AM16-Data!AH16)/Data!AH16)*100</f>
        <v>3.296703296703297</v>
      </c>
      <c r="G22" s="38">
        <f>+Data!BK16</f>
        <v>31</v>
      </c>
      <c r="H22" s="93">
        <f>+((Data!BK16-Data!BF16)/Data!BF16)*100</f>
        <v>-11.428571428571429</v>
      </c>
      <c r="I22" s="116" t="s">
        <v>32</v>
      </c>
      <c r="J22" s="126" t="s">
        <v>32</v>
      </c>
      <c r="K22" s="116" t="s">
        <v>32</v>
      </c>
      <c r="L22" s="127" t="s">
        <v>32</v>
      </c>
      <c r="M22" s="90"/>
      <c r="N22" s="90"/>
      <c r="O22" s="38">
        <f>+Data!EE16</f>
        <v>75</v>
      </c>
      <c r="P22" s="93">
        <f>+((Data!EE16-Data!DZ16)/Data!DZ16)*100</f>
        <v>-1.3157894736842104</v>
      </c>
      <c r="Q22" s="116" t="s">
        <v>32</v>
      </c>
      <c r="R22" s="126" t="s">
        <v>32</v>
      </c>
      <c r="S22" s="38">
        <f>+Data!GA16</f>
        <v>67</v>
      </c>
      <c r="T22" s="93">
        <f>+((Data!GA16-Data!FV16)/Data!FV16)*100</f>
        <v>31.372549019607842</v>
      </c>
      <c r="U22" s="38">
        <f>+Data!GP16</f>
        <v>67</v>
      </c>
      <c r="V22" s="106">
        <f>+((Data!GP16-Data!GM16)/Data!GM16)*100</f>
        <v>458.33333333333331</v>
      </c>
      <c r="W22" s="116" t="s">
        <v>41</v>
      </c>
    </row>
    <row r="23" spans="1:23">
      <c r="A23" s="38" t="s">
        <v>42</v>
      </c>
      <c r="B23" s="38"/>
      <c r="C23" s="38">
        <f>+Data!O17</f>
        <v>1053</v>
      </c>
      <c r="D23" s="93">
        <f>+((Data!O17-Data!J17)/Data!J17)*100</f>
        <v>21.453287197231834</v>
      </c>
      <c r="E23" s="38">
        <f>+Data!AM17</f>
        <v>433</v>
      </c>
      <c r="F23" s="93">
        <f>+((Data!AM17-Data!AH17)/Data!AH17)*100</f>
        <v>-2.696629213483146</v>
      </c>
      <c r="G23" s="38">
        <f>+Data!BK17</f>
        <v>82</v>
      </c>
      <c r="H23" s="93">
        <f>+((Data!BK17-Data!BF17)/Data!BF17)*100</f>
        <v>17.142857142857142</v>
      </c>
      <c r="I23" s="116" t="s">
        <v>32</v>
      </c>
      <c r="J23" s="126" t="s">
        <v>32</v>
      </c>
      <c r="K23" s="116" t="s">
        <v>32</v>
      </c>
      <c r="L23" s="127" t="s">
        <v>32</v>
      </c>
      <c r="M23" s="90"/>
      <c r="N23" s="90"/>
      <c r="O23" s="38">
        <f>+Data!EE17</f>
        <v>308</v>
      </c>
      <c r="P23" s="93">
        <f>+((Data!EE17-Data!DZ17)/Data!DZ17)*100</f>
        <v>45.283018867924532</v>
      </c>
      <c r="Q23" s="116" t="s">
        <v>32</v>
      </c>
      <c r="R23" s="126" t="s">
        <v>32</v>
      </c>
      <c r="S23" s="38">
        <f>+Data!GA17</f>
        <v>73</v>
      </c>
      <c r="T23" s="93">
        <f>+((Data!GA17-Data!FV17)/Data!FV17)*100</f>
        <v>-3.9473684210526314</v>
      </c>
      <c r="U23" s="38">
        <f>+Data!GP17</f>
        <v>316</v>
      </c>
      <c r="V23" s="106">
        <f>+((Data!GP17-Data!GM17)/Data!GM17)*100</f>
        <v>44.954128440366972</v>
      </c>
      <c r="W23" s="116" t="s">
        <v>42</v>
      </c>
    </row>
    <row r="24" spans="1:23">
      <c r="A24" s="38" t="s">
        <v>43</v>
      </c>
      <c r="B24" s="38"/>
      <c r="C24" s="38">
        <f>+Data!O18</f>
        <v>489</v>
      </c>
      <c r="D24" s="93">
        <f>+((Data!O18-Data!J18)/Data!J18)*100</f>
        <v>3.382663847780127</v>
      </c>
      <c r="E24" s="38">
        <f>+Data!AM18</f>
        <v>161</v>
      </c>
      <c r="F24" s="93">
        <f>+((Data!AM18-Data!AH18)/Data!AH18)*100</f>
        <v>15</v>
      </c>
      <c r="G24" s="38">
        <f>+Data!BK18</f>
        <v>55</v>
      </c>
      <c r="H24" s="93">
        <f>+((Data!BK18-Data!BF18)/Data!BF18)*100</f>
        <v>19.565217391304348</v>
      </c>
      <c r="I24" s="116" t="s">
        <v>32</v>
      </c>
      <c r="J24" s="126" t="s">
        <v>32</v>
      </c>
      <c r="K24" s="38">
        <f>+Data!DG18</f>
        <v>82</v>
      </c>
      <c r="L24" s="106">
        <f>+((Data!DG18-Data!DB18)/Data!DB18)*100</f>
        <v>-2.3809523809523809</v>
      </c>
      <c r="M24" s="90"/>
      <c r="N24" s="90"/>
      <c r="O24" s="38">
        <f>+Data!EE18</f>
        <v>210</v>
      </c>
      <c r="P24" s="93">
        <f>+((Data!EE18-Data!DZ18)/Data!DZ18)*100</f>
        <v>4.4776119402985071</v>
      </c>
      <c r="Q24" s="38">
        <f>+Data!FC18</f>
        <v>26</v>
      </c>
      <c r="R24" s="93">
        <f>+((Data!FC18-Data!EX18)/Data!EX18)*100</f>
        <v>8.3333333333333321</v>
      </c>
      <c r="S24" s="38">
        <f>+Data!GA18</f>
        <v>78</v>
      </c>
      <c r="T24" s="93">
        <f>+((Data!GA18-Data!FV18)/Data!FV18)*100</f>
        <v>6.8493150684931505</v>
      </c>
      <c r="U24" s="38">
        <f>+Data!GP18</f>
        <v>38</v>
      </c>
      <c r="V24" s="106">
        <f>+((Data!GP18-Data!GM18)/Data!GM18)*100</f>
        <v>-33.333333333333329</v>
      </c>
      <c r="W24" s="116" t="s">
        <v>43</v>
      </c>
    </row>
    <row r="25" spans="1:23">
      <c r="A25" s="38" t="s">
        <v>45</v>
      </c>
      <c r="B25" s="38"/>
      <c r="C25" s="38">
        <f>+Data!O19</f>
        <v>410</v>
      </c>
      <c r="D25" s="93">
        <f>+((Data!O19-Data!J19)/Data!J19)*100</f>
        <v>70.124481327800822</v>
      </c>
      <c r="E25" s="38">
        <f>+Data!AM19</f>
        <v>201</v>
      </c>
      <c r="F25" s="93">
        <f>+((Data!AM19-Data!AH19)/Data!AH19)*100</f>
        <v>-2.8985507246376812</v>
      </c>
      <c r="G25" s="38">
        <f>+Data!BK19</f>
        <v>57</v>
      </c>
      <c r="H25" s="93">
        <f>+((Data!BK19-Data!BF19)/Data!BF19)*100</f>
        <v>14.000000000000002</v>
      </c>
      <c r="I25" s="38">
        <f>+Data!CI19</f>
        <v>74</v>
      </c>
      <c r="J25" s="93">
        <f>+((Data!CI19-Data!CD19)/Data!CD19)*100</f>
        <v>-42.63565891472868</v>
      </c>
      <c r="K25" s="116" t="s">
        <v>32</v>
      </c>
      <c r="L25" s="127" t="s">
        <v>32</v>
      </c>
      <c r="M25" s="90"/>
      <c r="N25" s="90"/>
      <c r="O25" s="38">
        <f>+Data!EE19</f>
        <v>198</v>
      </c>
      <c r="P25" s="93">
        <f>+((Data!EE19-Data!DZ19)/Data!DZ19)*100</f>
        <v>63.636363636363633</v>
      </c>
      <c r="Q25" s="116" t="s">
        <v>32</v>
      </c>
      <c r="R25" s="126" t="s">
        <v>32</v>
      </c>
      <c r="S25" s="116" t="s">
        <v>32</v>
      </c>
      <c r="T25" s="126" t="s">
        <v>32</v>
      </c>
      <c r="U25" s="38">
        <f>+Data!GP19</f>
        <v>89</v>
      </c>
      <c r="V25" s="106">
        <f>+((Data!GP19-Data!GM19)/Data!GM19)*100</f>
        <v>23.611111111111111</v>
      </c>
      <c r="W25" s="116" t="s">
        <v>45</v>
      </c>
    </row>
    <row r="26" spans="1:23">
      <c r="A26" s="37" t="s">
        <v>46</v>
      </c>
      <c r="B26" s="37"/>
      <c r="C26" s="37">
        <f>+Data!O20</f>
        <v>446</v>
      </c>
      <c r="D26" s="91">
        <f>+((Data!O20-Data!J20)/Data!J20)*100</f>
        <v>-7.2765072765072771</v>
      </c>
      <c r="E26" s="37">
        <f>+Data!AM20</f>
        <v>373</v>
      </c>
      <c r="F26" s="91">
        <f>+((Data!AM20-Data!AH20)/Data!AH20)*100</f>
        <v>-2.3560209424083771</v>
      </c>
      <c r="G26" s="37">
        <f>+Data!BK20</f>
        <v>136</v>
      </c>
      <c r="H26" s="91">
        <f>+((Data!BK20-Data!BF20)/Data!BF20)*100</f>
        <v>14.285714285714285</v>
      </c>
      <c r="I26" s="115" t="s">
        <v>32</v>
      </c>
      <c r="J26" s="128" t="s">
        <v>32</v>
      </c>
      <c r="K26" s="115" t="s">
        <v>32</v>
      </c>
      <c r="L26" s="128" t="s">
        <v>32</v>
      </c>
      <c r="M26" s="90"/>
      <c r="N26" s="90"/>
      <c r="O26" s="37">
        <f>+Data!EE20</f>
        <v>162</v>
      </c>
      <c r="P26" s="91">
        <f>+((Data!EE20-Data!DZ20)/Data!DZ20)*100</f>
        <v>78.021978021978029</v>
      </c>
      <c r="Q26" s="37">
        <f>+Data!FC20</f>
        <v>118</v>
      </c>
      <c r="R26" s="91">
        <f>+((Data!FC20-Data!EX20)/Data!EX20)*100</f>
        <v>6.3063063063063058</v>
      </c>
      <c r="S26" s="37">
        <f>+Data!GA20</f>
        <v>61</v>
      </c>
      <c r="T26" s="91">
        <f>+((Data!GA20-Data!FV20)/Data!FV20)*100</f>
        <v>-6.1538461538461542</v>
      </c>
      <c r="U26" s="37">
        <f>+Data!GP20</f>
        <v>183</v>
      </c>
      <c r="V26" s="90">
        <f>+((Data!GP20-Data!GM20)/Data!GM20)*100</f>
        <v>0.5494505494505495</v>
      </c>
      <c r="W26" s="115" t="s">
        <v>46</v>
      </c>
    </row>
    <row r="27" spans="1:23">
      <c r="A27" s="37" t="s">
        <v>47</v>
      </c>
      <c r="B27" s="37"/>
      <c r="C27" s="37">
        <f>+Data!O21</f>
        <v>2402</v>
      </c>
      <c r="D27" s="91">
        <f>+((Data!O21-Data!J21)/Data!J21)*100</f>
        <v>6.0485651214128033</v>
      </c>
      <c r="E27" s="37">
        <f>+Data!AM21</f>
        <v>1179</v>
      </c>
      <c r="F27" s="91">
        <f>+((Data!AM21-Data!AH21)/Data!AH21)*100</f>
        <v>4.2440318302387263</v>
      </c>
      <c r="G27" s="37">
        <f>+Data!BK21</f>
        <v>251</v>
      </c>
      <c r="H27" s="91">
        <f>+((Data!BK21-Data!BF21)/Data!BF21)*100</f>
        <v>10.087719298245613</v>
      </c>
      <c r="I27" s="37">
        <f>+Data!CI21</f>
        <v>376</v>
      </c>
      <c r="J27" s="91">
        <f>+((Data!CI21-Data!CD21)/Data!CD21)*100</f>
        <v>-0.52910052910052907</v>
      </c>
      <c r="K27" s="37">
        <f>+Data!DG21</f>
        <v>128</v>
      </c>
      <c r="L27" s="90">
        <f>+((Data!DG21-Data!DB21)/Data!DB21)*100</f>
        <v>9.4017094017094021</v>
      </c>
      <c r="M27" s="90"/>
      <c r="N27" s="90"/>
      <c r="O27" s="37">
        <f>+Data!EE21</f>
        <v>440</v>
      </c>
      <c r="P27" s="91">
        <f>+((Data!EE21-Data!DZ21)/Data!DZ21)*100</f>
        <v>5.2631578947368416</v>
      </c>
      <c r="Q27" s="37">
        <f>+Data!FC21</f>
        <v>91</v>
      </c>
      <c r="R27" s="91">
        <f>+((Data!FC21-Data!EX21)/Data!EX21)*100</f>
        <v>-4.2105263157894735</v>
      </c>
      <c r="S27" s="37">
        <f>+Data!GA21</f>
        <v>120</v>
      </c>
      <c r="T27" s="91">
        <f>+((Data!GA21-Data!FV21)/Data!FV21)*100</f>
        <v>1.6949152542372881</v>
      </c>
      <c r="U27" s="37">
        <f>+Data!GP21</f>
        <v>413</v>
      </c>
      <c r="V27" s="90">
        <f>+((Data!GP21-Data!GM21)/Data!GM21)*100</f>
        <v>24.397590361445783</v>
      </c>
      <c r="W27" s="115" t="s">
        <v>47</v>
      </c>
    </row>
    <row r="28" spans="1:23">
      <c r="A28" s="37" t="s">
        <v>48</v>
      </c>
      <c r="B28" s="37"/>
      <c r="C28" s="37">
        <f>+Data!O22</f>
        <v>1435</v>
      </c>
      <c r="D28" s="91">
        <f>+((Data!O22-Data!J22)/Data!J22)*100</f>
        <v>12.725844461901021</v>
      </c>
      <c r="E28" s="37">
        <f>+Data!AM22</f>
        <v>421</v>
      </c>
      <c r="F28" s="91">
        <f>+((Data!AM22-Data!AH22)/Data!AH22)*100</f>
        <v>-16.468253968253968</v>
      </c>
      <c r="G28" s="37">
        <f>+Data!BK22</f>
        <v>91</v>
      </c>
      <c r="H28" s="91">
        <f>+((Data!BK22-Data!BF22)/Data!BF22)*100</f>
        <v>26.388888888888889</v>
      </c>
      <c r="I28" s="115" t="s">
        <v>32</v>
      </c>
      <c r="J28" s="128" t="s">
        <v>32</v>
      </c>
      <c r="K28" s="37">
        <f>+Data!DG22</f>
        <v>148</v>
      </c>
      <c r="L28" s="144" t="e">
        <f>+((Data!DG22-Data!DB22)/Data!DB22)*100</f>
        <v>#DIV/0!</v>
      </c>
      <c r="M28" s="90"/>
      <c r="N28" s="90"/>
      <c r="O28" s="37">
        <f>+Data!EE22</f>
        <v>313</v>
      </c>
      <c r="P28" s="91">
        <f>+((Data!EE22-Data!DZ22)/Data!DZ22)*100</f>
        <v>33.760683760683762</v>
      </c>
      <c r="Q28" s="115" t="s">
        <v>32</v>
      </c>
      <c r="R28" s="128" t="s">
        <v>32</v>
      </c>
      <c r="S28" s="37">
        <f>+Data!GA22</f>
        <v>86</v>
      </c>
      <c r="T28" s="91">
        <f>+((Data!GA22-Data!FV22)/Data!FV22)*100</f>
        <v>-7.5268817204301079</v>
      </c>
      <c r="U28" s="37">
        <f>+Data!GP22</f>
        <v>648</v>
      </c>
      <c r="V28" s="90">
        <f>+((Data!GP22-Data!GM22)/Data!GM22)*100</f>
        <v>180.51948051948051</v>
      </c>
      <c r="W28" s="115" t="s">
        <v>48</v>
      </c>
    </row>
    <row r="29" spans="1:23">
      <c r="A29" s="36" t="s">
        <v>49</v>
      </c>
      <c r="B29" s="36"/>
      <c r="C29" s="36">
        <f>+Data!O23</f>
        <v>152</v>
      </c>
      <c r="D29" s="94">
        <f>+((Data!O23-Data!J23)/Data!J23)*100</f>
        <v>1.3333333333333335</v>
      </c>
      <c r="E29" s="36">
        <f>+Data!AM23</f>
        <v>149</v>
      </c>
      <c r="F29" s="94">
        <f>+((Data!AM23-Data!AH23)/Data!AH23)*100</f>
        <v>25.210084033613445</v>
      </c>
      <c r="G29" s="36">
        <f>+Data!BK23</f>
        <v>43</v>
      </c>
      <c r="H29" s="94">
        <f>+((Data!BK23-Data!BF23)/Data!BF23)*100</f>
        <v>7.5</v>
      </c>
      <c r="I29" s="131" t="s">
        <v>32</v>
      </c>
      <c r="J29" s="130" t="s">
        <v>32</v>
      </c>
      <c r="K29" s="36">
        <f>+Data!DG23</f>
        <v>101</v>
      </c>
      <c r="L29" s="107">
        <f>+((Data!DG23-Data!DB23)/Data!DB23)*100</f>
        <v>40.277777777777779</v>
      </c>
      <c r="M29" s="90"/>
      <c r="N29" s="90"/>
      <c r="O29" s="36">
        <f>+Data!EE23</f>
        <v>73</v>
      </c>
      <c r="P29" s="94">
        <f>+((Data!EE23-Data!DZ23)/Data!DZ23)*100</f>
        <v>1.3888888888888888</v>
      </c>
      <c r="Q29" s="114" t="s">
        <v>32</v>
      </c>
      <c r="R29" s="130" t="s">
        <v>32</v>
      </c>
      <c r="S29" s="114" t="s">
        <v>32</v>
      </c>
      <c r="T29" s="130" t="s">
        <v>32</v>
      </c>
      <c r="U29" s="36">
        <f>+Data!GP23</f>
        <v>40</v>
      </c>
      <c r="V29" s="145">
        <f>+((Data!GP23-Data!GM23))*100</f>
        <v>4000</v>
      </c>
      <c r="W29" s="114" t="s">
        <v>49</v>
      </c>
    </row>
    <row r="30" spans="1:23">
      <c r="A30" s="37" t="s">
        <v>50</v>
      </c>
      <c r="B30" s="37"/>
      <c r="C30" s="37">
        <f>+Data!O24</f>
        <v>7917</v>
      </c>
      <c r="D30" s="91">
        <f>+((Data!O24-Data!J24)/Data!J24)*100</f>
        <v>1.1369443025038324</v>
      </c>
      <c r="E30" s="37">
        <f>+Data!AM24</f>
        <v>1793</v>
      </c>
      <c r="F30" s="91">
        <f>+((Data!AM24-Data!AH24)/Data!AH24)*100</f>
        <v>1.7016449234259785</v>
      </c>
      <c r="G30" s="37">
        <f>+Data!BK24</f>
        <v>953</v>
      </c>
      <c r="H30" s="91">
        <f>+((Data!BK24-Data!BF24)/Data!BF24)*100</f>
        <v>31.086657496561209</v>
      </c>
      <c r="I30" s="37">
        <f>+Data!CI24</f>
        <v>463</v>
      </c>
      <c r="J30" s="91">
        <f>+((Data!CI24-Data!CD24)/Data!CD24)*100</f>
        <v>-21.258503401360542</v>
      </c>
      <c r="K30" s="37">
        <f>+Data!DG24</f>
        <v>343</v>
      </c>
      <c r="L30" s="90">
        <f>+((Data!DG24-Data!DB24)/Data!DB24)*100</f>
        <v>13.953488372093023</v>
      </c>
      <c r="M30" s="90"/>
      <c r="N30" s="90"/>
      <c r="O30" s="37">
        <f>+Data!EE24</f>
        <v>1951</v>
      </c>
      <c r="P30" s="91">
        <f>+((Data!EE24-Data!DZ24)/Data!DZ24)*100</f>
        <v>48.817696414950419</v>
      </c>
      <c r="Q30" s="37">
        <f>+Data!FC24</f>
        <v>238</v>
      </c>
      <c r="R30" s="91">
        <f>+((Data!FC24-Data!EX24)/Data!EX24)*100</f>
        <v>-4.032258064516129</v>
      </c>
      <c r="S30" s="37">
        <f>+Data!GA24</f>
        <v>475</v>
      </c>
      <c r="T30" s="91">
        <f>+((Data!GA24-Data!FV24)/Data!FV24)*100</f>
        <v>31.578947368421051</v>
      </c>
      <c r="U30" s="37">
        <f>+Data!GP24</f>
        <v>1355</v>
      </c>
      <c r="V30" s="90">
        <f>+((Data!GP24-Data!GM24)/Data!GM24)*100</f>
        <v>45.386266094420606</v>
      </c>
      <c r="W30" s="115" t="s">
        <v>50</v>
      </c>
    </row>
    <row r="31" spans="1:23" s="92" customFormat="1">
      <c r="A31" s="90" t="s">
        <v>29</v>
      </c>
      <c r="B31" s="90"/>
      <c r="C31" s="90">
        <f>+Data!O25</f>
        <v>17.974798501532526</v>
      </c>
      <c r="D31" s="91"/>
      <c r="E31" s="90">
        <f>+Data!AM25</f>
        <v>11.215362482016639</v>
      </c>
      <c r="F31" s="91"/>
      <c r="G31" s="90">
        <f>+Data!BK25</f>
        <v>19.377795851972344</v>
      </c>
      <c r="H31" s="91"/>
      <c r="I31" s="90">
        <f>+Data!CI25</f>
        <v>18.431528662420384</v>
      </c>
      <c r="J31" s="91"/>
      <c r="K31" s="90">
        <f>+Data!DG25</f>
        <v>9.358799454297408</v>
      </c>
      <c r="L31" s="90"/>
      <c r="M31" s="90"/>
      <c r="N31" s="90"/>
      <c r="O31" s="90">
        <f>+Data!EE25</f>
        <v>17.306839350660873</v>
      </c>
      <c r="P31" s="91"/>
      <c r="Q31" s="90">
        <f>+Data!FC25</f>
        <v>17.787742899850521</v>
      </c>
      <c r="R31" s="91"/>
      <c r="S31" s="90">
        <f>+Data!GA25</f>
        <v>19.983172065628942</v>
      </c>
      <c r="T31" s="91"/>
      <c r="U31" s="90">
        <f>+Data!GP25</f>
        <v>15.36978221415608</v>
      </c>
      <c r="V31" s="90"/>
      <c r="W31" s="115"/>
    </row>
    <row r="32" spans="1:23">
      <c r="A32" s="38" t="s">
        <v>51</v>
      </c>
      <c r="B32" s="38"/>
      <c r="C32" s="116" t="s">
        <v>32</v>
      </c>
      <c r="D32" s="126" t="s">
        <v>32</v>
      </c>
      <c r="E32" s="116" t="s">
        <v>32</v>
      </c>
      <c r="F32" s="126" t="s">
        <v>32</v>
      </c>
      <c r="G32" s="116" t="s">
        <v>32</v>
      </c>
      <c r="H32" s="126" t="s">
        <v>32</v>
      </c>
      <c r="I32" s="116" t="s">
        <v>32</v>
      </c>
      <c r="J32" s="126" t="s">
        <v>32</v>
      </c>
      <c r="K32" s="116" t="s">
        <v>32</v>
      </c>
      <c r="L32" s="127" t="s">
        <v>32</v>
      </c>
      <c r="M32" s="90"/>
      <c r="N32" s="90"/>
      <c r="O32" s="116" t="s">
        <v>32</v>
      </c>
      <c r="P32" s="126" t="s">
        <v>32</v>
      </c>
      <c r="Q32" s="116" t="s">
        <v>32</v>
      </c>
      <c r="R32" s="126" t="s">
        <v>32</v>
      </c>
      <c r="S32" s="116" t="s">
        <v>32</v>
      </c>
      <c r="T32" s="126" t="s">
        <v>32</v>
      </c>
      <c r="U32" s="116" t="s">
        <v>32</v>
      </c>
      <c r="V32" s="127" t="s">
        <v>32</v>
      </c>
      <c r="W32" s="116" t="s">
        <v>51</v>
      </c>
    </row>
    <row r="33" spans="1:23">
      <c r="A33" s="38" t="s">
        <v>52</v>
      </c>
      <c r="B33" s="38"/>
      <c r="C33" s="38">
        <f>+Data!O27</f>
        <v>378</v>
      </c>
      <c r="D33" s="93">
        <f>+((Data!O27-Data!J27)/Data!J27)*100</f>
        <v>15.950920245398773</v>
      </c>
      <c r="E33" s="38">
        <f>+Data!AM27</f>
        <v>123</v>
      </c>
      <c r="F33" s="93">
        <f>+((Data!AM27-Data!AH27)/Data!AH27)*100</f>
        <v>18.269230769230766</v>
      </c>
      <c r="G33" s="116" t="s">
        <v>32</v>
      </c>
      <c r="H33" s="126" t="s">
        <v>32</v>
      </c>
      <c r="I33" s="116" t="s">
        <v>32</v>
      </c>
      <c r="J33" s="126" t="s">
        <v>32</v>
      </c>
      <c r="K33" s="38">
        <f>+Data!DG27</f>
        <v>149</v>
      </c>
      <c r="L33" s="106">
        <f>+((Data!DG27-Data!DB27)/Data!DB27)*100</f>
        <v>17.322834645669293</v>
      </c>
      <c r="M33" s="90"/>
      <c r="N33" s="90"/>
      <c r="O33" s="38">
        <f>+Data!EE27</f>
        <v>209</v>
      </c>
      <c r="P33" s="93">
        <f>+((Data!EE27-Data!DZ27)/Data!DZ27)*100</f>
        <v>33.974358974358978</v>
      </c>
      <c r="Q33" s="116" t="s">
        <v>32</v>
      </c>
      <c r="R33" s="126" t="s">
        <v>32</v>
      </c>
      <c r="S33" s="116" t="s">
        <v>32</v>
      </c>
      <c r="T33" s="126" t="s">
        <v>32</v>
      </c>
      <c r="U33" s="38">
        <f>+Data!GP27</f>
        <v>133</v>
      </c>
      <c r="V33" s="106">
        <f>+((Data!GP27-Data!GM27)/Data!GM27)*100</f>
        <v>133.33333333333331</v>
      </c>
      <c r="W33" s="116" t="s">
        <v>52</v>
      </c>
    </row>
    <row r="34" spans="1:23">
      <c r="A34" s="38" t="s">
        <v>53</v>
      </c>
      <c r="B34" s="38"/>
      <c r="C34" s="38">
        <f>+Data!O28</f>
        <v>4953</v>
      </c>
      <c r="D34" s="93">
        <f>+((Data!O28-Data!J28)/Data!J28)*100</f>
        <v>-0.68177260878283541</v>
      </c>
      <c r="E34" s="38">
        <f>+Data!AM28</f>
        <v>974</v>
      </c>
      <c r="F34" s="93">
        <f>+((Data!AM28-Data!AH28)/Data!AH28)*100</f>
        <v>-3.8499506416584404</v>
      </c>
      <c r="G34" s="38">
        <f>+Data!BK28</f>
        <v>680</v>
      </c>
      <c r="H34" s="93">
        <f>+((Data!BK28-Data!BF28)/Data!BF28)*100</f>
        <v>20.141342756183743</v>
      </c>
      <c r="I34" s="38">
        <f>+Data!CI28</f>
        <v>364</v>
      </c>
      <c r="J34" s="93">
        <f>+((Data!CI28-Data!CD28)/Data!CD28)*100</f>
        <v>-28.346456692913385</v>
      </c>
      <c r="K34" s="38">
        <f>+Data!DG28</f>
        <v>194</v>
      </c>
      <c r="L34" s="106">
        <f>+((Data!DG28-Data!DB28)/Data!DB28)*100</f>
        <v>11.494252873563218</v>
      </c>
      <c r="M34" s="90"/>
      <c r="N34" s="90"/>
      <c r="O34" s="38">
        <f>+Data!EE28</f>
        <v>737</v>
      </c>
      <c r="P34" s="93">
        <f>+((Data!EE28-Data!DZ28)/Data!DZ28)*100</f>
        <v>27.951388888888889</v>
      </c>
      <c r="Q34" s="38">
        <f>+Data!FC28</f>
        <v>145</v>
      </c>
      <c r="R34" s="93">
        <f>+((Data!FC28-Data!EX28)/Data!EX28)*100</f>
        <v>-9.375</v>
      </c>
      <c r="S34" s="38">
        <f>+Data!GA28</f>
        <v>208</v>
      </c>
      <c r="T34" s="93">
        <f>+((Data!GA28-Data!FV28)/Data!FV28)*100</f>
        <v>80.869565217391298</v>
      </c>
      <c r="U34" s="38">
        <f>+Data!GP28</f>
        <v>742</v>
      </c>
      <c r="V34" s="106">
        <f>+((Data!GP28-Data!GM28)/Data!GM28)*100</f>
        <v>22.847682119205299</v>
      </c>
      <c r="W34" s="116" t="s">
        <v>53</v>
      </c>
    </row>
    <row r="35" spans="1:23">
      <c r="A35" s="38" t="s">
        <v>54</v>
      </c>
      <c r="B35" s="38"/>
      <c r="C35" s="38">
        <f>+Data!O29</f>
        <v>509</v>
      </c>
      <c r="D35" s="93">
        <f>+((Data!O29-Data!J29)/Data!J29)*100</f>
        <v>-2.3032629558541267</v>
      </c>
      <c r="E35" s="38">
        <f>+Data!AM29</f>
        <v>133</v>
      </c>
      <c r="F35" s="93">
        <f>+((Data!AM29-Data!AH29)/Data!AH29)*100</f>
        <v>17.699115044247787</v>
      </c>
      <c r="G35" s="38">
        <f>+Data!BK29</f>
        <v>70</v>
      </c>
      <c r="H35" s="93">
        <f>+((Data!BK29-Data!BF29)/Data!BF29)*100</f>
        <v>75</v>
      </c>
      <c r="I35" s="116" t="s">
        <v>32</v>
      </c>
      <c r="J35" s="126" t="s">
        <v>32</v>
      </c>
      <c r="K35" s="116" t="s">
        <v>32</v>
      </c>
      <c r="L35" s="127" t="s">
        <v>32</v>
      </c>
      <c r="M35" s="90"/>
      <c r="N35" s="90"/>
      <c r="O35" s="38">
        <f>+Data!EE29</f>
        <v>163</v>
      </c>
      <c r="P35" s="93">
        <f>+((Data!EE29-Data!DZ29)/Data!DZ29)*100</f>
        <v>98.780487804878049</v>
      </c>
      <c r="Q35" s="116" t="s">
        <v>32</v>
      </c>
      <c r="R35" s="126" t="s">
        <v>32</v>
      </c>
      <c r="S35" s="38">
        <f>+Data!GA29</f>
        <v>125</v>
      </c>
      <c r="T35" s="93">
        <f>+((Data!GA29-Data!FV29)/Data!FV29)*100</f>
        <v>-0.79365079365079361</v>
      </c>
      <c r="U35" s="38">
        <f>+Data!GP29</f>
        <v>66</v>
      </c>
      <c r="V35" s="106">
        <f>+((Data!GP29-Data!GM29)/Data!GM29)*100</f>
        <v>1.5384615384615385</v>
      </c>
      <c r="W35" s="116" t="s">
        <v>54</v>
      </c>
    </row>
    <row r="36" spans="1:23">
      <c r="A36" s="37" t="s">
        <v>55</v>
      </c>
      <c r="B36" s="37"/>
      <c r="C36" s="37">
        <f>+Data!O30</f>
        <v>88</v>
      </c>
      <c r="D36" s="91">
        <f>+((Data!O30-Data!J30)/Data!J30)*100</f>
        <v>14.285714285714285</v>
      </c>
      <c r="E36" s="37">
        <f>+Data!AM30</f>
        <v>60</v>
      </c>
      <c r="F36" s="91">
        <f>+((Data!AM30-Data!AH30)/Data!AH30)*100</f>
        <v>-9.0909090909090917</v>
      </c>
      <c r="G36" s="115" t="s">
        <v>32</v>
      </c>
      <c r="H36" s="128" t="s">
        <v>32</v>
      </c>
      <c r="I36" s="115" t="s">
        <v>32</v>
      </c>
      <c r="J36" s="128" t="s">
        <v>32</v>
      </c>
      <c r="K36" s="115" t="s">
        <v>32</v>
      </c>
      <c r="L36" s="128" t="s">
        <v>32</v>
      </c>
      <c r="M36" s="90"/>
      <c r="N36" s="90"/>
      <c r="O36" s="115" t="s">
        <v>32</v>
      </c>
      <c r="P36" s="128" t="s">
        <v>32</v>
      </c>
      <c r="Q36" s="115" t="s">
        <v>32</v>
      </c>
      <c r="R36" s="128" t="s">
        <v>32</v>
      </c>
      <c r="S36" s="115" t="s">
        <v>32</v>
      </c>
      <c r="T36" s="128" t="s">
        <v>32</v>
      </c>
      <c r="U36" s="37">
        <f>+Data!GP30</f>
        <v>26</v>
      </c>
      <c r="V36" s="90">
        <f>+((Data!GP30-Data!GM30)/Data!GM30)*100</f>
        <v>1200</v>
      </c>
      <c r="W36" s="115" t="s">
        <v>55</v>
      </c>
    </row>
    <row r="37" spans="1:23">
      <c r="A37" s="37" t="s">
        <v>56</v>
      </c>
      <c r="B37" s="37"/>
      <c r="C37" s="37">
        <f>+Data!O31</f>
        <v>96</v>
      </c>
      <c r="D37" s="91">
        <f>+((Data!O31-Data!J31)/Data!J31)*100</f>
        <v>-6.7961165048543686</v>
      </c>
      <c r="E37" s="115" t="s">
        <v>32</v>
      </c>
      <c r="F37" s="128" t="s">
        <v>32</v>
      </c>
      <c r="G37" s="115" t="s">
        <v>32</v>
      </c>
      <c r="H37" s="128" t="s">
        <v>32</v>
      </c>
      <c r="I37" s="115" t="s">
        <v>32</v>
      </c>
      <c r="J37" s="128" t="s">
        <v>32</v>
      </c>
      <c r="K37" s="115" t="s">
        <v>32</v>
      </c>
      <c r="L37" s="128" t="s">
        <v>32</v>
      </c>
      <c r="M37" s="90"/>
      <c r="N37" s="90"/>
      <c r="O37" s="37">
        <f>+Data!EE31</f>
        <v>67</v>
      </c>
      <c r="P37" s="91">
        <f>+((Data!EE31-Data!DZ31)/Data!DZ31)*100</f>
        <v>15.517241379310345</v>
      </c>
      <c r="Q37" s="115" t="s">
        <v>32</v>
      </c>
      <c r="R37" s="128" t="s">
        <v>32</v>
      </c>
      <c r="S37" s="115" t="s">
        <v>32</v>
      </c>
      <c r="T37" s="128" t="s">
        <v>32</v>
      </c>
      <c r="U37" s="115" t="s">
        <v>32</v>
      </c>
      <c r="V37" s="135" t="s">
        <v>32</v>
      </c>
      <c r="W37" s="115" t="s">
        <v>56</v>
      </c>
    </row>
    <row r="38" spans="1:23">
      <c r="A38" s="37" t="s">
        <v>57</v>
      </c>
      <c r="B38" s="37"/>
      <c r="C38" s="37">
        <f>+Data!O32</f>
        <v>76</v>
      </c>
      <c r="D38" s="91">
        <f>+((Data!O32-Data!J32)/Data!J32)*100</f>
        <v>-3.79746835443038</v>
      </c>
      <c r="E38" s="115" t="s">
        <v>32</v>
      </c>
      <c r="F38" s="128" t="s">
        <v>32</v>
      </c>
      <c r="G38" s="115" t="s">
        <v>32</v>
      </c>
      <c r="H38" s="128" t="s">
        <v>32</v>
      </c>
      <c r="I38" s="115" t="s">
        <v>32</v>
      </c>
      <c r="J38" s="128" t="s">
        <v>32</v>
      </c>
      <c r="K38" s="115" t="s">
        <v>32</v>
      </c>
      <c r="L38" s="128" t="s">
        <v>32</v>
      </c>
      <c r="M38" s="90"/>
      <c r="N38" s="90"/>
      <c r="O38" s="37">
        <f>+Data!EE32</f>
        <v>64</v>
      </c>
      <c r="P38" s="91">
        <f>+((Data!EE32-Data!DZ32)/Data!DZ32)*100</f>
        <v>16.363636363636363</v>
      </c>
      <c r="Q38" s="115" t="s">
        <v>32</v>
      </c>
      <c r="R38" s="128" t="s">
        <v>32</v>
      </c>
      <c r="S38" s="115" t="s">
        <v>32</v>
      </c>
      <c r="T38" s="128" t="s">
        <v>32</v>
      </c>
      <c r="U38" s="115" t="s">
        <v>32</v>
      </c>
      <c r="V38" s="135" t="s">
        <v>32</v>
      </c>
      <c r="W38" s="115" t="s">
        <v>57</v>
      </c>
    </row>
    <row r="39" spans="1:23">
      <c r="A39" s="37" t="s">
        <v>58</v>
      </c>
      <c r="B39" s="37"/>
      <c r="C39" s="37">
        <f>+Data!O33</f>
        <v>143</v>
      </c>
      <c r="D39" s="91">
        <f>+((Data!O33-Data!J33)/Data!J33)*100</f>
        <v>20.168067226890756</v>
      </c>
      <c r="E39" s="37">
        <f>+Data!AM33</f>
        <v>51</v>
      </c>
      <c r="F39" s="91">
        <f>+((Data!AM33-Data!AH33)/Data!AH33)*100</f>
        <v>2</v>
      </c>
      <c r="G39" s="37">
        <f>+Data!BK33</f>
        <v>71</v>
      </c>
      <c r="H39" s="146">
        <f>+((Data!BK33-Data!BF33))*100</f>
        <v>7100</v>
      </c>
      <c r="I39" s="115" t="s">
        <v>32</v>
      </c>
      <c r="J39" s="128" t="s">
        <v>32</v>
      </c>
      <c r="K39" s="115" t="s">
        <v>32</v>
      </c>
      <c r="L39" s="128" t="s">
        <v>32</v>
      </c>
      <c r="M39" s="90"/>
      <c r="N39" s="90"/>
      <c r="O39" s="37">
        <f>+Data!EE33</f>
        <v>182</v>
      </c>
      <c r="P39" s="146">
        <f>+((Data!EE33-Data!DZ33))*100</f>
        <v>18200</v>
      </c>
      <c r="Q39" s="115" t="s">
        <v>32</v>
      </c>
      <c r="R39" s="128" t="s">
        <v>32</v>
      </c>
      <c r="S39" s="115" t="s">
        <v>32</v>
      </c>
      <c r="T39" s="128" t="s">
        <v>32</v>
      </c>
      <c r="U39" s="115" t="s">
        <v>32</v>
      </c>
      <c r="V39" s="135" t="s">
        <v>32</v>
      </c>
      <c r="W39" s="115" t="s">
        <v>58</v>
      </c>
    </row>
    <row r="40" spans="1:23">
      <c r="A40" s="38" t="s">
        <v>59</v>
      </c>
      <c r="B40" s="38"/>
      <c r="C40" s="38">
        <f>+Data!O34</f>
        <v>114</v>
      </c>
      <c r="D40" s="93">
        <f>+((Data!O34-Data!J34)/Data!J34)*100</f>
        <v>25.274725274725274</v>
      </c>
      <c r="E40" s="38">
        <f>+Data!AM34</f>
        <v>69</v>
      </c>
      <c r="F40" s="93">
        <f>+((Data!AM34-Data!AH34)/Data!AH34)*100</f>
        <v>-2.8169014084507045</v>
      </c>
      <c r="G40" s="116" t="s">
        <v>32</v>
      </c>
      <c r="H40" s="126" t="s">
        <v>32</v>
      </c>
      <c r="I40" s="116" t="s">
        <v>32</v>
      </c>
      <c r="J40" s="126" t="s">
        <v>32</v>
      </c>
      <c r="K40" s="116" t="s">
        <v>32</v>
      </c>
      <c r="L40" s="127" t="s">
        <v>32</v>
      </c>
      <c r="M40" s="90"/>
      <c r="N40" s="90"/>
      <c r="O40" s="38">
        <f>+Data!EE34</f>
        <v>89</v>
      </c>
      <c r="P40" s="93">
        <f>+((Data!EE34-Data!DZ34)/Data!DZ34)*100</f>
        <v>9.8765432098765427</v>
      </c>
      <c r="Q40" s="116" t="s">
        <v>32</v>
      </c>
      <c r="R40" s="126" t="s">
        <v>32</v>
      </c>
      <c r="S40" s="116" t="s">
        <v>32</v>
      </c>
      <c r="T40" s="126" t="s">
        <v>32</v>
      </c>
      <c r="U40" s="116" t="s">
        <v>32</v>
      </c>
      <c r="V40" s="127" t="s">
        <v>32</v>
      </c>
      <c r="W40" s="116" t="s">
        <v>59</v>
      </c>
    </row>
    <row r="41" spans="1:23">
      <c r="A41" s="38" t="s">
        <v>60</v>
      </c>
      <c r="B41" s="38"/>
      <c r="C41" s="38">
        <f>+Data!O35</f>
        <v>519</v>
      </c>
      <c r="D41" s="93">
        <f>+((Data!O35-Data!J35)/Data!J35)*100</f>
        <v>8.3507306889352826</v>
      </c>
      <c r="E41" s="38">
        <f>+Data!AM35</f>
        <v>104</v>
      </c>
      <c r="F41" s="93">
        <f>+((Data!AM35-Data!AH35)/Data!AH35)*100</f>
        <v>35.064935064935064</v>
      </c>
      <c r="G41" s="38">
        <f>+Data!BK35</f>
        <v>78</v>
      </c>
      <c r="H41" s="93">
        <f>+((Data!BK35-Data!BF35)/Data!BF35)*100</f>
        <v>11.428571428571429</v>
      </c>
      <c r="I41" s="38">
        <f>+Data!CI35</f>
        <v>99</v>
      </c>
      <c r="J41" s="93">
        <f>+((Data!CI35-Data!CD35)/Data!CD35)*100</f>
        <v>23.75</v>
      </c>
      <c r="K41" s="116" t="s">
        <v>32</v>
      </c>
      <c r="L41" s="127" t="s">
        <v>32</v>
      </c>
      <c r="M41" s="90"/>
      <c r="N41" s="90"/>
      <c r="O41" s="38">
        <f>+Data!EE35</f>
        <v>145</v>
      </c>
      <c r="P41" s="93">
        <f>+((Data!EE35-Data!DZ35)/Data!DZ35)*100</f>
        <v>107.14285714285714</v>
      </c>
      <c r="Q41" s="38">
        <f>+Data!FC35</f>
        <v>93</v>
      </c>
      <c r="R41" s="93">
        <f>+((Data!FC35-Data!EX35)/Data!EX35)*100</f>
        <v>5.6818181818181817</v>
      </c>
      <c r="S41" s="38">
        <f>+Data!GA35</f>
        <v>48</v>
      </c>
      <c r="T41" s="93">
        <f>+((Data!GA35-Data!FV35)/Data!FV35)*100</f>
        <v>45.454545454545453</v>
      </c>
      <c r="U41" s="38">
        <f>+Data!GP35</f>
        <v>170</v>
      </c>
      <c r="V41" s="106">
        <f>+((Data!GP35-Data!GM35)/Data!GM35)*100</f>
        <v>-1.7341040462427744</v>
      </c>
      <c r="W41" s="116" t="s">
        <v>60</v>
      </c>
    </row>
    <row r="42" spans="1:23">
      <c r="A42" s="38" t="s">
        <v>61</v>
      </c>
      <c r="B42" s="38"/>
      <c r="C42" s="38">
        <f>+Data!O36</f>
        <v>283</v>
      </c>
      <c r="D42" s="93">
        <f>+((Data!O36-Data!J36)/Data!J36)*100</f>
        <v>-4.0677966101694913</v>
      </c>
      <c r="E42" s="38">
        <f>+Data!AM36</f>
        <v>99</v>
      </c>
      <c r="F42" s="93">
        <f>+((Data!AM36-Data!AH36)/Data!AH36)*100</f>
        <v>2.0618556701030926</v>
      </c>
      <c r="G42" s="116" t="s">
        <v>32</v>
      </c>
      <c r="H42" s="126" t="s">
        <v>32</v>
      </c>
      <c r="I42" s="116" t="s">
        <v>32</v>
      </c>
      <c r="J42" s="126" t="s">
        <v>32</v>
      </c>
      <c r="K42" s="116" t="s">
        <v>32</v>
      </c>
      <c r="L42" s="127" t="s">
        <v>32</v>
      </c>
      <c r="M42" s="90"/>
      <c r="N42" s="90"/>
      <c r="O42" s="38">
        <f>+Data!EE36</f>
        <v>48</v>
      </c>
      <c r="P42" s="93">
        <f>+((Data!EE36-Data!DZ36)/Data!DZ36)*100</f>
        <v>100</v>
      </c>
      <c r="Q42" s="116" t="s">
        <v>32</v>
      </c>
      <c r="R42" s="126" t="s">
        <v>32</v>
      </c>
      <c r="S42" s="116" t="s">
        <v>32</v>
      </c>
      <c r="T42" s="126" t="s">
        <v>32</v>
      </c>
      <c r="U42" s="38">
        <f>+Data!GP36</f>
        <v>91</v>
      </c>
      <c r="V42" s="144">
        <f>+((Data!GP36-Data!GM36))*100</f>
        <v>9100</v>
      </c>
      <c r="W42" s="116" t="s">
        <v>61</v>
      </c>
    </row>
    <row r="43" spans="1:23">
      <c r="A43" s="38" t="s">
        <v>62</v>
      </c>
      <c r="B43" s="38"/>
      <c r="C43" s="38">
        <f>+Data!O37</f>
        <v>678</v>
      </c>
      <c r="D43" s="93">
        <f>+((Data!O37-Data!J37)/Data!J37)*100</f>
        <v>1.6491754122938531</v>
      </c>
      <c r="E43" s="38">
        <f>+Data!AM37</f>
        <v>180</v>
      </c>
      <c r="F43" s="93">
        <f>+((Data!AM37-Data!AH37)/Data!AH37)*100</f>
        <v>4.6511627906976747</v>
      </c>
      <c r="G43" s="38">
        <f>+Data!BK37</f>
        <v>54</v>
      </c>
      <c r="H43" s="93">
        <f>+((Data!BK37-Data!BF37)/Data!BF37)*100</f>
        <v>5.8823529411764701</v>
      </c>
      <c r="I43" s="116" t="s">
        <v>32</v>
      </c>
      <c r="J43" s="126" t="s">
        <v>32</v>
      </c>
      <c r="K43" s="116" t="s">
        <v>32</v>
      </c>
      <c r="L43" s="127" t="s">
        <v>32</v>
      </c>
      <c r="M43" s="90"/>
      <c r="N43" s="90"/>
      <c r="O43" s="38">
        <f>+Data!EE37</f>
        <v>196</v>
      </c>
      <c r="P43" s="93">
        <f>+((Data!EE37-Data!DZ37)/Data!DZ37)*100</f>
        <v>20.987654320987652</v>
      </c>
      <c r="Q43" s="116" t="s">
        <v>32</v>
      </c>
      <c r="R43" s="126" t="s">
        <v>32</v>
      </c>
      <c r="S43" s="38">
        <f>+Data!GA37</f>
        <v>94</v>
      </c>
      <c r="T43" s="93">
        <f>+((Data!GA37-Data!FV37)/Data!FV37)*100</f>
        <v>8.0459770114942533</v>
      </c>
      <c r="U43" s="38">
        <f>+Data!GP37</f>
        <v>127</v>
      </c>
      <c r="V43" s="106">
        <f>+((Data!GP37-Data!GM37)/Data!GM37)*100</f>
        <v>309.67741935483872</v>
      </c>
      <c r="W43" s="116" t="s">
        <v>62</v>
      </c>
    </row>
    <row r="44" spans="1:23">
      <c r="A44" s="39" t="s">
        <v>63</v>
      </c>
      <c r="B44" s="39"/>
      <c r="C44" s="39">
        <f>+Data!O38</f>
        <v>80</v>
      </c>
      <c r="D44" s="95">
        <f>+((Data!O38-Data!J38)/Data!J38)*100</f>
        <v>-4.7619047619047619</v>
      </c>
      <c r="E44" s="117" t="s">
        <v>32</v>
      </c>
      <c r="F44" s="129" t="s">
        <v>32</v>
      </c>
      <c r="G44" s="117" t="s">
        <v>32</v>
      </c>
      <c r="H44" s="129" t="s">
        <v>32</v>
      </c>
      <c r="I44" s="132" t="s">
        <v>32</v>
      </c>
      <c r="J44" s="129" t="s">
        <v>32</v>
      </c>
      <c r="K44" s="117" t="s">
        <v>32</v>
      </c>
      <c r="L44" s="134" t="s">
        <v>32</v>
      </c>
      <c r="M44" s="90"/>
      <c r="N44" s="90"/>
      <c r="O44" s="39">
        <f>+Data!EE38</f>
        <v>51</v>
      </c>
      <c r="P44" s="95">
        <f>+((Data!EE38-Data!DZ38)/Data!DZ38)*100</f>
        <v>8.5106382978723403</v>
      </c>
      <c r="Q44" s="117" t="s">
        <v>32</v>
      </c>
      <c r="R44" s="129" t="s">
        <v>32</v>
      </c>
      <c r="S44" s="117" t="s">
        <v>32</v>
      </c>
      <c r="T44" s="129" t="s">
        <v>32</v>
      </c>
      <c r="U44" s="117" t="s">
        <v>32</v>
      </c>
      <c r="V44" s="134" t="s">
        <v>32</v>
      </c>
      <c r="W44" s="117" t="s">
        <v>63</v>
      </c>
    </row>
    <row r="45" spans="1:23">
      <c r="A45" s="37" t="s">
        <v>64</v>
      </c>
      <c r="B45" s="37"/>
      <c r="C45" s="37">
        <f>+Data!O39</f>
        <v>10098</v>
      </c>
      <c r="D45" s="91">
        <f>+((Data!O39-Data!J39)/Data!J39)*100</f>
        <v>14.828292017284511</v>
      </c>
      <c r="E45" s="37">
        <f>+Data!AM39</f>
        <v>4401</v>
      </c>
      <c r="F45" s="91">
        <f>+((Data!AM39-Data!AH39)/Data!AH39)*100</f>
        <v>4.3385490753911808</v>
      </c>
      <c r="G45" s="37">
        <f>+Data!BK39</f>
        <v>1117</v>
      </c>
      <c r="H45" s="91">
        <f>+((Data!BK39-Data!BF39)/Data!BF39)*100</f>
        <v>13.171225937183383</v>
      </c>
      <c r="I45" s="37">
        <f>+Data!CI39</f>
        <v>1151</v>
      </c>
      <c r="J45" s="91">
        <f>+((Data!CI39-Data!CD39)/Data!CD39)*100</f>
        <v>0</v>
      </c>
      <c r="K45" s="37">
        <f>+Data!DG39</f>
        <v>1034</v>
      </c>
      <c r="L45" s="90">
        <f>+((Data!DG39-Data!DB39)/Data!DB39)*100</f>
        <v>10.944206008583691</v>
      </c>
      <c r="M45" s="90"/>
      <c r="N45" s="90"/>
      <c r="O45" s="37">
        <f>+Data!EE39</f>
        <v>2788</v>
      </c>
      <c r="P45" s="91">
        <f>+((Data!EE39-Data!DZ39)/Data!DZ39)*100</f>
        <v>43.121149897330596</v>
      </c>
      <c r="Q45" s="37">
        <f>+Data!FC39</f>
        <v>386</v>
      </c>
      <c r="R45" s="91">
        <f>+((Data!FC39-Data!EX39)/Data!EX39)*100</f>
        <v>9.6590909090909083</v>
      </c>
      <c r="S45" s="37">
        <f>+Data!GA39</f>
        <v>710</v>
      </c>
      <c r="T45" s="91">
        <f>+((Data!GA39-Data!FV39)/Data!FV39)*100</f>
        <v>-0.56022408963585435</v>
      </c>
      <c r="U45" s="37">
        <f>+Data!GP39</f>
        <v>2806</v>
      </c>
      <c r="V45" s="90">
        <f>+((Data!GP39-Data!GM39)/Data!GM39)*100</f>
        <v>71.620795107033643</v>
      </c>
      <c r="W45" s="115" t="s">
        <v>64</v>
      </c>
    </row>
    <row r="46" spans="1:23" s="92" customFormat="1">
      <c r="A46" s="90" t="s">
        <v>29</v>
      </c>
      <c r="B46" s="90"/>
      <c r="C46" s="90">
        <f>+Data!O40</f>
        <v>22.926552389601543</v>
      </c>
      <c r="D46" s="91"/>
      <c r="E46" s="90">
        <f>+Data!AM40</f>
        <v>27.528617001313567</v>
      </c>
      <c r="F46" s="91"/>
      <c r="G46" s="90">
        <f>+Data!BK40</f>
        <v>22.71248474989833</v>
      </c>
      <c r="H46" s="91"/>
      <c r="I46" s="90">
        <f>+Data!CI40</f>
        <v>45.820063694267517</v>
      </c>
      <c r="J46" s="91"/>
      <c r="K46" s="90">
        <f>+Data!DG40</f>
        <v>28.212824010914051</v>
      </c>
      <c r="L46" s="90"/>
      <c r="M46" s="90"/>
      <c r="N46" s="90"/>
      <c r="O46" s="90">
        <f>+Data!EE40</f>
        <v>24.731659717910052</v>
      </c>
      <c r="P46" s="91"/>
      <c r="Q46" s="90">
        <f>+Data!FC40</f>
        <v>28.849028400597909</v>
      </c>
      <c r="R46" s="91"/>
      <c r="S46" s="90">
        <f>+Data!GA40</f>
        <v>29.869583508624313</v>
      </c>
      <c r="T46" s="91"/>
      <c r="U46" s="90">
        <f>+Data!GP40</f>
        <v>31.828493647912886</v>
      </c>
      <c r="V46" s="90"/>
      <c r="W46" s="115"/>
    </row>
    <row r="47" spans="1:23">
      <c r="A47" s="38" t="s">
        <v>65</v>
      </c>
      <c r="B47" s="38"/>
      <c r="C47" s="38">
        <f>+Data!O41</f>
        <v>2163</v>
      </c>
      <c r="D47" s="93">
        <f>+((Data!O41-Data!J41)/Data!J41)*100</f>
        <v>7.4515648286140088</v>
      </c>
      <c r="E47" s="38">
        <f>+Data!AM41</f>
        <v>1069</v>
      </c>
      <c r="F47" s="93">
        <f>+((Data!AM41-Data!AH41)/Data!AH41)*100</f>
        <v>1.8095238095238095</v>
      </c>
      <c r="G47" s="38">
        <f>+Data!BK41</f>
        <v>129</v>
      </c>
      <c r="H47" s="93">
        <f>+((Data!BK41-Data!BF41)/Data!BF41)*100</f>
        <v>21.69811320754717</v>
      </c>
      <c r="I47" s="38">
        <f>+Data!CI41</f>
        <v>83</v>
      </c>
      <c r="J47" s="93">
        <f>+((Data!CI41-Data!CD41)/Data!CD41)*100</f>
        <v>-38.518518518518519</v>
      </c>
      <c r="K47" s="38">
        <f>+Data!DG41</f>
        <v>163</v>
      </c>
      <c r="L47" s="106">
        <f>+((Data!DG41-Data!DB41)/Data!DB41)*100</f>
        <v>1.875</v>
      </c>
      <c r="M47" s="90"/>
      <c r="N47" s="90"/>
      <c r="O47" s="38">
        <f>+Data!EE41</f>
        <v>455</v>
      </c>
      <c r="P47" s="93">
        <f>+((Data!EE41-Data!DZ41)/Data!DZ41)*100</f>
        <v>64.259927797833939</v>
      </c>
      <c r="Q47" s="38">
        <f>+Data!FC41</f>
        <v>148</v>
      </c>
      <c r="R47" s="93">
        <f>+((Data!FC41-Data!EX41)/Data!EX41)*100</f>
        <v>-10.303030303030303</v>
      </c>
      <c r="S47" s="38">
        <f>+Data!GA41</f>
        <v>104</v>
      </c>
      <c r="T47" s="93">
        <f>+((Data!GA41-Data!FV41)/Data!FV41)*100</f>
        <v>9.4736842105263168</v>
      </c>
      <c r="U47" s="38">
        <f>+Data!GP41</f>
        <v>692</v>
      </c>
      <c r="V47" s="106">
        <f>+((Data!GP41-Data!GM41)/Data!GM41)*100</f>
        <v>64.370546318289783</v>
      </c>
      <c r="W47" s="116" t="s">
        <v>65</v>
      </c>
    </row>
    <row r="48" spans="1:23">
      <c r="A48" s="38" t="s">
        <v>66</v>
      </c>
      <c r="B48" s="38"/>
      <c r="C48" s="38">
        <f>+Data!O42</f>
        <v>825</v>
      </c>
      <c r="D48" s="93">
        <f>+((Data!O42-Data!J42)/Data!J42)*100</f>
        <v>6.8652849740932638</v>
      </c>
      <c r="E48" s="38">
        <f>+Data!AM42</f>
        <v>259</v>
      </c>
      <c r="F48" s="93">
        <f>+((Data!AM42-Data!AH42)/Data!AH42)*100</f>
        <v>1.5686274509803921</v>
      </c>
      <c r="G48" s="38">
        <f>+Data!BK42</f>
        <v>74</v>
      </c>
      <c r="H48" s="93">
        <f>+((Data!BK42-Data!BF42)/Data!BF42)*100</f>
        <v>-23.711340206185564</v>
      </c>
      <c r="I48" s="116" t="s">
        <v>32</v>
      </c>
      <c r="J48" s="126" t="s">
        <v>32</v>
      </c>
      <c r="K48" s="116" t="s">
        <v>32</v>
      </c>
      <c r="L48" s="127" t="s">
        <v>32</v>
      </c>
      <c r="M48" s="90"/>
      <c r="N48" s="90"/>
      <c r="O48" s="38">
        <f>+Data!EE42</f>
        <v>292</v>
      </c>
      <c r="P48" s="93">
        <f>+((Data!EE42-Data!DZ42)/Data!DZ42)*100</f>
        <v>25.862068965517242</v>
      </c>
      <c r="Q48" s="38">
        <f>+Data!FC42</f>
        <v>91</v>
      </c>
      <c r="R48" s="93">
        <f>+((Data!FC42-Data!EX42)/Data!EX42)*100</f>
        <v>42.1875</v>
      </c>
      <c r="S48" s="38">
        <f>+Data!GA42</f>
        <v>0</v>
      </c>
      <c r="T48" s="93">
        <f>+((Data!GA42-Data!FV42)/Data!FV42)*100</f>
        <v>-100</v>
      </c>
      <c r="U48" s="38">
        <f>+Data!GP42</f>
        <v>331</v>
      </c>
      <c r="V48" s="106">
        <f>+((Data!GP42-Data!GM42)/Data!GM42)*100</f>
        <v>83.888888888888886</v>
      </c>
      <c r="W48" s="116" t="s">
        <v>66</v>
      </c>
    </row>
    <row r="49" spans="1:23">
      <c r="A49" s="38" t="s">
        <v>67</v>
      </c>
      <c r="B49" s="38"/>
      <c r="C49" s="38">
        <f>+Data!O43</f>
        <v>556</v>
      </c>
      <c r="D49" s="93">
        <f>+((Data!O43-Data!J43)/Data!J43)*100</f>
        <v>51.912568306010932</v>
      </c>
      <c r="E49" s="38">
        <f>+Data!AM43</f>
        <v>144</v>
      </c>
      <c r="F49" s="93">
        <f>+((Data!AM43-Data!AH43)/Data!AH43)*100</f>
        <v>9.9236641221374047</v>
      </c>
      <c r="G49" s="38">
        <f>+Data!BK43</f>
        <v>74</v>
      </c>
      <c r="H49" s="93">
        <f>+((Data!BK43-Data!BF43)/Data!BF43)*100</f>
        <v>-5.1282051282051277</v>
      </c>
      <c r="I49" s="38">
        <f>+Data!CI43</f>
        <v>540</v>
      </c>
      <c r="J49" s="93">
        <f>+((Data!CI43-Data!CD43)/Data!CD43)*100</f>
        <v>18.421052631578945</v>
      </c>
      <c r="K49" s="38">
        <f>+Data!DG43</f>
        <v>197</v>
      </c>
      <c r="L49" s="106">
        <f>+((Data!DG43-Data!DB43)/Data!DB43)*100</f>
        <v>3.6842105263157889</v>
      </c>
      <c r="M49" s="90"/>
      <c r="N49" s="90"/>
      <c r="O49" s="38">
        <f>+Data!EE43</f>
        <v>246</v>
      </c>
      <c r="P49" s="93">
        <f>+((Data!EE43-Data!DZ43)/Data!DZ43)*100</f>
        <v>19.417475728155338</v>
      </c>
      <c r="Q49" s="116" t="s">
        <v>32</v>
      </c>
      <c r="R49" s="126" t="s">
        <v>32</v>
      </c>
      <c r="S49" s="38">
        <f>+Data!GA43</f>
        <v>113</v>
      </c>
      <c r="T49" s="146">
        <f>+((Data!GA43-Data!FV43))*100</f>
        <v>11300</v>
      </c>
      <c r="U49" s="38">
        <f>+Data!GP43</f>
        <v>94</v>
      </c>
      <c r="V49" s="106">
        <f>+((Data!GP43-Data!GM43)/Data!GM43)*100</f>
        <v>-5.0505050505050502</v>
      </c>
      <c r="W49" s="116" t="s">
        <v>67</v>
      </c>
    </row>
    <row r="50" spans="1:23">
      <c r="A50" s="38" t="s">
        <v>68</v>
      </c>
      <c r="B50" s="38"/>
      <c r="C50" s="38">
        <f>+Data!O44</f>
        <v>296</v>
      </c>
      <c r="D50" s="93">
        <f>+((Data!O44-Data!J44)/Data!J44)*100</f>
        <v>-12.684365781710916</v>
      </c>
      <c r="E50" s="38">
        <f>+Data!AM44</f>
        <v>157</v>
      </c>
      <c r="F50" s="93">
        <f>+((Data!AM44-Data!AH44)/Data!AH44)*100</f>
        <v>-1.875</v>
      </c>
      <c r="G50" s="116" t="s">
        <v>32</v>
      </c>
      <c r="H50" s="126" t="s">
        <v>32</v>
      </c>
      <c r="I50" s="38">
        <f>+Data!CI44</f>
        <v>90</v>
      </c>
      <c r="J50" s="146">
        <f>+((Data!CI44-Data!CD44))*100</f>
        <v>9000</v>
      </c>
      <c r="K50" s="116" t="s">
        <v>32</v>
      </c>
      <c r="L50" s="127" t="s">
        <v>32</v>
      </c>
      <c r="M50" s="90"/>
      <c r="N50" s="90"/>
      <c r="O50" s="38">
        <f>+Data!EE44</f>
        <v>131</v>
      </c>
      <c r="P50" s="93">
        <f>+((Data!EE44-Data!DZ44)/Data!DZ44)*100</f>
        <v>8.2644628099173563</v>
      </c>
      <c r="Q50" s="116" t="s">
        <v>32</v>
      </c>
      <c r="R50" s="126" t="s">
        <v>32</v>
      </c>
      <c r="S50" s="38">
        <f>+Data!GA44</f>
        <v>108</v>
      </c>
      <c r="T50" s="93">
        <f>+((Data!GA44-Data!FV44)/Data!FV44)*100</f>
        <v>0.93457943925233633</v>
      </c>
      <c r="U50" s="38">
        <f>+Data!GP44</f>
        <v>85</v>
      </c>
      <c r="V50" s="106">
        <f>+((Data!GP44-Data!GM44)/Data!GM44)*100</f>
        <v>507.14285714285711</v>
      </c>
      <c r="W50" s="116" t="s">
        <v>68</v>
      </c>
    </row>
    <row r="51" spans="1:23">
      <c r="A51" s="37" t="s">
        <v>69</v>
      </c>
      <c r="B51" s="37"/>
      <c r="C51" s="37">
        <f>+Data!O45</f>
        <v>1993</v>
      </c>
      <c r="D51" s="91">
        <f>+((Data!O45-Data!J45)/Data!J45)*100</f>
        <v>41.648898365316278</v>
      </c>
      <c r="E51" s="37">
        <f>+Data!AM45</f>
        <v>518</v>
      </c>
      <c r="F51" s="91">
        <f>+((Data!AM45-Data!AH45)/Data!AH45)*100</f>
        <v>-2.4482109227871938</v>
      </c>
      <c r="G51" s="37">
        <f>+Data!BK45</f>
        <v>184</v>
      </c>
      <c r="H51" s="91">
        <f>+((Data!BK45-Data!BF45)/Data!BF45)*100</f>
        <v>4.5454545454545459</v>
      </c>
      <c r="I51" s="115" t="s">
        <v>32</v>
      </c>
      <c r="J51" s="128" t="s">
        <v>32</v>
      </c>
      <c r="K51" s="37">
        <f>+Data!DG45</f>
        <v>173</v>
      </c>
      <c r="L51" s="90">
        <f>+((Data!DG45-Data!DB45)/Data!DB45)*100</f>
        <v>29.1044776119403</v>
      </c>
      <c r="M51" s="90"/>
      <c r="N51" s="90"/>
      <c r="O51" s="37">
        <f>+Data!EE45</f>
        <v>298</v>
      </c>
      <c r="P51" s="91">
        <f>+((Data!EE45-Data!DZ45)/Data!DZ45)*100</f>
        <v>61.081081081081081</v>
      </c>
      <c r="Q51" s="37">
        <f>+Data!FC45</f>
        <v>35</v>
      </c>
      <c r="R51" s="91">
        <f>+((Data!FC45-Data!EX45)/Data!EX45)*100</f>
        <v>9.375</v>
      </c>
      <c r="S51" s="37">
        <f>+Data!GA45</f>
        <v>107</v>
      </c>
      <c r="T51" s="91">
        <f>+((Data!GA45-Data!FV45)/Data!FV45)*100</f>
        <v>20.224719101123593</v>
      </c>
      <c r="U51" s="37">
        <f>+Data!GP45</f>
        <v>307</v>
      </c>
      <c r="V51" s="90">
        <f>+((Data!GP45-Data!GM45)/Data!GM45)*100</f>
        <v>89.506172839506178</v>
      </c>
      <c r="W51" s="115" t="s">
        <v>69</v>
      </c>
    </row>
    <row r="52" spans="1:23">
      <c r="A52" s="37" t="s">
        <v>70</v>
      </c>
      <c r="B52" s="37"/>
      <c r="C52" s="37">
        <f>+Data!O46</f>
        <v>948</v>
      </c>
      <c r="D52" s="91">
        <f>+((Data!O46-Data!J46)/Data!J46)*100</f>
        <v>17.472118959107807</v>
      </c>
      <c r="E52" s="37">
        <f>+Data!AM46</f>
        <v>241</v>
      </c>
      <c r="F52" s="91">
        <f>+((Data!AM46-Data!AH46)/Data!AH46)*100</f>
        <v>-3.2128514056224895</v>
      </c>
      <c r="G52" s="37">
        <f>+Data!BK46</f>
        <v>109</v>
      </c>
      <c r="H52" s="91">
        <f>+((Data!BK46-Data!BF46)/Data!BF46)*100</f>
        <v>37.974683544303801</v>
      </c>
      <c r="I52" s="37">
        <f>+Data!CI46</f>
        <v>188</v>
      </c>
      <c r="J52" s="91">
        <f>+((Data!CI46-Data!CD46)/Data!CD46)*100</f>
        <v>16.770186335403729</v>
      </c>
      <c r="K52" s="115" t="s">
        <v>32</v>
      </c>
      <c r="L52" s="128" t="s">
        <v>32</v>
      </c>
      <c r="M52" s="90"/>
      <c r="N52" s="90"/>
      <c r="O52" s="37">
        <f>+Data!EE46</f>
        <v>156</v>
      </c>
      <c r="P52" s="91">
        <f>+((Data!EE46-Data!DZ46)/Data!DZ46)*100</f>
        <v>26.829268292682929</v>
      </c>
      <c r="Q52" s="115" t="s">
        <v>32</v>
      </c>
      <c r="R52" s="128" t="s">
        <v>32</v>
      </c>
      <c r="S52" s="37">
        <f>+Data!GA46</f>
        <v>0</v>
      </c>
      <c r="T52" s="91">
        <f>+((Data!GA46-Data!FV46)/Data!FV46)*100</f>
        <v>-100</v>
      </c>
      <c r="U52" s="37">
        <f>+Data!GP46</f>
        <v>350</v>
      </c>
      <c r="V52" s="90">
        <f>+((Data!GP46-Data!GM46)/Data!GM46)*100</f>
        <v>118.75</v>
      </c>
      <c r="W52" s="115" t="s">
        <v>70</v>
      </c>
    </row>
    <row r="53" spans="1:23">
      <c r="A53" s="37" t="s">
        <v>71</v>
      </c>
      <c r="B53" s="37"/>
      <c r="C53" s="37">
        <f>+Data!O47</f>
        <v>908</v>
      </c>
      <c r="D53" s="91">
        <f>+((Data!O47-Data!J47)/Data!J47)*100</f>
        <v>15.082382762991129</v>
      </c>
      <c r="E53" s="37">
        <f>+Data!AM47</f>
        <v>433</v>
      </c>
      <c r="F53" s="91">
        <f>+((Data!AM47-Data!AH47)/Data!AH47)*100</f>
        <v>-1.8140589569160999</v>
      </c>
      <c r="G53" s="37">
        <f>+Data!BK47</f>
        <v>152</v>
      </c>
      <c r="H53" s="91">
        <f>+((Data!BK47-Data!BF47)/Data!BF47)*100</f>
        <v>94.871794871794862</v>
      </c>
      <c r="I53" s="37">
        <f>+Data!CI47</f>
        <v>250</v>
      </c>
      <c r="J53" s="91">
        <f>+((Data!CI47-Data!CD47)/Data!CD47)*100</f>
        <v>-37.343358395989974</v>
      </c>
      <c r="K53" s="37">
        <f>+Data!DG47</f>
        <v>398</v>
      </c>
      <c r="L53" s="90">
        <f>+((Data!DG47-Data!DB47)/Data!DB47)*100</f>
        <v>15.028901734104046</v>
      </c>
      <c r="M53" s="90"/>
      <c r="N53" s="90"/>
      <c r="O53" s="37">
        <f>+Data!EE47</f>
        <v>220</v>
      </c>
      <c r="P53" s="91">
        <f>+((Data!EE47-Data!DZ47)/Data!DZ47)*100</f>
        <v>115.68627450980394</v>
      </c>
      <c r="Q53" s="37">
        <f>+Data!FC47</f>
        <v>44</v>
      </c>
      <c r="R53" s="91">
        <f>+((Data!FC47-Data!EX47)/Data!EX47)*100</f>
        <v>25.714285714285712</v>
      </c>
      <c r="S53" s="37">
        <f>+Data!GA47</f>
        <v>70</v>
      </c>
      <c r="T53" s="91">
        <f>+((Data!GA47-Data!FV47)/Data!FV47)*100</f>
        <v>9.375</v>
      </c>
      <c r="U53" s="37">
        <f>+Data!GP47</f>
        <v>328</v>
      </c>
      <c r="V53" s="90">
        <f>+((Data!GP47-Data!GM47)/Data!GM47)*100</f>
        <v>8.2508250825082499</v>
      </c>
      <c r="W53" s="115" t="s">
        <v>71</v>
      </c>
    </row>
    <row r="54" spans="1:23">
      <c r="A54" s="37" t="s">
        <v>72</v>
      </c>
      <c r="B54" s="37"/>
      <c r="C54" s="37">
        <f>+Data!O48</f>
        <v>279</v>
      </c>
      <c r="D54" s="91">
        <f>+((Data!O48-Data!J48)/Data!J48)*100</f>
        <v>-6.6889632107023411</v>
      </c>
      <c r="E54" s="37">
        <f>+Data!AM48</f>
        <v>244</v>
      </c>
      <c r="F54" s="91">
        <f>+((Data!AM48-Data!AH48)/Data!AH48)*100</f>
        <v>14.018691588785046</v>
      </c>
      <c r="G54" s="37">
        <f>+Data!BK48</f>
        <v>132</v>
      </c>
      <c r="H54" s="91">
        <f>+((Data!BK48-Data!BF48)/Data!BF48)*100</f>
        <v>4.7619047619047619</v>
      </c>
      <c r="I54" s="115" t="s">
        <v>32</v>
      </c>
      <c r="J54" s="128" t="s">
        <v>32</v>
      </c>
      <c r="K54" s="115" t="s">
        <v>32</v>
      </c>
      <c r="L54" s="128" t="s">
        <v>32</v>
      </c>
      <c r="M54" s="90"/>
      <c r="N54" s="90"/>
      <c r="O54" s="37">
        <f>+Data!EE48</f>
        <v>228</v>
      </c>
      <c r="P54" s="91">
        <f>+((Data!EE48-Data!DZ48)/Data!DZ48)*100</f>
        <v>31.03448275862069</v>
      </c>
      <c r="Q54" s="115" t="s">
        <v>32</v>
      </c>
      <c r="R54" s="128" t="s">
        <v>32</v>
      </c>
      <c r="S54" s="115" t="s">
        <v>32</v>
      </c>
      <c r="T54" s="128" t="s">
        <v>32</v>
      </c>
      <c r="U54" s="37">
        <f>+Data!GP48</f>
        <v>112</v>
      </c>
      <c r="V54" s="144">
        <f>+((Data!GP48-Data!GM48))*100</f>
        <v>11200</v>
      </c>
      <c r="W54" s="115" t="s">
        <v>72</v>
      </c>
    </row>
    <row r="55" spans="1:23">
      <c r="A55" s="38" t="s">
        <v>73</v>
      </c>
      <c r="B55" s="38"/>
      <c r="C55" s="38">
        <f>+Data!O49</f>
        <v>80</v>
      </c>
      <c r="D55" s="93">
        <f>+((Data!O49-Data!J49)/Data!J49)*100</f>
        <v>29.032258064516132</v>
      </c>
      <c r="E55" s="38">
        <f>+Data!AM49</f>
        <v>59</v>
      </c>
      <c r="F55" s="93">
        <f>+((Data!AM49-Data!AH49)/Data!AH49)*100</f>
        <v>9.2592592592592595</v>
      </c>
      <c r="G55" s="116" t="s">
        <v>32</v>
      </c>
      <c r="H55" s="126" t="s">
        <v>32</v>
      </c>
      <c r="I55" s="116" t="s">
        <v>32</v>
      </c>
      <c r="J55" s="126" t="s">
        <v>32</v>
      </c>
      <c r="K55" s="116" t="s">
        <v>32</v>
      </c>
      <c r="L55" s="127" t="s">
        <v>32</v>
      </c>
      <c r="M55" s="90"/>
      <c r="N55" s="90"/>
      <c r="O55" s="38">
        <f>+Data!EE49</f>
        <v>84</v>
      </c>
      <c r="P55" s="93">
        <f>+((Data!EE49-Data!DZ49)/Data!DZ49)*100</f>
        <v>29.230769230769234</v>
      </c>
      <c r="Q55" s="116" t="s">
        <v>32</v>
      </c>
      <c r="R55" s="126" t="s">
        <v>32</v>
      </c>
      <c r="S55" s="116" t="s">
        <v>32</v>
      </c>
      <c r="T55" s="126" t="s">
        <v>32</v>
      </c>
      <c r="U55" s="38">
        <f>+Data!GP49</f>
        <v>29</v>
      </c>
      <c r="V55" s="144">
        <f>+((Data!GP49-Data!GM49))*100</f>
        <v>2900</v>
      </c>
      <c r="W55" s="116" t="s">
        <v>73</v>
      </c>
    </row>
    <row r="56" spans="1:23">
      <c r="A56" s="38" t="s">
        <v>74</v>
      </c>
      <c r="B56" s="38"/>
      <c r="C56" s="38">
        <f>+Data!O50</f>
        <v>1495</v>
      </c>
      <c r="D56" s="93">
        <f>+((Data!O50-Data!J50)/Data!J50)*100</f>
        <v>2.4674434544208359</v>
      </c>
      <c r="E56" s="38">
        <f>+Data!AM50</f>
        <v>857</v>
      </c>
      <c r="F56" s="93">
        <f>+((Data!AM50-Data!AH50)/Data!AH50)*100</f>
        <v>12.467191601049869</v>
      </c>
      <c r="G56" s="38">
        <f>+Data!BK50</f>
        <v>181</v>
      </c>
      <c r="H56" s="93">
        <f>+((Data!BK50-Data!BF50)/Data!BF50)*100</f>
        <v>3.4285714285714288</v>
      </c>
      <c r="I56" s="116" t="s">
        <v>32</v>
      </c>
      <c r="J56" s="126" t="s">
        <v>32</v>
      </c>
      <c r="K56" s="38">
        <f>+Data!DG50</f>
        <v>103</v>
      </c>
      <c r="L56" s="106">
        <f>+((Data!DG50-Data!DB50)/Data!DB50)*100</f>
        <v>0.98039215686274506</v>
      </c>
      <c r="M56" s="90"/>
      <c r="N56" s="90"/>
      <c r="O56" s="38">
        <f>+Data!EE50</f>
        <v>496</v>
      </c>
      <c r="P56" s="93">
        <f>+((Data!EE50-Data!DZ50)/Data!DZ50)*100</f>
        <v>87.169811320754718</v>
      </c>
      <c r="Q56" s="38">
        <f>+Data!FC50</f>
        <v>68</v>
      </c>
      <c r="R56" s="93">
        <f>+((Data!FC50-Data!EX50)/Data!EX50)*100</f>
        <v>21.428571428571427</v>
      </c>
      <c r="S56" s="38">
        <f>+Data!GA50</f>
        <v>139</v>
      </c>
      <c r="T56" s="93">
        <f>+((Data!GA50-Data!FV50)/Data!FV50)*100</f>
        <v>2.9629629629629632</v>
      </c>
      <c r="U56" s="38">
        <f>+Data!GP50</f>
        <v>265</v>
      </c>
      <c r="V56" s="106">
        <f>+((Data!GP50-Data!GM50)/Data!GM50)*100</f>
        <v>2.7131782945736433</v>
      </c>
      <c r="W56" s="116" t="s">
        <v>74</v>
      </c>
    </row>
    <row r="57" spans="1:23">
      <c r="A57" s="38" t="s">
        <v>75</v>
      </c>
      <c r="B57" s="38"/>
      <c r="C57" s="38">
        <f>+Data!O52</f>
        <v>73</v>
      </c>
      <c r="D57" s="93">
        <f>+((Data!O52-Data!J52)/Data!J52)*100</f>
        <v>-5.1948051948051948</v>
      </c>
      <c r="E57" s="38">
        <f>+Data!AM52</f>
        <v>47</v>
      </c>
      <c r="F57" s="93">
        <f>+((Data!AM52-Data!AH52)/Data!AH52)*100</f>
        <v>-4.0816326530612246</v>
      </c>
      <c r="G57" s="116" t="s">
        <v>32</v>
      </c>
      <c r="H57" s="126" t="s">
        <v>32</v>
      </c>
      <c r="I57" s="116" t="s">
        <v>32</v>
      </c>
      <c r="J57" s="126" t="s">
        <v>32</v>
      </c>
      <c r="K57" s="116" t="s">
        <v>32</v>
      </c>
      <c r="L57" s="127" t="s">
        <v>32</v>
      </c>
      <c r="M57" s="90"/>
      <c r="N57" s="90"/>
      <c r="O57" s="38">
        <f>+Data!EE52</f>
        <v>60</v>
      </c>
      <c r="P57" s="93">
        <f>+((Data!EE52-Data!DZ52)/Data!DZ52)*100</f>
        <v>1.6949152542372881</v>
      </c>
      <c r="Q57" s="116" t="s">
        <v>32</v>
      </c>
      <c r="R57" s="126" t="s">
        <v>32</v>
      </c>
      <c r="S57" s="116" t="s">
        <v>32</v>
      </c>
      <c r="T57" s="126" t="s">
        <v>32</v>
      </c>
      <c r="U57" s="38">
        <f>+Data!GP52</f>
        <v>0</v>
      </c>
      <c r="V57" s="144">
        <f>+((Data!GP52-Data!GM52))*100</f>
        <v>-1900</v>
      </c>
      <c r="W57" s="116" t="s">
        <v>75</v>
      </c>
    </row>
    <row r="58" spans="1:23">
      <c r="A58" s="38" t="s">
        <v>76</v>
      </c>
      <c r="B58" s="38"/>
      <c r="C58" s="38">
        <f>+Data!O51</f>
        <v>482</v>
      </c>
      <c r="D58" s="93">
        <f>+((Data!O51-Data!J51)/Data!J51)*100</f>
        <v>19.306930693069308</v>
      </c>
      <c r="E58" s="38">
        <f>+Data!AM51</f>
        <v>373</v>
      </c>
      <c r="F58" s="93">
        <f>+((Data!AM51-Data!AH51)/Data!AH51)*100</f>
        <v>15.838509316770185</v>
      </c>
      <c r="G58" s="38">
        <f>+Data!BK51</f>
        <v>82</v>
      </c>
      <c r="H58" s="93">
        <f>+((Data!BK51-Data!BF51)/Data!BF51)*100</f>
        <v>13.888888888888889</v>
      </c>
      <c r="I58" s="116" t="s">
        <v>32</v>
      </c>
      <c r="J58" s="126" t="s">
        <v>32</v>
      </c>
      <c r="K58" s="116" t="s">
        <v>32</v>
      </c>
      <c r="L58" s="127" t="s">
        <v>32</v>
      </c>
      <c r="M58" s="90"/>
      <c r="N58" s="90"/>
      <c r="O58" s="38">
        <f>+Data!EE51</f>
        <v>122</v>
      </c>
      <c r="P58" s="93">
        <f>+((Data!EE51-Data!DZ51)/Data!DZ51)*100</f>
        <v>-12.23021582733813</v>
      </c>
      <c r="Q58" s="116" t="s">
        <v>32</v>
      </c>
      <c r="R58" s="126" t="s">
        <v>32</v>
      </c>
      <c r="S58" s="38">
        <f>+Data!GA51</f>
        <v>69</v>
      </c>
      <c r="T58" s="93">
        <f>+((Data!GA51-Data!FV51)/Data!FV51)*100</f>
        <v>-13.750000000000002</v>
      </c>
      <c r="U58" s="38">
        <f>+Data!GP51</f>
        <v>213</v>
      </c>
      <c r="V58" s="106">
        <f>+((Data!GP51-Data!GM51)/Data!GM51)*100</f>
        <v>1021.0526315789474</v>
      </c>
      <c r="W58" s="116" t="s">
        <v>76</v>
      </c>
    </row>
    <row r="59" spans="1:23">
      <c r="A59" s="40" t="s">
        <v>77</v>
      </c>
      <c r="B59" s="40"/>
      <c r="C59" s="40">
        <f>+Data!O53</f>
        <v>10895</v>
      </c>
      <c r="D59" s="96">
        <f>+((Data!O53-Data!J53)/Data!J53)*100</f>
        <v>7.9996034892942101</v>
      </c>
      <c r="E59" s="40">
        <f>+Data!AM53</f>
        <v>4155</v>
      </c>
      <c r="F59" s="96">
        <f>+((Data!AM53-Data!AH53)/Data!AH53)*100</f>
        <v>2.214022140221402</v>
      </c>
      <c r="G59" s="40">
        <f>+Data!BK53</f>
        <v>1391</v>
      </c>
      <c r="H59" s="96">
        <f>+((Data!BK53-Data!BF53)/Data!BF53)*100</f>
        <v>2.2042615723732553</v>
      </c>
      <c r="I59" s="40">
        <f>+Data!CI53</f>
        <v>221</v>
      </c>
      <c r="J59" s="96">
        <f>+((Data!CI53-Data!CD53)/Data!CD53)*100</f>
        <v>-3.9130434782608701</v>
      </c>
      <c r="K59" s="40">
        <f>+Data!DG53</f>
        <v>1522</v>
      </c>
      <c r="L59" s="108">
        <f>+((Data!DG53-Data!DB53)/Data!DB53)*100</f>
        <v>54.989816700610994</v>
      </c>
      <c r="M59" s="90"/>
      <c r="N59" s="90"/>
      <c r="O59" s="40">
        <f>+Data!EE53</f>
        <v>2643</v>
      </c>
      <c r="P59" s="96">
        <f>+((Data!EE53-Data!DZ53)/Data!DZ53)*100</f>
        <v>31.557989049278245</v>
      </c>
      <c r="Q59" s="40">
        <f>+Data!FC53</f>
        <v>336</v>
      </c>
      <c r="R59" s="96">
        <f>+((Data!FC53-Data!EX53)/Data!EX53)*100</f>
        <v>7.6923076923076925</v>
      </c>
      <c r="S59" s="40">
        <f>+Data!GA53</f>
        <v>265</v>
      </c>
      <c r="T59" s="96">
        <f>+((Data!GA53-Data!FV53)/Data!FV53)*100</f>
        <v>0.37878787878787878</v>
      </c>
      <c r="U59" s="40">
        <f>+Data!GP53</f>
        <v>1875</v>
      </c>
      <c r="V59" s="108">
        <f>+((Data!GP53-Data!GM53)/Data!GM53)*100</f>
        <v>36.165577342047925</v>
      </c>
      <c r="W59" s="118" t="s">
        <v>77</v>
      </c>
    </row>
    <row r="60" spans="1:23" s="92" customFormat="1">
      <c r="A60" s="90" t="s">
        <v>29</v>
      </c>
      <c r="B60" s="90"/>
      <c r="C60" s="90">
        <f>+Data!O54</f>
        <v>24.736065387671697</v>
      </c>
      <c r="D60" s="91"/>
      <c r="E60" s="90">
        <f>+Data!AM54</f>
        <v>25.989866766747983</v>
      </c>
      <c r="F60" s="91"/>
      <c r="G60" s="90">
        <f>+Data!BK54</f>
        <v>28.283855225701505</v>
      </c>
      <c r="H60" s="91"/>
      <c r="I60" s="90">
        <f>+Data!CI54</f>
        <v>8.7977707006369421</v>
      </c>
      <c r="J60" s="91"/>
      <c r="K60" s="90">
        <f>+Data!DG54</f>
        <v>41.527967257844473</v>
      </c>
      <c r="L60" s="90"/>
      <c r="M60" s="90"/>
      <c r="N60" s="90"/>
      <c r="O60" s="90">
        <f>+Data!EE54</f>
        <v>23.445400514503682</v>
      </c>
      <c r="P60" s="91"/>
      <c r="Q60" s="90">
        <f>+Data!FC54</f>
        <v>25.112107623318387</v>
      </c>
      <c r="R60" s="91"/>
      <c r="S60" s="90">
        <f>+Data!GA54</f>
        <v>11.148506520824569</v>
      </c>
      <c r="T60" s="91"/>
      <c r="U60" s="90">
        <f>+Data!GP54</f>
        <v>21.26814882032668</v>
      </c>
      <c r="V60" s="90"/>
      <c r="W60" s="115"/>
    </row>
    <row r="61" spans="1:23">
      <c r="A61" s="38" t="s">
        <v>78</v>
      </c>
      <c r="B61" s="38"/>
      <c r="C61" s="38">
        <f>+Data!O55</f>
        <v>510</v>
      </c>
      <c r="D61" s="93">
        <f>+((Data!O55-Data!J55)/Data!J55)*100</f>
        <v>-4.3151969981238274</v>
      </c>
      <c r="E61" s="38">
        <f>+Data!AM55</f>
        <v>171</v>
      </c>
      <c r="F61" s="93">
        <f>+((Data!AM55-Data!AH55)/Data!AH55)*100</f>
        <v>-3.9325842696629212</v>
      </c>
      <c r="G61" s="38">
        <f>+Data!BK55</f>
        <v>40</v>
      </c>
      <c r="H61" s="93">
        <f>+((Data!BK55-Data!BF55)/Data!BF55)*100</f>
        <v>14.285714285714285</v>
      </c>
      <c r="I61" s="38">
        <f>+Data!CI55</f>
        <v>36</v>
      </c>
      <c r="J61" s="93">
        <f>+((Data!CI55-Data!CD55)/Data!CD55)*100</f>
        <v>-16.279069767441861</v>
      </c>
      <c r="K61" s="116" t="s">
        <v>32</v>
      </c>
      <c r="L61" s="127" t="s">
        <v>32</v>
      </c>
      <c r="M61" s="90"/>
      <c r="N61" s="90"/>
      <c r="O61" s="38">
        <f>+Data!EE55</f>
        <v>98</v>
      </c>
      <c r="P61" s="93">
        <f>+((Data!EE55-Data!DZ55)/Data!DZ55)*100</f>
        <v>24.050632911392405</v>
      </c>
      <c r="Q61" s="116" t="s">
        <v>32</v>
      </c>
      <c r="R61" s="126" t="s">
        <v>32</v>
      </c>
      <c r="S61" s="116" t="s">
        <v>32</v>
      </c>
      <c r="T61" s="126" t="s">
        <v>32</v>
      </c>
      <c r="U61" s="38">
        <f>+Data!GP55</f>
        <v>129</v>
      </c>
      <c r="V61" s="106">
        <f>+((Data!GP55-Data!GM55)/Data!GM55)*100</f>
        <v>59.259259259259252</v>
      </c>
      <c r="W61" s="116" t="s">
        <v>78</v>
      </c>
    </row>
    <row r="62" spans="1:23">
      <c r="A62" s="38" t="s">
        <v>79</v>
      </c>
      <c r="B62" s="38"/>
      <c r="C62" s="38">
        <f>+Data!O56</f>
        <v>91</v>
      </c>
      <c r="D62" s="93">
        <f>+((Data!O56-Data!J56)/Data!J56)*100</f>
        <v>10.975609756097562</v>
      </c>
      <c r="E62" s="116" t="s">
        <v>32</v>
      </c>
      <c r="F62" s="126" t="s">
        <v>32</v>
      </c>
      <c r="G62" s="116" t="s">
        <v>32</v>
      </c>
      <c r="H62" s="126" t="s">
        <v>32</v>
      </c>
      <c r="I62" s="116" t="s">
        <v>32</v>
      </c>
      <c r="J62" s="126" t="s">
        <v>32</v>
      </c>
      <c r="K62" s="38">
        <f>+Data!DG56</f>
        <v>119</v>
      </c>
      <c r="L62" s="106">
        <f>+((Data!DG56-Data!DB56)/Data!DB56)*100</f>
        <v>14.423076923076922</v>
      </c>
      <c r="M62" s="90"/>
      <c r="N62" s="90"/>
      <c r="O62" s="116" t="s">
        <v>32</v>
      </c>
      <c r="P62" s="126" t="s">
        <v>32</v>
      </c>
      <c r="Q62" s="116" t="s">
        <v>32</v>
      </c>
      <c r="R62" s="126" t="s">
        <v>32</v>
      </c>
      <c r="S62" s="116" t="s">
        <v>32</v>
      </c>
      <c r="T62" s="126" t="s">
        <v>32</v>
      </c>
      <c r="U62" s="38">
        <f>+Data!GP56</f>
        <v>55</v>
      </c>
      <c r="V62" s="106">
        <f>+((Data!GP56-Data!GM56)/Data!GM56)*100</f>
        <v>243.75</v>
      </c>
      <c r="W62" s="116" t="s">
        <v>79</v>
      </c>
    </row>
    <row r="63" spans="1:23">
      <c r="A63" s="38" t="s">
        <v>81</v>
      </c>
      <c r="B63" s="38"/>
      <c r="C63" s="38">
        <f>+Data!O57</f>
        <v>2520</v>
      </c>
      <c r="D63" s="93">
        <f>+((Data!O57-Data!J57)/Data!J57)*100</f>
        <v>11.652636242800178</v>
      </c>
      <c r="E63" s="38">
        <f>+Data!AM57</f>
        <v>597</v>
      </c>
      <c r="F63" s="93">
        <f>+((Data!AM57-Data!AH57)/Data!AH57)*100</f>
        <v>2.753872633390706</v>
      </c>
      <c r="G63" s="38">
        <f>+Data!BK57</f>
        <v>379</v>
      </c>
      <c r="H63" s="93">
        <f>+((Data!BK57-Data!BF57)/Data!BF57)*100</f>
        <v>-12.064965197215777</v>
      </c>
      <c r="I63" s="116" t="s">
        <v>32</v>
      </c>
      <c r="J63" s="126" t="s">
        <v>32</v>
      </c>
      <c r="K63" s="116" t="s">
        <v>32</v>
      </c>
      <c r="L63" s="127" t="s">
        <v>32</v>
      </c>
      <c r="M63" s="90"/>
      <c r="N63" s="90"/>
      <c r="O63" s="38">
        <f>+Data!EE57</f>
        <v>551</v>
      </c>
      <c r="P63" s="93">
        <f>+((Data!EE57-Data!DZ57)/Data!DZ57)*100</f>
        <v>11.088709677419354</v>
      </c>
      <c r="Q63" s="38">
        <f>+Data!FC57</f>
        <v>119</v>
      </c>
      <c r="R63" s="93">
        <f>+((Data!FC57-Data!EX57)/Data!EX57)*100</f>
        <v>12.264150943396226</v>
      </c>
      <c r="S63" s="38">
        <f>+Data!GA57</f>
        <v>78</v>
      </c>
      <c r="T63" s="93">
        <f>+((Data!GA57-Data!FV57)/Data!FV57)*100</f>
        <v>0</v>
      </c>
      <c r="U63" s="38">
        <f>+Data!GP57</f>
        <v>157</v>
      </c>
      <c r="V63" s="106">
        <f>+((Data!GP57-Data!GM57)/Data!GM57)*100</f>
        <v>-43.727598566308245</v>
      </c>
      <c r="W63" s="116" t="s">
        <v>81</v>
      </c>
    </row>
    <row r="64" spans="1:23">
      <c r="A64" s="38" t="s">
        <v>82</v>
      </c>
      <c r="B64" s="38"/>
      <c r="C64" s="38">
        <f>+Data!O58</f>
        <v>146</v>
      </c>
      <c r="D64" s="93">
        <f>+((Data!O58-Data!J58)/Data!J58)*100</f>
        <v>33.944954128440372</v>
      </c>
      <c r="E64" s="38">
        <f>+Data!AM58</f>
        <v>63</v>
      </c>
      <c r="F64" s="93">
        <f>+((Data!AM58-Data!AH58)/Data!AH58)*100</f>
        <v>28.571428571428569</v>
      </c>
      <c r="G64" s="116" t="s">
        <v>32</v>
      </c>
      <c r="H64" s="126" t="s">
        <v>32</v>
      </c>
      <c r="I64" s="116" t="s">
        <v>32</v>
      </c>
      <c r="J64" s="126" t="s">
        <v>32</v>
      </c>
      <c r="K64" s="116" t="s">
        <v>32</v>
      </c>
      <c r="L64" s="127" t="s">
        <v>32</v>
      </c>
      <c r="M64" s="90"/>
      <c r="N64" s="90"/>
      <c r="O64" s="116" t="s">
        <v>32</v>
      </c>
      <c r="P64" s="126" t="s">
        <v>32</v>
      </c>
      <c r="Q64" s="116" t="s">
        <v>32</v>
      </c>
      <c r="R64" s="126" t="s">
        <v>32</v>
      </c>
      <c r="S64" s="116" t="s">
        <v>32</v>
      </c>
      <c r="T64" s="126" t="s">
        <v>32</v>
      </c>
      <c r="U64" s="38">
        <f>+Data!GP58</f>
        <v>35</v>
      </c>
      <c r="V64" s="144">
        <f>+((Data!GP58-Data!GM58))*100</f>
        <v>3500</v>
      </c>
      <c r="W64" s="116" t="s">
        <v>82</v>
      </c>
    </row>
    <row r="65" spans="1:23">
      <c r="A65" s="37" t="s">
        <v>83</v>
      </c>
      <c r="B65" s="37"/>
      <c r="C65" s="37">
        <f>+Data!O59</f>
        <v>787</v>
      </c>
      <c r="D65" s="91">
        <f>+((Data!O59-Data!J59)/Data!J59)*100</f>
        <v>-4.1412911084043849</v>
      </c>
      <c r="E65" s="37">
        <f>+Data!AM59</f>
        <v>310</v>
      </c>
      <c r="F65" s="91">
        <f>+((Data!AM59-Data!AH59)/Data!AH59)*100</f>
        <v>-0.32154340836012862</v>
      </c>
      <c r="G65" s="37">
        <f>+Data!BK59</f>
        <v>96</v>
      </c>
      <c r="H65" s="91">
        <f>+((Data!BK59-Data!BF59)/Data!BF59)*100</f>
        <v>39.130434782608695</v>
      </c>
      <c r="I65" s="115" t="s">
        <v>32</v>
      </c>
      <c r="J65" s="128" t="s">
        <v>32</v>
      </c>
      <c r="K65" s="37">
        <f>+Data!DG59</f>
        <v>92</v>
      </c>
      <c r="L65" s="90">
        <f>+((Data!DG59-Data!DB59)/Data!DB59)*100</f>
        <v>19.480519480519483</v>
      </c>
      <c r="M65" s="90"/>
      <c r="N65" s="90"/>
      <c r="O65" s="37">
        <f>+Data!EE59</f>
        <v>257</v>
      </c>
      <c r="P65" s="91">
        <f>+((Data!EE59-Data!DZ59)/Data!DZ59)*100</f>
        <v>50.292397660818708</v>
      </c>
      <c r="Q65" s="115" t="s">
        <v>32</v>
      </c>
      <c r="R65" s="128" t="s">
        <v>32</v>
      </c>
      <c r="S65" s="115" t="s">
        <v>32</v>
      </c>
      <c r="T65" s="128" t="s">
        <v>32</v>
      </c>
      <c r="U65" s="37">
        <f>+Data!GP59</f>
        <v>191</v>
      </c>
      <c r="V65" s="90">
        <f>+((Data!GP59-Data!GM59)/Data!GM59)*100</f>
        <v>-10.328638497652582</v>
      </c>
      <c r="W65" s="115" t="s">
        <v>83</v>
      </c>
    </row>
    <row r="66" spans="1:23">
      <c r="A66" s="37" t="s">
        <v>84</v>
      </c>
      <c r="B66" s="37"/>
      <c r="C66" s="37">
        <f>+Data!O60</f>
        <v>4771</v>
      </c>
      <c r="D66" s="91">
        <f>+((Data!O60-Data!J60)/Data!J60)*100</f>
        <v>7.454954954954955</v>
      </c>
      <c r="E66" s="37">
        <f>+Data!AM60</f>
        <v>1735</v>
      </c>
      <c r="F66" s="91">
        <f>+((Data!AM60-Data!AH60)/Data!AH60)*100</f>
        <v>1.6403046280023432</v>
      </c>
      <c r="G66" s="37">
        <f>+Data!BK60</f>
        <v>562</v>
      </c>
      <c r="H66" s="91">
        <f>+((Data!BK60-Data!BF60)/Data!BF60)*100</f>
        <v>6.2381852551984878</v>
      </c>
      <c r="I66" s="37">
        <f>+Data!CI60</f>
        <v>185</v>
      </c>
      <c r="J66" s="91">
        <f>+((Data!CI60-Data!CD60)/Data!CD60)*100</f>
        <v>-1.0695187165775399</v>
      </c>
      <c r="K66" s="37">
        <f>+Data!DG60</f>
        <v>586</v>
      </c>
      <c r="L66" s="90">
        <f>+((Data!DG60-Data!DB60)/Data!DB60)*100</f>
        <v>47.979797979797979</v>
      </c>
      <c r="M66" s="90"/>
      <c r="N66" s="90"/>
      <c r="O66" s="37">
        <f>+Data!EE60</f>
        <v>766</v>
      </c>
      <c r="P66" s="91">
        <f>+((Data!EE60-Data!DZ60)/Data!DZ60)*100</f>
        <v>30.94017094017094</v>
      </c>
      <c r="Q66" s="37">
        <f>+Data!FC60</f>
        <v>69</v>
      </c>
      <c r="R66" s="91">
        <f>+((Data!FC60-Data!EX60)/Data!EX60)*100</f>
        <v>9.5238095238095237</v>
      </c>
      <c r="S66" s="37">
        <f>+Data!GA60</f>
        <v>81</v>
      </c>
      <c r="T66" s="91">
        <f>+((Data!GA60-Data!FV60)/Data!FV60)*100</f>
        <v>1.25</v>
      </c>
      <c r="U66" s="37">
        <f>+Data!GP60</f>
        <v>585</v>
      </c>
      <c r="V66" s="90">
        <f>+((Data!GP60-Data!GM60)/Data!GM60)*100</f>
        <v>51.554404145077726</v>
      </c>
      <c r="W66" s="115" t="s">
        <v>84</v>
      </c>
    </row>
    <row r="67" spans="1:23">
      <c r="A67" s="37" t="s">
        <v>85</v>
      </c>
      <c r="B67" s="37"/>
      <c r="C67" s="37">
        <f>+Data!O61</f>
        <v>1695</v>
      </c>
      <c r="D67" s="91">
        <f>+((Data!O61-Data!J61)/Data!J61)*100</f>
        <v>10.567514677103718</v>
      </c>
      <c r="E67" s="37">
        <f>+Data!AM61</f>
        <v>1084</v>
      </c>
      <c r="F67" s="91">
        <f>+((Data!AM61-Data!AH61)/Data!AH61)*100</f>
        <v>2.0715630885122414</v>
      </c>
      <c r="G67" s="37">
        <f>+Data!BK61</f>
        <v>314</v>
      </c>
      <c r="H67" s="91">
        <f>+((Data!BK61-Data!BF61)/Data!BF61)*100</f>
        <v>5.7239057239057241</v>
      </c>
      <c r="I67" s="115" t="s">
        <v>32</v>
      </c>
      <c r="J67" s="128" t="s">
        <v>32</v>
      </c>
      <c r="K67" s="37">
        <f>+Data!DG61</f>
        <v>725</v>
      </c>
      <c r="L67" s="90">
        <f>+((Data!DG61-Data!DB61)/Data!DB61)*100</f>
        <v>79.012345679012341</v>
      </c>
      <c r="M67" s="90"/>
      <c r="N67" s="90"/>
      <c r="O67" s="37">
        <f>+Data!EE61</f>
        <v>878</v>
      </c>
      <c r="P67" s="91">
        <f>+((Data!EE61-Data!DZ61)/Data!DZ61)*100</f>
        <v>46.333333333333329</v>
      </c>
      <c r="Q67" s="37">
        <f>+Data!FC61</f>
        <v>148</v>
      </c>
      <c r="R67" s="91">
        <f>+((Data!FC61-Data!EX61)/Data!EX61)*100</f>
        <v>3.4965034965034967</v>
      </c>
      <c r="S67" s="37">
        <f>+Data!GA61</f>
        <v>106</v>
      </c>
      <c r="T67" s="91">
        <f>+((Data!GA61-Data!FV61)/Data!FV61)*100</f>
        <v>0</v>
      </c>
      <c r="U67" s="37">
        <f>+Data!GP61</f>
        <v>704</v>
      </c>
      <c r="V67" s="90">
        <f>+((Data!GP61-Data!GM61)/Data!GM61)*100</f>
        <v>75.124378109452735</v>
      </c>
      <c r="W67" s="115" t="s">
        <v>85</v>
      </c>
    </row>
    <row r="68" spans="1:23">
      <c r="A68" s="37" t="s">
        <v>86</v>
      </c>
      <c r="B68" s="37"/>
      <c r="C68" s="37">
        <f>+Data!O62</f>
        <v>184</v>
      </c>
      <c r="D68" s="91">
        <f>+((Data!O62-Data!J62)/Data!J62)*100</f>
        <v>17.948717948717949</v>
      </c>
      <c r="E68" s="37">
        <f>+Data!AM62</f>
        <v>90</v>
      </c>
      <c r="F68" s="91">
        <f>+((Data!AM62-Data!AH62)/Data!AH62)*100</f>
        <v>3.4482758620689653</v>
      </c>
      <c r="G68" s="115" t="s">
        <v>32</v>
      </c>
      <c r="H68" s="128" t="s">
        <v>32</v>
      </c>
      <c r="I68" s="115" t="s">
        <v>32</v>
      </c>
      <c r="J68" s="128" t="s">
        <v>32</v>
      </c>
      <c r="K68" s="115" t="s">
        <v>32</v>
      </c>
      <c r="L68" s="135" t="s">
        <v>32</v>
      </c>
      <c r="M68" s="90"/>
      <c r="N68" s="90"/>
      <c r="O68" s="37">
        <f>+Data!EE62</f>
        <v>93</v>
      </c>
      <c r="P68" s="91">
        <f>+((Data!EE62-Data!DZ62)/Data!DZ62)*100</f>
        <v>19.230769230769234</v>
      </c>
      <c r="Q68" s="115" t="s">
        <v>32</v>
      </c>
      <c r="R68" s="128" t="s">
        <v>32</v>
      </c>
      <c r="S68" s="115" t="s">
        <v>32</v>
      </c>
      <c r="T68" s="128" t="s">
        <v>32</v>
      </c>
      <c r="U68" s="115" t="s">
        <v>32</v>
      </c>
      <c r="V68" s="135" t="s">
        <v>32</v>
      </c>
      <c r="W68" s="115" t="s">
        <v>86</v>
      </c>
    </row>
    <row r="69" spans="1:23">
      <c r="A69" s="36" t="s">
        <v>87</v>
      </c>
      <c r="B69" s="36"/>
      <c r="C69" s="36">
        <f>+Data!O63</f>
        <v>191</v>
      </c>
      <c r="D69" s="94">
        <f>+((Data!O63-Data!J63)/Data!J63)*100</f>
        <v>21.656050955414013</v>
      </c>
      <c r="E69" s="36">
        <f>+Data!AM63</f>
        <v>105</v>
      </c>
      <c r="F69" s="94">
        <f>+((Data!AM63-Data!AH63)/Data!AH63)*100</f>
        <v>16.666666666666664</v>
      </c>
      <c r="G69" s="114" t="s">
        <v>32</v>
      </c>
      <c r="H69" s="130" t="s">
        <v>32</v>
      </c>
      <c r="I69" s="114" t="s">
        <v>32</v>
      </c>
      <c r="J69" s="130" t="s">
        <v>32</v>
      </c>
      <c r="K69" s="114" t="s">
        <v>32</v>
      </c>
      <c r="L69" s="136" t="s">
        <v>32</v>
      </c>
      <c r="M69" s="90"/>
      <c r="N69" s="90"/>
      <c r="O69" s="114" t="s">
        <v>32</v>
      </c>
      <c r="P69" s="130" t="s">
        <v>32</v>
      </c>
      <c r="Q69" s="114" t="s">
        <v>32</v>
      </c>
      <c r="R69" s="130" t="s">
        <v>32</v>
      </c>
      <c r="S69" s="114" t="s">
        <v>32</v>
      </c>
      <c r="T69" s="130" t="s">
        <v>32</v>
      </c>
      <c r="U69" s="36">
        <f>+Data!GP63</f>
        <v>19</v>
      </c>
      <c r="V69" s="145">
        <f>+((Data!GP63-Data!GM63))*100</f>
        <v>1900</v>
      </c>
      <c r="W69" s="114" t="s">
        <v>87</v>
      </c>
    </row>
    <row r="70" spans="1:23">
      <c r="A70" s="41" t="s">
        <v>88</v>
      </c>
      <c r="B70" s="41"/>
      <c r="C70" s="41">
        <f>+Data!O64</f>
        <v>2107</v>
      </c>
      <c r="D70" s="97">
        <f>+((Data!O64-Data!J64)/Data!J64)*100</f>
        <v>7.7198364008179965</v>
      </c>
      <c r="E70" s="41">
        <f>+Data!AM64</f>
        <v>460</v>
      </c>
      <c r="F70" s="97">
        <f>+((Data!AM64-Data!AH64)/Data!AH64)*100</f>
        <v>11.922141119221411</v>
      </c>
      <c r="G70" s="41">
        <f>+Data!BK64</f>
        <v>80</v>
      </c>
      <c r="H70" s="97">
        <f>+((Data!BK64-Data!BF64)/Data!BF64)*100</f>
        <v>19.402985074626866</v>
      </c>
      <c r="I70" s="119" t="s">
        <v>32</v>
      </c>
      <c r="J70" s="133" t="s">
        <v>32</v>
      </c>
      <c r="K70" s="119" t="s">
        <v>32</v>
      </c>
      <c r="L70" s="137" t="s">
        <v>32</v>
      </c>
      <c r="M70" s="90"/>
      <c r="N70" s="90"/>
      <c r="O70" s="41">
        <f>+Data!EE64</f>
        <v>105</v>
      </c>
      <c r="P70" s="97">
        <f>+((Data!EE64-Data!DZ64)/Data!DZ64)*100</f>
        <v>59.090909090909093</v>
      </c>
      <c r="Q70" s="119" t="s">
        <v>32</v>
      </c>
      <c r="R70" s="133" t="s">
        <v>32</v>
      </c>
      <c r="S70" s="119" t="s">
        <v>32</v>
      </c>
      <c r="T70" s="133" t="s">
        <v>32</v>
      </c>
      <c r="U70" s="41">
        <f>+Data!GP64</f>
        <v>108</v>
      </c>
      <c r="V70" s="109">
        <f>+((Data!GP64-Data!GM64)/Data!GM64)*100</f>
        <v>-30.322580645161288</v>
      </c>
      <c r="W70" s="119" t="s">
        <v>88</v>
      </c>
    </row>
    <row r="71" spans="1:23">
      <c r="A71" s="37"/>
      <c r="B71" s="16"/>
      <c r="C71" s="170"/>
      <c r="D71" s="171"/>
      <c r="E71" s="170"/>
      <c r="F71" s="171"/>
      <c r="G71" s="170"/>
      <c r="H71" s="171"/>
      <c r="I71" s="170"/>
      <c r="J71" s="171"/>
      <c r="K71" s="170"/>
      <c r="L71" s="171"/>
      <c r="M71" s="171"/>
      <c r="N71" s="171"/>
      <c r="O71" s="170"/>
      <c r="P71" s="171"/>
      <c r="Q71" s="170"/>
      <c r="R71" s="171"/>
      <c r="S71" s="170"/>
      <c r="T71" s="171"/>
      <c r="U71" s="16"/>
      <c r="V71" s="171"/>
    </row>
    <row r="72" spans="1:23" ht="15" customHeight="1">
      <c r="A72" s="42" t="s">
        <v>251</v>
      </c>
      <c r="B72" s="42" t="s">
        <v>252</v>
      </c>
      <c r="U72" s="16"/>
    </row>
    <row r="73" spans="1:23" s="9" customFormat="1" ht="19.5" customHeight="1">
      <c r="A73" s="48" t="s">
        <v>253</v>
      </c>
      <c r="B73" s="111"/>
      <c r="C73" s="111"/>
      <c r="D73" s="164"/>
      <c r="E73" s="111"/>
      <c r="F73" s="164"/>
      <c r="G73" s="111"/>
      <c r="H73" s="164"/>
      <c r="I73" s="111"/>
      <c r="J73" s="164"/>
      <c r="K73" s="16"/>
      <c r="L73" s="33"/>
      <c r="M73" s="33"/>
      <c r="N73" s="33"/>
      <c r="O73" s="33"/>
      <c r="P73" s="33"/>
      <c r="Q73" s="111"/>
      <c r="R73" s="164"/>
      <c r="S73" s="111"/>
      <c r="T73" s="164"/>
      <c r="U73" s="111"/>
      <c r="V73" s="164"/>
    </row>
    <row r="74" spans="1:23" ht="18.75" customHeight="1">
      <c r="A74" s="42" t="s">
        <v>254</v>
      </c>
      <c r="B74" s="149"/>
      <c r="C74" s="172"/>
      <c r="D74" s="173"/>
      <c r="E74" s="172"/>
      <c r="F74" s="173"/>
      <c r="G74" s="172"/>
      <c r="H74" s="173"/>
      <c r="I74" s="172"/>
      <c r="J74" s="173"/>
      <c r="K74" s="172"/>
      <c r="L74" s="173"/>
      <c r="M74" s="173"/>
      <c r="N74" s="173"/>
      <c r="O74" s="172"/>
      <c r="P74" s="173"/>
      <c r="Q74" s="172"/>
      <c r="R74" s="173"/>
      <c r="S74" s="172"/>
      <c r="T74" s="173"/>
      <c r="U74" s="16"/>
      <c r="V74" s="173"/>
    </row>
    <row r="75" spans="1:23" ht="25.5" customHeight="1">
      <c r="A75" s="267" t="s">
        <v>255</v>
      </c>
      <c r="B75" s="267"/>
      <c r="C75" s="267"/>
      <c r="D75" s="267"/>
      <c r="E75" s="267"/>
      <c r="F75" s="267"/>
      <c r="G75" s="267"/>
      <c r="H75" s="267"/>
      <c r="I75" s="267"/>
      <c r="J75" s="267"/>
      <c r="K75" s="267"/>
      <c r="L75" s="267"/>
      <c r="M75" s="267"/>
      <c r="N75" s="267"/>
      <c r="O75" s="267"/>
      <c r="P75" s="267"/>
      <c r="Q75" s="267"/>
      <c r="R75" s="267"/>
      <c r="S75" s="267"/>
      <c r="T75" s="267"/>
      <c r="U75" s="267"/>
      <c r="V75" s="104"/>
    </row>
    <row r="76" spans="1:23" ht="30.75" customHeight="1">
      <c r="A76" s="268" t="s">
        <v>256</v>
      </c>
      <c r="B76" s="268"/>
      <c r="C76" s="268"/>
      <c r="D76" s="268"/>
      <c r="E76" s="268"/>
      <c r="F76" s="268"/>
      <c r="G76" s="268"/>
      <c r="H76" s="268"/>
      <c r="I76" s="268"/>
      <c r="J76" s="268"/>
      <c r="K76" s="268"/>
      <c r="L76" s="268"/>
      <c r="M76" s="268"/>
      <c r="N76" s="268"/>
      <c r="O76" s="268"/>
      <c r="P76" s="268"/>
      <c r="Q76" s="268"/>
      <c r="R76" s="268"/>
      <c r="S76" s="268"/>
      <c r="T76" s="268"/>
      <c r="U76" s="268"/>
      <c r="V76" s="105"/>
    </row>
    <row r="77" spans="1:23" ht="18" customHeight="1">
      <c r="A77" s="43" t="s">
        <v>257</v>
      </c>
      <c r="B77" s="44"/>
      <c r="C77" s="44"/>
      <c r="D77" s="44"/>
      <c r="E77" s="45"/>
      <c r="F77" s="45"/>
      <c r="G77" s="45"/>
      <c r="H77" s="45"/>
      <c r="I77" s="45"/>
      <c r="J77" s="45"/>
      <c r="K77" s="45"/>
      <c r="L77" s="45"/>
      <c r="M77" s="45"/>
      <c r="N77" s="45"/>
      <c r="O77" s="45"/>
      <c r="P77" s="45"/>
      <c r="Q77" s="45"/>
      <c r="R77" s="45"/>
      <c r="S77" s="45"/>
      <c r="T77" s="45"/>
      <c r="U77" s="16"/>
      <c r="V77" s="45"/>
    </row>
    <row r="78" spans="1:23" ht="15" customHeight="1">
      <c r="A78" s="42" t="s">
        <v>258</v>
      </c>
      <c r="B78" s="46" t="s">
        <v>259</v>
      </c>
      <c r="C78" s="46"/>
      <c r="D78" s="46"/>
      <c r="E78" s="46"/>
      <c r="F78" s="46"/>
      <c r="G78" s="46"/>
      <c r="H78" s="46"/>
      <c r="I78" s="45"/>
      <c r="J78" s="45"/>
      <c r="K78" s="45"/>
      <c r="L78" s="45"/>
      <c r="M78" s="45"/>
      <c r="N78" s="45"/>
      <c r="O78" s="45"/>
      <c r="P78" s="45"/>
      <c r="Q78" s="45"/>
      <c r="R78" s="45"/>
      <c r="S78" s="45"/>
      <c r="T78" s="45"/>
      <c r="U78" s="16"/>
      <c r="V78" s="45"/>
    </row>
    <row r="79" spans="1:23">
      <c r="A79" s="44" t="s">
        <v>260</v>
      </c>
      <c r="B79" s="44"/>
      <c r="C79" s="45"/>
      <c r="D79" s="45"/>
      <c r="E79" s="45"/>
      <c r="F79" s="45"/>
      <c r="G79" s="45"/>
      <c r="H79" s="45"/>
      <c r="I79" s="45"/>
      <c r="J79" s="47"/>
      <c r="K79" s="45"/>
      <c r="L79" s="45"/>
      <c r="M79" s="45"/>
      <c r="N79" s="45"/>
      <c r="O79" s="45"/>
      <c r="P79" s="45"/>
      <c r="Q79" s="45"/>
      <c r="R79" s="45"/>
      <c r="S79" s="45"/>
      <c r="T79" s="45"/>
      <c r="U79" s="16"/>
      <c r="V79" s="45"/>
    </row>
    <row r="80" spans="1:23" ht="9.9499999999999993" customHeight="1">
      <c r="A80" s="16"/>
      <c r="B80" s="16"/>
      <c r="C80" s="33"/>
      <c r="D80" s="33"/>
      <c r="E80" s="33"/>
      <c r="F80" s="33"/>
      <c r="G80" s="33"/>
      <c r="H80" s="33"/>
      <c r="I80" s="33"/>
      <c r="J80" s="33"/>
      <c r="K80" s="33"/>
      <c r="L80" s="33"/>
      <c r="M80" s="33"/>
      <c r="N80" s="33"/>
      <c r="O80" s="33"/>
      <c r="P80" s="33"/>
      <c r="Q80" s="33"/>
      <c r="R80" s="33"/>
      <c r="S80" s="33"/>
      <c r="T80" s="33"/>
      <c r="U80" s="16"/>
      <c r="V80" s="33"/>
    </row>
    <row r="81" spans="1:22" ht="9.9499999999999993" customHeight="1">
      <c r="A81" s="16"/>
      <c r="B81" s="16"/>
      <c r="C81" s="33"/>
      <c r="D81" s="33"/>
      <c r="E81" s="33"/>
      <c r="F81" s="33"/>
      <c r="G81" s="33"/>
      <c r="H81" s="33"/>
      <c r="I81" s="33"/>
      <c r="J81" s="33"/>
      <c r="K81" s="33"/>
      <c r="L81" s="33"/>
      <c r="M81" s="33"/>
      <c r="N81" s="33"/>
      <c r="O81" s="33"/>
      <c r="P81" s="33"/>
      <c r="Q81" s="33"/>
      <c r="R81" s="33"/>
      <c r="S81" s="33"/>
      <c r="T81" s="33"/>
      <c r="U81" s="16"/>
      <c r="V81" s="33"/>
    </row>
    <row r="82" spans="1:22" ht="9.9499999999999993" customHeight="1">
      <c r="A82" s="16"/>
      <c r="B82" s="16"/>
      <c r="C82" s="33"/>
      <c r="D82" s="33"/>
      <c r="E82" s="33"/>
      <c r="F82" s="33"/>
      <c r="G82" s="33"/>
      <c r="H82" s="33"/>
      <c r="I82" s="33"/>
      <c r="J82" s="33"/>
      <c r="K82" s="33"/>
      <c r="L82" s="33"/>
      <c r="M82" s="33"/>
      <c r="N82" s="33"/>
      <c r="O82" s="33"/>
      <c r="P82" s="33"/>
      <c r="Q82" s="33"/>
      <c r="R82" s="33"/>
      <c r="S82" s="33"/>
      <c r="T82" s="33"/>
      <c r="U82" s="16"/>
      <c r="V82" s="33"/>
    </row>
    <row r="83" spans="1:22" ht="9.9499999999999993" customHeight="1">
      <c r="A83" s="16"/>
      <c r="B83" s="16"/>
      <c r="C83" s="33"/>
      <c r="D83" s="33"/>
      <c r="E83" s="33"/>
      <c r="F83" s="33"/>
      <c r="G83" s="33"/>
      <c r="H83" s="33"/>
      <c r="I83" s="33"/>
      <c r="J83" s="33"/>
      <c r="K83" s="33"/>
      <c r="L83" s="33"/>
      <c r="M83" s="33"/>
      <c r="N83" s="33"/>
      <c r="O83" s="33"/>
      <c r="P83" s="33"/>
      <c r="Q83" s="33"/>
      <c r="R83" s="33"/>
      <c r="S83" s="33"/>
      <c r="T83" s="33"/>
      <c r="U83" s="16"/>
      <c r="V83" s="33"/>
    </row>
    <row r="84" spans="1:22" ht="9.9499999999999993" customHeight="1">
      <c r="A84" s="16"/>
      <c r="B84" s="16"/>
      <c r="C84" s="33"/>
      <c r="D84" s="33"/>
      <c r="E84" s="33"/>
      <c r="F84" s="33"/>
      <c r="G84" s="33"/>
      <c r="H84" s="33"/>
      <c r="I84" s="33"/>
      <c r="J84" s="33"/>
      <c r="K84" s="33"/>
      <c r="L84" s="33"/>
      <c r="M84" s="33"/>
      <c r="N84" s="33"/>
      <c r="O84" s="33"/>
      <c r="P84" s="33"/>
      <c r="Q84" s="33"/>
      <c r="R84" s="33"/>
      <c r="S84" s="33"/>
      <c r="T84" s="33"/>
      <c r="U84" s="16"/>
      <c r="V84" s="33"/>
    </row>
  </sheetData>
  <mergeCells count="2">
    <mergeCell ref="A75:U75"/>
    <mergeCell ref="A76:U76"/>
  </mergeCells>
  <phoneticPr fontId="5" type="noConversion"/>
  <printOptions horizontalCentered="1"/>
  <pageMargins left="0.5" right="0.5" top="0.5" bottom="0.5" header="0.5" footer="0.5"/>
  <pageSetup scale="69" fitToWidth="2" orientation="portrait" r:id="rId1"/>
  <headerFooter alignWithMargins="0">
    <oddFooter>&amp;LSREB Fact Book&amp;R&amp;D</oddFooter>
  </headerFooter>
  <colBreaks count="1" manualBreakCount="1">
    <brk id="13" max="78"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D270F3-78C3-488B-9B92-57D33690742B}"/>
</file>

<file path=customXml/itemProps2.xml><?xml version="1.0" encoding="utf-8"?>
<ds:datastoreItem xmlns:ds="http://schemas.openxmlformats.org/officeDocument/2006/customXml" ds:itemID="{FBBEFD85-BBC4-41F4-A526-1116A23E3B73}"/>
</file>

<file path=customXml/itemProps3.xml><?xml version="1.0" encoding="utf-8"?>
<ds:datastoreItem xmlns:ds="http://schemas.openxmlformats.org/officeDocument/2006/customXml" ds:itemID="{F2A9C030-BB95-4172-A736-BF60D2CA2A80}"/>
</file>

<file path=docMetadata/LabelInfo.xml><?xml version="1.0" encoding="utf-8"?>
<clbl:labelList xmlns:clbl="http://schemas.microsoft.com/office/2020/mipLabelMetadata">
  <clbl:label id="{00260771-a9fd-4aa8-a138-a40ac53a5467}" enabled="1" method="Privileged" siteId="{eb20950b-168c-497a-9845-2b099844f3ef}"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2001-04-06T17:54:10Z</dcterms:created>
  <dcterms:modified xsi:type="dcterms:W3CDTF">2024-09-13T20:24:06Z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2019-04-11T22:13:23.5943608Z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