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mc:AlternateContent xmlns:mc="http://schemas.openxmlformats.org/markup-compatibility/2006">
    <mc:Choice Requires="x15">
      <x15ac:absPath xmlns:x15ac="http://schemas.microsoft.com/office/spreadsheetml/2010/11/ac" url="https://appriver3651005261-my.sharepoint.com/personal/athanasia_platis_sreb_org/Documents/InEdit_Tables/"/>
    </mc:Choice>
  </mc:AlternateContent>
  <xr:revisionPtr revIDLastSave="1079" documentId="8_{C2EC0332-1F89-443B-BA18-224D13F47345}" xr6:coauthVersionLast="47" xr6:coauthVersionMax="47" xr10:uidLastSave="{F3A72C4C-4BF7-4C30-BED3-86623579C7BE}"/>
  <bookViews>
    <workbookView xWindow="-120" yWindow="-120" windowWidth="29040" windowHeight="15840" tabRatio="725" xr2:uid="{00000000-000D-0000-FFFF-FFFF00000000}"/>
  </bookViews>
  <sheets>
    <sheet name="TABLE 61" sheetId="12" r:id="rId1"/>
    <sheet name="Total Other Doc" sheetId="4" r:id="rId2"/>
    <sheet name="Public" sheetId="5" r:id="rId3"/>
    <sheet name="Gender" sheetId="1" r:id="rId4"/>
    <sheet name="all race" sheetId="10" r:id="rId5"/>
    <sheet name="black" sheetId="7" r:id="rId6"/>
    <sheet name="Hispanic &amp; Non-resident" sheetId="6" r:id="rId7"/>
    <sheet name="Women as a percent of total" sheetId="11" r:id="rId8"/>
  </sheets>
  <externalReferences>
    <externalReference r:id="rId9"/>
  </externalReferences>
  <definedNames>
    <definedName name="__123Graph_A" localSheetId="0" hidden="1">Gender!#REF!</definedName>
    <definedName name="__123Graph_A" hidden="1">Gender!#REF!</definedName>
    <definedName name="__123Graph_LBL_A" localSheetId="0" hidden="1">Gender!#REF!</definedName>
    <definedName name="__123Graph_LBL_A" hidden="1">Gender!#REF!</definedName>
    <definedName name="__123Graph_X" localSheetId="0" hidden="1">Gender!#REF!</definedName>
    <definedName name="__123Graph_X" hidden="1">Gender!#REF!</definedName>
    <definedName name="_1__123Graph_APROF" localSheetId="0" hidden="1">Gender!#REF!</definedName>
    <definedName name="_1__123Graph_APROF" hidden="1">Gender!#REF!</definedName>
    <definedName name="_2__123Graph_APROF" localSheetId="0" hidden="1">Gender!#REF!</definedName>
    <definedName name="_2__123Graph_APROF" hidden="1">Gender!#REF!</definedName>
    <definedName name="_3__123Graph_LBL_APROF" localSheetId="0" hidden="1">Gender!#REF!</definedName>
    <definedName name="_3__123Graph_LBL_APROF" hidden="1">Gender!#REF!</definedName>
    <definedName name="_4__123Graph_LBL_APROF" localSheetId="0" hidden="1">Gender!#REF!</definedName>
    <definedName name="_4__123Graph_LBL_APROF" hidden="1">Gender!#REF!</definedName>
    <definedName name="_5__123Graph_XPROF" localSheetId="0" hidden="1">Gender!#REF!</definedName>
    <definedName name="_5__123Graph_XPROF" hidden="1">Gender!#REF!</definedName>
    <definedName name="_6__123Graph_XPROF" localSheetId="0" hidden="1">Gender!#REF!</definedName>
    <definedName name="_6__123Graph_XPROF" hidden="1">Gender!#REF!</definedName>
    <definedName name="_xlnm._FilterDatabase" localSheetId="0" hidden="1">'TABLE 61'!$A$8:$K$67</definedName>
    <definedName name="DATA" localSheetId="4">[1]Gender!#REF!</definedName>
    <definedName name="DATA" localSheetId="0">Gender!#REF!</definedName>
    <definedName name="DATA">Gender!#REF!</definedName>
    <definedName name="_xlnm.Print_Area" localSheetId="0">'TABLE 61'!$A$1:$I$72</definedName>
    <definedName name="TABLE" localSheetId="0">'TABLE 61'!$A$1:$D$69</definedName>
    <definedName name="TAB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2" l="1"/>
  <c r="H29" i="12"/>
  <c r="H30" i="12"/>
  <c r="H31" i="12"/>
  <c r="H33" i="12"/>
  <c r="H34" i="12"/>
  <c r="H35" i="12"/>
  <c r="H36" i="12"/>
  <c r="H37" i="12"/>
  <c r="H38" i="12"/>
  <c r="H39" i="12"/>
  <c r="H40" i="12"/>
  <c r="H41" i="12"/>
  <c r="H42" i="12"/>
  <c r="H43" i="12"/>
  <c r="H44" i="12"/>
  <c r="H45" i="12"/>
  <c r="H46" i="12"/>
  <c r="H48" i="12"/>
  <c r="H49" i="12"/>
  <c r="H51" i="12"/>
  <c r="H53" i="12"/>
  <c r="H54" i="12"/>
  <c r="H56" i="12"/>
  <c r="H57" i="12"/>
  <c r="H59" i="12"/>
  <c r="H60" i="12"/>
  <c r="H61" i="12"/>
  <c r="H63" i="12"/>
  <c r="H64" i="12"/>
  <c r="H65" i="12"/>
  <c r="H66" i="12"/>
  <c r="H67" i="12"/>
  <c r="Y5" i="7"/>
  <c r="Y4" i="7" s="1"/>
  <c r="Y6" i="7"/>
  <c r="Y52" i="7"/>
  <c r="Y38" i="7"/>
  <c r="Y23" i="7"/>
  <c r="Y53" i="7"/>
  <c r="C44" i="12"/>
  <c r="C45" i="12"/>
  <c r="C46" i="12"/>
  <c r="C47" i="12"/>
  <c r="C48" i="12"/>
  <c r="C49" i="12"/>
  <c r="C50" i="12"/>
  <c r="C51" i="12"/>
  <c r="C52" i="12"/>
  <c r="C53" i="12"/>
  <c r="C54" i="12"/>
  <c r="C55" i="12"/>
  <c r="C56" i="12"/>
  <c r="C57" i="12"/>
  <c r="C58" i="12"/>
  <c r="C59" i="12"/>
  <c r="C60" i="12"/>
  <c r="C61" i="12"/>
  <c r="C62" i="12"/>
  <c r="C63" i="12"/>
  <c r="C64" i="12"/>
  <c r="C65" i="12"/>
  <c r="C66" i="12"/>
  <c r="C67"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9" i="12"/>
  <c r="C8" i="12"/>
  <c r="M3" i="11"/>
  <c r="M4" i="11"/>
  <c r="M6" i="11"/>
  <c r="M7" i="11"/>
  <c r="M8" i="11"/>
  <c r="M9" i="11"/>
  <c r="M10" i="11"/>
  <c r="M11" i="11"/>
  <c r="M12" i="11"/>
  <c r="M13" i="11"/>
  <c r="M14" i="11"/>
  <c r="M15" i="11"/>
  <c r="M16" i="11"/>
  <c r="M17" i="11"/>
  <c r="M18" i="11"/>
  <c r="M19" i="11"/>
  <c r="M20" i="11"/>
  <c r="M21" i="11"/>
  <c r="M22" i="11"/>
  <c r="M24" i="11"/>
  <c r="M25" i="11"/>
  <c r="M26" i="11"/>
  <c r="M27" i="11"/>
  <c r="M28" i="11"/>
  <c r="M29" i="11"/>
  <c r="M30" i="11"/>
  <c r="M31" i="11"/>
  <c r="M32" i="11"/>
  <c r="M33" i="11"/>
  <c r="M34" i="11"/>
  <c r="M35" i="11"/>
  <c r="M36" i="11"/>
  <c r="M37" i="11"/>
  <c r="M39" i="11"/>
  <c r="M40" i="11"/>
  <c r="M41" i="11"/>
  <c r="M42" i="11"/>
  <c r="M43" i="11"/>
  <c r="M44" i="11"/>
  <c r="M45" i="11"/>
  <c r="M46" i="11"/>
  <c r="M47" i="11"/>
  <c r="M48" i="11"/>
  <c r="M49" i="11"/>
  <c r="M50" i="11"/>
  <c r="M51" i="11"/>
  <c r="M53" i="11"/>
  <c r="M54" i="11"/>
  <c r="M55" i="11"/>
  <c r="M56" i="11"/>
  <c r="M57" i="11"/>
  <c r="M58" i="11"/>
  <c r="M59" i="11"/>
  <c r="M60" i="11"/>
  <c r="M61" i="11"/>
  <c r="M62" i="11"/>
  <c r="Y38" i="6"/>
  <c r="Y5" i="6"/>
  <c r="M52" i="6"/>
  <c r="M38" i="6"/>
  <c r="M23" i="6"/>
  <c r="M5" i="6"/>
  <c r="M4" i="6" s="1"/>
  <c r="M53" i="6" s="1"/>
  <c r="M6" i="6"/>
  <c r="Y23" i="6"/>
  <c r="Y52" i="6"/>
  <c r="M23" i="4"/>
  <c r="M38" i="4"/>
  <c r="M52" i="4"/>
  <c r="M5" i="4"/>
  <c r="M5" i="5"/>
  <c r="M23" i="5"/>
  <c r="M38" i="5"/>
  <c r="M52" i="5"/>
  <c r="Y23" i="1"/>
  <c r="Y5" i="1"/>
  <c r="Y52" i="1"/>
  <c r="Y38" i="1"/>
  <c r="M23" i="1"/>
  <c r="M52" i="1"/>
  <c r="M38" i="1"/>
  <c r="M5" i="1"/>
  <c r="M52" i="10"/>
  <c r="M38" i="10"/>
  <c r="M23" i="10"/>
  <c r="M5" i="10"/>
  <c r="M52" i="7"/>
  <c r="M38" i="7"/>
  <c r="M23" i="7"/>
  <c r="M5" i="7"/>
  <c r="K6" i="11"/>
  <c r="L6" i="11"/>
  <c r="K7" i="11"/>
  <c r="L7" i="11"/>
  <c r="K8" i="11"/>
  <c r="L8" i="11"/>
  <c r="K9" i="11"/>
  <c r="L9" i="11"/>
  <c r="K10" i="11"/>
  <c r="L10" i="11"/>
  <c r="K11" i="11"/>
  <c r="L11" i="11"/>
  <c r="K12" i="11"/>
  <c r="L12" i="11"/>
  <c r="K13" i="11"/>
  <c r="L13" i="11"/>
  <c r="K14" i="11"/>
  <c r="L14" i="11"/>
  <c r="K15" i="11"/>
  <c r="L15" i="11"/>
  <c r="K16" i="11"/>
  <c r="L16" i="11"/>
  <c r="K17" i="11"/>
  <c r="L17" i="11"/>
  <c r="K18" i="11"/>
  <c r="L18" i="11"/>
  <c r="K19" i="11"/>
  <c r="L19" i="11"/>
  <c r="K20" i="11"/>
  <c r="L20" i="11"/>
  <c r="K21" i="11"/>
  <c r="L21" i="11"/>
  <c r="K24" i="11"/>
  <c r="L24" i="11"/>
  <c r="K25" i="11"/>
  <c r="L25" i="11"/>
  <c r="K26" i="11"/>
  <c r="L26" i="11"/>
  <c r="K27" i="11"/>
  <c r="L27" i="11"/>
  <c r="K28" i="11"/>
  <c r="L28" i="11"/>
  <c r="K29" i="11"/>
  <c r="L29" i="11"/>
  <c r="K30" i="11"/>
  <c r="L30" i="11"/>
  <c r="K31" i="11"/>
  <c r="L31" i="11"/>
  <c r="K32" i="11"/>
  <c r="L32" i="11"/>
  <c r="K33" i="11"/>
  <c r="L33" i="11"/>
  <c r="K34" i="11"/>
  <c r="L34" i="11"/>
  <c r="K35" i="11"/>
  <c r="L35" i="11"/>
  <c r="K36" i="11"/>
  <c r="L36" i="11"/>
  <c r="K39" i="11"/>
  <c r="L39" i="11"/>
  <c r="K40" i="11"/>
  <c r="L40" i="11"/>
  <c r="K41" i="11"/>
  <c r="L41" i="11"/>
  <c r="K42" i="11"/>
  <c r="L42" i="11"/>
  <c r="K43" i="11"/>
  <c r="L43" i="11"/>
  <c r="K44" i="11"/>
  <c r="L44" i="11"/>
  <c r="K45" i="11"/>
  <c r="L45" i="11"/>
  <c r="K46" i="11"/>
  <c r="L46" i="11"/>
  <c r="K47" i="11"/>
  <c r="L47" i="11"/>
  <c r="K48" i="11"/>
  <c r="L48" i="11"/>
  <c r="K49" i="11"/>
  <c r="L49" i="11"/>
  <c r="K50" i="11"/>
  <c r="L50" i="11"/>
  <c r="K53" i="11"/>
  <c r="L53" i="11"/>
  <c r="K54" i="11"/>
  <c r="L54" i="11"/>
  <c r="K55" i="11"/>
  <c r="L55" i="11"/>
  <c r="K56" i="11"/>
  <c r="L56" i="11"/>
  <c r="K57" i="11"/>
  <c r="L57" i="11"/>
  <c r="K58" i="11"/>
  <c r="L58" i="11"/>
  <c r="K59" i="11"/>
  <c r="L59" i="11"/>
  <c r="K60" i="11"/>
  <c r="L60" i="11"/>
  <c r="K61" i="11"/>
  <c r="L61" i="11"/>
  <c r="K62" i="11"/>
  <c r="L62" i="11"/>
  <c r="X52" i="6"/>
  <c r="W52" i="6"/>
  <c r="X38" i="6"/>
  <c r="W38" i="6"/>
  <c r="X23" i="6"/>
  <c r="W23" i="6"/>
  <c r="X5" i="6"/>
  <c r="W5" i="6"/>
  <c r="L52" i="6"/>
  <c r="K52" i="6"/>
  <c r="L38" i="6"/>
  <c r="K38" i="6"/>
  <c r="L23" i="6"/>
  <c r="K23" i="6"/>
  <c r="L5" i="6"/>
  <c r="K5" i="6"/>
  <c r="X52" i="7"/>
  <c r="W52" i="7"/>
  <c r="X38" i="7"/>
  <c r="W38" i="7"/>
  <c r="X23" i="7"/>
  <c r="W23" i="7"/>
  <c r="X5" i="7"/>
  <c r="W5" i="7"/>
  <c r="L52" i="7"/>
  <c r="K52" i="7"/>
  <c r="L38" i="7"/>
  <c r="K38" i="7"/>
  <c r="L23" i="7"/>
  <c r="K23" i="7"/>
  <c r="L5" i="7"/>
  <c r="K5" i="7"/>
  <c r="L52" i="10"/>
  <c r="K52" i="10"/>
  <c r="L38" i="10"/>
  <c r="K38" i="10"/>
  <c r="L23" i="10"/>
  <c r="K23" i="10"/>
  <c r="L5" i="10"/>
  <c r="K5" i="10"/>
  <c r="X52" i="1"/>
  <c r="W52" i="1"/>
  <c r="X38" i="1"/>
  <c r="W38" i="1"/>
  <c r="X23" i="1"/>
  <c r="W23" i="1"/>
  <c r="X5" i="1"/>
  <c r="W5" i="1"/>
  <c r="L52" i="1"/>
  <c r="K52" i="1"/>
  <c r="L38" i="1"/>
  <c r="K38" i="1"/>
  <c r="L23" i="1"/>
  <c r="K23" i="1"/>
  <c r="L5" i="1"/>
  <c r="K5" i="1"/>
  <c r="L52" i="5"/>
  <c r="K52" i="5"/>
  <c r="L38" i="5"/>
  <c r="K38" i="5"/>
  <c r="L23" i="5"/>
  <c r="K23" i="5"/>
  <c r="L5" i="5"/>
  <c r="K5" i="5"/>
  <c r="K52" i="4"/>
  <c r="L52" i="4"/>
  <c r="L51" i="11" s="1"/>
  <c r="K38" i="4"/>
  <c r="L38" i="4"/>
  <c r="L37" i="11" s="1"/>
  <c r="K23" i="4"/>
  <c r="L23" i="4"/>
  <c r="K5" i="4"/>
  <c r="L5" i="4"/>
  <c r="H8" i="12" l="1"/>
  <c r="I8" i="12"/>
  <c r="G8" i="12"/>
  <c r="F8" i="12"/>
  <c r="E8" i="12"/>
  <c r="D8" i="12"/>
  <c r="H9" i="12"/>
  <c r="I9" i="12"/>
  <c r="G9" i="12"/>
  <c r="F9" i="12"/>
  <c r="E9" i="12"/>
  <c r="D9" i="12"/>
  <c r="I43" i="12"/>
  <c r="G43" i="12"/>
  <c r="F43" i="12"/>
  <c r="E43" i="12"/>
  <c r="D43" i="12"/>
  <c r="I42" i="12"/>
  <c r="G42" i="12"/>
  <c r="F42" i="12"/>
  <c r="E42" i="12"/>
  <c r="D42" i="12"/>
  <c r="I41" i="12"/>
  <c r="G41" i="12"/>
  <c r="F41" i="12"/>
  <c r="E41" i="12"/>
  <c r="D41" i="12"/>
  <c r="I40" i="12"/>
  <c r="G40" i="12"/>
  <c r="F40" i="12"/>
  <c r="E40" i="12"/>
  <c r="D40" i="12"/>
  <c r="I39" i="12"/>
  <c r="G39" i="12"/>
  <c r="F39" i="12"/>
  <c r="E39" i="12"/>
  <c r="D39" i="12"/>
  <c r="I38" i="12"/>
  <c r="G38" i="12"/>
  <c r="F38" i="12"/>
  <c r="E38" i="12"/>
  <c r="D38" i="12"/>
  <c r="I37" i="12"/>
  <c r="G37" i="12"/>
  <c r="F37" i="12"/>
  <c r="E37" i="12"/>
  <c r="D37" i="12"/>
  <c r="I36" i="12"/>
  <c r="G36" i="12"/>
  <c r="F36" i="12"/>
  <c r="E36" i="12"/>
  <c r="D36" i="12"/>
  <c r="I35" i="12"/>
  <c r="G35" i="12"/>
  <c r="F35" i="12"/>
  <c r="E35" i="12"/>
  <c r="D35" i="12"/>
  <c r="I34" i="12"/>
  <c r="G34" i="12"/>
  <c r="F34" i="12"/>
  <c r="E34" i="12"/>
  <c r="D34" i="12"/>
  <c r="I33" i="12"/>
  <c r="G33" i="12"/>
  <c r="F33" i="12"/>
  <c r="E33" i="12"/>
  <c r="D33" i="12"/>
  <c r="I32" i="12"/>
  <c r="G32" i="12"/>
  <c r="F32" i="12"/>
  <c r="E32" i="12"/>
  <c r="D32" i="12"/>
  <c r="I31" i="12"/>
  <c r="G31" i="12"/>
  <c r="F31" i="12"/>
  <c r="E31" i="12"/>
  <c r="D31" i="12"/>
  <c r="I30" i="12"/>
  <c r="G30" i="12"/>
  <c r="F30" i="12"/>
  <c r="E30" i="12"/>
  <c r="D30" i="12"/>
  <c r="I29" i="12"/>
  <c r="G29" i="12"/>
  <c r="F29" i="12"/>
  <c r="E29" i="12"/>
  <c r="D29" i="12"/>
  <c r="I28" i="12"/>
  <c r="G28" i="12"/>
  <c r="F28" i="12"/>
  <c r="E28" i="12"/>
  <c r="D28" i="12"/>
  <c r="H27" i="12"/>
  <c r="I27" i="12"/>
  <c r="G27" i="12"/>
  <c r="F27" i="12"/>
  <c r="E27" i="12"/>
  <c r="D27" i="12"/>
  <c r="H26" i="12"/>
  <c r="I26" i="12"/>
  <c r="G26" i="12"/>
  <c r="F26" i="12"/>
  <c r="E26" i="12"/>
  <c r="D26" i="12"/>
  <c r="H25" i="12"/>
  <c r="I25" i="12"/>
  <c r="G25" i="12"/>
  <c r="F25" i="12"/>
  <c r="E25" i="12"/>
  <c r="D25" i="12"/>
  <c r="H24" i="12"/>
  <c r="I24" i="12"/>
  <c r="G24" i="12"/>
  <c r="F24" i="12"/>
  <c r="E24" i="12"/>
  <c r="D24" i="12"/>
  <c r="H23" i="12"/>
  <c r="I23" i="12"/>
  <c r="G23" i="12"/>
  <c r="F23" i="12"/>
  <c r="E23" i="12"/>
  <c r="D23" i="12"/>
  <c r="H22" i="12"/>
  <c r="I22" i="12"/>
  <c r="G22" i="12"/>
  <c r="F22" i="12"/>
  <c r="E22" i="12"/>
  <c r="D22" i="12"/>
  <c r="H21" i="12"/>
  <c r="I21" i="12"/>
  <c r="G21" i="12"/>
  <c r="F21" i="12"/>
  <c r="E21" i="12"/>
  <c r="D21" i="12"/>
  <c r="H20" i="12"/>
  <c r="I20" i="12"/>
  <c r="G20" i="12"/>
  <c r="F20" i="12"/>
  <c r="E20" i="12"/>
  <c r="D20" i="12"/>
  <c r="I19" i="12"/>
  <c r="G19" i="12"/>
  <c r="F19" i="12"/>
  <c r="E19" i="12"/>
  <c r="D19" i="12"/>
  <c r="H18" i="12"/>
  <c r="I18" i="12"/>
  <c r="G18" i="12"/>
  <c r="F18" i="12"/>
  <c r="E18" i="12"/>
  <c r="D18" i="12"/>
  <c r="H17" i="12"/>
  <c r="I17" i="12"/>
  <c r="G17" i="12"/>
  <c r="F17" i="12"/>
  <c r="E17" i="12"/>
  <c r="D17" i="12"/>
  <c r="H16" i="12"/>
  <c r="I16" i="12"/>
  <c r="G16" i="12"/>
  <c r="F16" i="12"/>
  <c r="E16" i="12"/>
  <c r="D16" i="12"/>
  <c r="H15" i="12"/>
  <c r="I15" i="12"/>
  <c r="G15" i="12"/>
  <c r="F15" i="12"/>
  <c r="E15" i="12"/>
  <c r="D15" i="12"/>
  <c r="H14" i="12"/>
  <c r="I14" i="12"/>
  <c r="G14" i="12"/>
  <c r="F14" i="12"/>
  <c r="E14" i="12"/>
  <c r="D14" i="12"/>
  <c r="H13" i="12"/>
  <c r="I13" i="12"/>
  <c r="G13" i="12"/>
  <c r="F13" i="12"/>
  <c r="E13" i="12"/>
  <c r="D13" i="12"/>
  <c r="H12" i="12"/>
  <c r="I12" i="12"/>
  <c r="G12" i="12"/>
  <c r="F12" i="12"/>
  <c r="E12" i="12"/>
  <c r="D12" i="12"/>
  <c r="I11" i="12"/>
  <c r="G11" i="12"/>
  <c r="F11" i="12"/>
  <c r="E11" i="12"/>
  <c r="D11" i="12"/>
  <c r="I10" i="12"/>
  <c r="G10" i="12"/>
  <c r="F10" i="12"/>
  <c r="E10" i="12"/>
  <c r="D10" i="12"/>
  <c r="I67" i="12"/>
  <c r="G67" i="12"/>
  <c r="F67" i="12"/>
  <c r="E67" i="12"/>
  <c r="D67" i="12"/>
  <c r="I66" i="12"/>
  <c r="G66" i="12"/>
  <c r="F66" i="12"/>
  <c r="E66" i="12"/>
  <c r="D66" i="12"/>
  <c r="I65" i="12"/>
  <c r="G65" i="12"/>
  <c r="F65" i="12"/>
  <c r="E65" i="12"/>
  <c r="D65" i="12"/>
  <c r="I64" i="12"/>
  <c r="G64" i="12"/>
  <c r="F64" i="12"/>
  <c r="E64" i="12"/>
  <c r="D64" i="12"/>
  <c r="I63" i="12"/>
  <c r="G63" i="12"/>
  <c r="F63" i="12"/>
  <c r="E63" i="12"/>
  <c r="D63" i="12"/>
  <c r="I62" i="12"/>
  <c r="G62" i="12"/>
  <c r="F62" i="12"/>
  <c r="E62" i="12"/>
  <c r="D62" i="12"/>
  <c r="I61" i="12"/>
  <c r="G61" i="12"/>
  <c r="F61" i="12"/>
  <c r="E61" i="12"/>
  <c r="D61" i="12"/>
  <c r="I60" i="12"/>
  <c r="G60" i="12"/>
  <c r="F60" i="12"/>
  <c r="E60" i="12"/>
  <c r="D60" i="12"/>
  <c r="I59" i="12"/>
  <c r="G59" i="12"/>
  <c r="F59" i="12"/>
  <c r="E59" i="12"/>
  <c r="D59" i="12"/>
  <c r="I58" i="12"/>
  <c r="G58" i="12"/>
  <c r="F58" i="12"/>
  <c r="E58" i="12"/>
  <c r="D58" i="12"/>
  <c r="I57" i="12"/>
  <c r="G57" i="12"/>
  <c r="F57" i="12"/>
  <c r="E57" i="12"/>
  <c r="D57" i="12"/>
  <c r="I56" i="12"/>
  <c r="G56" i="12"/>
  <c r="F56" i="12"/>
  <c r="E56" i="12"/>
  <c r="D56" i="12"/>
  <c r="I55" i="12"/>
  <c r="G55" i="12"/>
  <c r="F55" i="12"/>
  <c r="E55" i="12"/>
  <c r="D55" i="12"/>
  <c r="I54" i="12"/>
  <c r="G54" i="12"/>
  <c r="F54" i="12"/>
  <c r="E54" i="12"/>
  <c r="D54" i="12"/>
  <c r="I53" i="12"/>
  <c r="G53" i="12"/>
  <c r="F53" i="12"/>
  <c r="E53" i="12"/>
  <c r="D53" i="12"/>
  <c r="I52" i="12"/>
  <c r="G52" i="12"/>
  <c r="F52" i="12"/>
  <c r="E52" i="12"/>
  <c r="D52" i="12"/>
  <c r="I51" i="12"/>
  <c r="G51" i="12"/>
  <c r="F51" i="12"/>
  <c r="E51" i="12"/>
  <c r="D51" i="12"/>
  <c r="I50" i="12"/>
  <c r="G50" i="12"/>
  <c r="F50" i="12"/>
  <c r="E50" i="12"/>
  <c r="D50" i="12"/>
  <c r="I49" i="12"/>
  <c r="G49" i="12"/>
  <c r="F49" i="12"/>
  <c r="E49" i="12"/>
  <c r="D49" i="12"/>
  <c r="I48" i="12"/>
  <c r="G48" i="12"/>
  <c r="F48" i="12"/>
  <c r="E48" i="12"/>
  <c r="D48" i="12"/>
  <c r="I47" i="12"/>
  <c r="G47" i="12"/>
  <c r="F47" i="12"/>
  <c r="E47" i="12"/>
  <c r="D47" i="12"/>
  <c r="I46" i="12"/>
  <c r="G46" i="12"/>
  <c r="F46" i="12"/>
  <c r="E46" i="12"/>
  <c r="D46" i="12"/>
  <c r="I45" i="12"/>
  <c r="G45" i="12"/>
  <c r="F45" i="12"/>
  <c r="E45" i="12"/>
  <c r="D45" i="12"/>
  <c r="I44" i="12"/>
  <c r="G44" i="12"/>
  <c r="F44" i="12"/>
  <c r="E44" i="12"/>
  <c r="D44" i="12"/>
  <c r="Y24" i="7"/>
  <c r="Y39" i="7"/>
  <c r="Y4" i="6"/>
  <c r="M24" i="6"/>
  <c r="M39" i="6"/>
  <c r="Y4" i="1"/>
  <c r="M4" i="5"/>
  <c r="Y24" i="6"/>
  <c r="M4" i="4"/>
  <c r="M24" i="4" s="1"/>
  <c r="M53" i="5"/>
  <c r="M24" i="5"/>
  <c r="M39" i="5"/>
  <c r="M6" i="5"/>
  <c r="Y39" i="1"/>
  <c r="Y53" i="1"/>
  <c r="M4" i="1"/>
  <c r="M39" i="1"/>
  <c r="M4" i="10"/>
  <c r="M4" i="7"/>
  <c r="M39" i="7" s="1"/>
  <c r="M6" i="7"/>
  <c r="L4" i="5"/>
  <c r="L39" i="5" s="1"/>
  <c r="K4" i="5"/>
  <c r="K24" i="5" s="1"/>
  <c r="X4" i="7"/>
  <c r="W4" i="7"/>
  <c r="W39" i="7" s="1"/>
  <c r="L4" i="7"/>
  <c r="W4" i="6"/>
  <c r="W24" i="6" s="1"/>
  <c r="L4" i="10"/>
  <c r="L24" i="10" s="1"/>
  <c r="K4" i="10"/>
  <c r="K6" i="10" s="1"/>
  <c r="X4" i="1"/>
  <c r="L22" i="11"/>
  <c r="L4" i="11"/>
  <c r="K51" i="11"/>
  <c r="W4" i="1"/>
  <c r="W39" i="1" s="1"/>
  <c r="K37" i="11"/>
  <c r="K22" i="11"/>
  <c r="L4" i="1"/>
  <c r="L53" i="1" s="1"/>
  <c r="K4" i="1"/>
  <c r="K24" i="1" s="1"/>
  <c r="K4" i="4"/>
  <c r="K24" i="4" s="1"/>
  <c r="K4" i="11"/>
  <c r="X4" i="6"/>
  <c r="X53" i="6" s="1"/>
  <c r="K4" i="6"/>
  <c r="K39" i="6" s="1"/>
  <c r="L4" i="6"/>
  <c r="K4" i="7"/>
  <c r="K6" i="7" s="1"/>
  <c r="L24" i="5"/>
  <c r="K39" i="5"/>
  <c r="K53" i="5"/>
  <c r="L4" i="4"/>
  <c r="L39" i="4" s="1"/>
  <c r="I6" i="11"/>
  <c r="J6" i="11"/>
  <c r="I7" i="11"/>
  <c r="J7" i="11"/>
  <c r="I8" i="11"/>
  <c r="J8" i="11"/>
  <c r="I9" i="11"/>
  <c r="J9" i="11"/>
  <c r="I10" i="11"/>
  <c r="J10" i="11"/>
  <c r="I11" i="11"/>
  <c r="J11" i="11"/>
  <c r="I12" i="11"/>
  <c r="J12" i="11"/>
  <c r="I13" i="11"/>
  <c r="J13" i="11"/>
  <c r="I14" i="11"/>
  <c r="J14" i="11"/>
  <c r="I15" i="11"/>
  <c r="J15" i="11"/>
  <c r="I16" i="11"/>
  <c r="J16" i="11"/>
  <c r="I17" i="11"/>
  <c r="J17" i="11"/>
  <c r="I18" i="11"/>
  <c r="J18" i="11"/>
  <c r="I19" i="11"/>
  <c r="J19" i="11"/>
  <c r="I20" i="11"/>
  <c r="J20" i="11"/>
  <c r="I21" i="11"/>
  <c r="J21" i="11"/>
  <c r="I24" i="11"/>
  <c r="J24" i="11"/>
  <c r="I25" i="11"/>
  <c r="J25" i="11"/>
  <c r="I26" i="11"/>
  <c r="J26" i="11"/>
  <c r="I27" i="11"/>
  <c r="J27" i="11"/>
  <c r="I28" i="11"/>
  <c r="J28" i="11"/>
  <c r="I29" i="11"/>
  <c r="J29" i="11"/>
  <c r="I30" i="11"/>
  <c r="J30" i="11"/>
  <c r="I31" i="11"/>
  <c r="J31" i="11"/>
  <c r="I32" i="11"/>
  <c r="J32" i="11"/>
  <c r="I33" i="11"/>
  <c r="J33" i="11"/>
  <c r="I34" i="11"/>
  <c r="J34" i="11"/>
  <c r="I35" i="11"/>
  <c r="J35" i="11"/>
  <c r="I36" i="11"/>
  <c r="J36" i="11"/>
  <c r="I39" i="11"/>
  <c r="J39" i="11"/>
  <c r="I40" i="11"/>
  <c r="J40" i="11"/>
  <c r="I41" i="11"/>
  <c r="J41" i="11"/>
  <c r="I42" i="11"/>
  <c r="J42" i="11"/>
  <c r="I43" i="11"/>
  <c r="J43" i="11"/>
  <c r="I44" i="11"/>
  <c r="J44" i="11"/>
  <c r="I45" i="11"/>
  <c r="J45" i="11"/>
  <c r="I46" i="11"/>
  <c r="J46" i="11"/>
  <c r="I47" i="11"/>
  <c r="J47" i="11"/>
  <c r="I48" i="11"/>
  <c r="J48" i="11"/>
  <c r="I49" i="11"/>
  <c r="J49" i="11"/>
  <c r="I50" i="11"/>
  <c r="J50" i="11"/>
  <c r="I53" i="11"/>
  <c r="J53" i="11"/>
  <c r="I54" i="11"/>
  <c r="J54" i="11"/>
  <c r="I55" i="11"/>
  <c r="J55" i="11"/>
  <c r="I56" i="11"/>
  <c r="J56" i="11"/>
  <c r="I57" i="11"/>
  <c r="J57" i="11"/>
  <c r="I58" i="11"/>
  <c r="J58" i="11"/>
  <c r="I59" i="11"/>
  <c r="J59" i="11"/>
  <c r="I60" i="11"/>
  <c r="J60" i="11"/>
  <c r="I61" i="11"/>
  <c r="J61" i="11"/>
  <c r="I62" i="11"/>
  <c r="J62" i="11"/>
  <c r="V52" i="6"/>
  <c r="U52" i="6"/>
  <c r="V38" i="6"/>
  <c r="U38" i="6"/>
  <c r="V23" i="6"/>
  <c r="U23" i="6"/>
  <c r="V5" i="6"/>
  <c r="U5" i="6"/>
  <c r="J52" i="6"/>
  <c r="I52" i="6"/>
  <c r="J38" i="6"/>
  <c r="I38" i="6"/>
  <c r="J23" i="6"/>
  <c r="I23" i="6"/>
  <c r="J5" i="6"/>
  <c r="I5" i="6"/>
  <c r="V52" i="7"/>
  <c r="U52" i="7"/>
  <c r="V38" i="7"/>
  <c r="U38" i="7"/>
  <c r="V23" i="7"/>
  <c r="U23" i="7"/>
  <c r="V5" i="7"/>
  <c r="U5" i="7"/>
  <c r="J52" i="7"/>
  <c r="I52" i="7"/>
  <c r="J38" i="7"/>
  <c r="I38" i="7"/>
  <c r="J23" i="7"/>
  <c r="I23" i="7"/>
  <c r="J5" i="7"/>
  <c r="I5" i="7"/>
  <c r="J52" i="10"/>
  <c r="I52" i="10"/>
  <c r="J38" i="10"/>
  <c r="I38" i="10"/>
  <c r="J23" i="10"/>
  <c r="I23" i="10"/>
  <c r="J5" i="10"/>
  <c r="I5" i="10"/>
  <c r="V52" i="1"/>
  <c r="U52" i="1"/>
  <c r="V38" i="1"/>
  <c r="U38" i="1"/>
  <c r="V23" i="1"/>
  <c r="U23" i="1"/>
  <c r="V5" i="1"/>
  <c r="U5" i="1"/>
  <c r="J52" i="1"/>
  <c r="I52" i="1"/>
  <c r="J38" i="1"/>
  <c r="I38" i="1"/>
  <c r="J23" i="1"/>
  <c r="I23" i="1"/>
  <c r="J5" i="1"/>
  <c r="I5" i="1"/>
  <c r="J52" i="5"/>
  <c r="I52" i="5"/>
  <c r="J38" i="5"/>
  <c r="I38" i="5"/>
  <c r="J23" i="5"/>
  <c r="I23" i="5"/>
  <c r="J5" i="5"/>
  <c r="I5" i="5"/>
  <c r="I52" i="4"/>
  <c r="J52" i="4"/>
  <c r="I38" i="4"/>
  <c r="J38" i="4"/>
  <c r="I23" i="4"/>
  <c r="J23" i="4"/>
  <c r="I5" i="4"/>
  <c r="J5" i="4"/>
  <c r="Y6" i="6" l="1"/>
  <c r="Y39" i="6"/>
  <c r="M53" i="1"/>
  <c r="M24" i="1"/>
  <c r="Y6" i="1"/>
  <c r="Y24" i="1"/>
  <c r="Y53" i="6"/>
  <c r="L24" i="6"/>
  <c r="M53" i="4"/>
  <c r="M39" i="4"/>
  <c r="M6" i="4"/>
  <c r="M6" i="1"/>
  <c r="X6" i="1"/>
  <c r="M24" i="10"/>
  <c r="M53" i="10"/>
  <c r="M39" i="10"/>
  <c r="M6" i="10"/>
  <c r="M24" i="7"/>
  <c r="M53" i="7"/>
  <c r="L39" i="7"/>
  <c r="X39" i="7"/>
  <c r="L53" i="5"/>
  <c r="L6" i="5"/>
  <c r="K6" i="5"/>
  <c r="X6" i="7"/>
  <c r="X24" i="7"/>
  <c r="X53" i="7"/>
  <c r="W6" i="7"/>
  <c r="W53" i="7"/>
  <c r="W24" i="7"/>
  <c r="L24" i="7"/>
  <c r="L53" i="7"/>
  <c r="L6" i="7"/>
  <c r="K39" i="7"/>
  <c r="K24" i="7"/>
  <c r="K53" i="7"/>
  <c r="W53" i="6"/>
  <c r="W39" i="6"/>
  <c r="W6" i="6"/>
  <c r="L6" i="10"/>
  <c r="L53" i="10"/>
  <c r="L39" i="10"/>
  <c r="K53" i="10"/>
  <c r="K24" i="10"/>
  <c r="K39" i="10"/>
  <c r="X24" i="1"/>
  <c r="X39" i="1"/>
  <c r="X53" i="1"/>
  <c r="W6" i="1"/>
  <c r="W24" i="1"/>
  <c r="W53" i="1"/>
  <c r="L6" i="1"/>
  <c r="L39" i="1"/>
  <c r="L24" i="1"/>
  <c r="K6" i="1"/>
  <c r="K53" i="1"/>
  <c r="K39" i="1"/>
  <c r="L6" i="4"/>
  <c r="L3" i="11"/>
  <c r="K39" i="4"/>
  <c r="K6" i="4"/>
  <c r="K3" i="11"/>
  <c r="K53" i="4"/>
  <c r="K53" i="6"/>
  <c r="L6" i="6"/>
  <c r="K6" i="6"/>
  <c r="X24" i="6"/>
  <c r="X6" i="6"/>
  <c r="X39" i="6"/>
  <c r="L53" i="6"/>
  <c r="K24" i="6"/>
  <c r="L39" i="6"/>
  <c r="L53" i="4"/>
  <c r="L24" i="4"/>
  <c r="I51" i="11"/>
  <c r="I4" i="11"/>
  <c r="J51" i="11"/>
  <c r="V4" i="6"/>
  <c r="V53" i="6" s="1"/>
  <c r="U4" i="6"/>
  <c r="U6" i="6" s="1"/>
  <c r="J4" i="6"/>
  <c r="J53" i="6" s="1"/>
  <c r="I4" i="6"/>
  <c r="I39" i="6" s="1"/>
  <c r="V4" i="7"/>
  <c r="V53" i="7" s="1"/>
  <c r="J4" i="7"/>
  <c r="J39" i="7" s="1"/>
  <c r="I4" i="7"/>
  <c r="I6" i="7" s="1"/>
  <c r="J4" i="10"/>
  <c r="J53" i="10" s="1"/>
  <c r="I4" i="10"/>
  <c r="I53" i="10" s="1"/>
  <c r="J37" i="11"/>
  <c r="J22" i="11"/>
  <c r="V4" i="1"/>
  <c r="V24" i="1" s="1"/>
  <c r="J4" i="11"/>
  <c r="I37" i="11"/>
  <c r="I22" i="11"/>
  <c r="U4" i="1"/>
  <c r="U53" i="1" s="1"/>
  <c r="J4" i="1"/>
  <c r="J24" i="1" s="1"/>
  <c r="I4" i="1"/>
  <c r="I6" i="1" s="1"/>
  <c r="J4" i="5"/>
  <c r="J53" i="5" s="1"/>
  <c r="I4" i="5"/>
  <c r="I6" i="5" s="1"/>
  <c r="U4" i="7"/>
  <c r="U53" i="7" s="1"/>
  <c r="J4" i="4"/>
  <c r="I4" i="4"/>
  <c r="G38" i="7"/>
  <c r="H38" i="7"/>
  <c r="G52" i="7"/>
  <c r="H52" i="7"/>
  <c r="G23" i="7"/>
  <c r="H23" i="7"/>
  <c r="G5" i="7"/>
  <c r="H5" i="7"/>
  <c r="J24" i="7" l="1"/>
  <c r="I53" i="1"/>
  <c r="J24" i="5"/>
  <c r="I24" i="5"/>
  <c r="I53" i="5"/>
  <c r="I39" i="5"/>
  <c r="I24" i="1"/>
  <c r="U53" i="6"/>
  <c r="U24" i="6"/>
  <c r="V24" i="6"/>
  <c r="V39" i="6"/>
  <c r="V6" i="6"/>
  <c r="U39" i="6"/>
  <c r="I24" i="6"/>
  <c r="I53" i="6"/>
  <c r="J39" i="6"/>
  <c r="J6" i="6"/>
  <c r="J24" i="6"/>
  <c r="I6" i="6"/>
  <c r="V24" i="7"/>
  <c r="V39" i="7"/>
  <c r="V6" i="7"/>
  <c r="J6" i="7"/>
  <c r="I53" i="7"/>
  <c r="I24" i="7"/>
  <c r="I39" i="7"/>
  <c r="J53" i="7"/>
  <c r="J24" i="10"/>
  <c r="J39" i="10"/>
  <c r="J6" i="10"/>
  <c r="I24" i="10"/>
  <c r="I39" i="10"/>
  <c r="I6" i="10"/>
  <c r="V6" i="1"/>
  <c r="V53" i="1"/>
  <c r="V39" i="1"/>
  <c r="U6" i="1"/>
  <c r="U24" i="1"/>
  <c r="U39" i="1"/>
  <c r="J39" i="1"/>
  <c r="J53" i="1"/>
  <c r="J6" i="1"/>
  <c r="I39" i="1"/>
  <c r="J6" i="5"/>
  <c r="J39" i="5"/>
  <c r="J53" i="4"/>
  <c r="J3" i="11"/>
  <c r="I39" i="4"/>
  <c r="I3" i="11"/>
  <c r="U24" i="7"/>
  <c r="U6" i="7"/>
  <c r="U39" i="7"/>
  <c r="I6" i="4"/>
  <c r="I53" i="4"/>
  <c r="J39" i="4"/>
  <c r="I24" i="4"/>
  <c r="J6" i="4"/>
  <c r="J24" i="4"/>
  <c r="G4" i="7"/>
  <c r="G39" i="7" s="1"/>
  <c r="H4" i="7"/>
  <c r="H6" i="7" s="1"/>
  <c r="G6" i="11"/>
  <c r="H6" i="11"/>
  <c r="G7" i="11"/>
  <c r="H7" i="11"/>
  <c r="G8" i="11"/>
  <c r="H8" i="11"/>
  <c r="G9" i="11"/>
  <c r="H9" i="11"/>
  <c r="G10" i="11"/>
  <c r="H10" i="11"/>
  <c r="G11" i="11"/>
  <c r="H11" i="11"/>
  <c r="G12" i="11"/>
  <c r="H12" i="11"/>
  <c r="G13" i="11"/>
  <c r="H13" i="11"/>
  <c r="G14" i="11"/>
  <c r="H14" i="11"/>
  <c r="G15" i="11"/>
  <c r="H15" i="11"/>
  <c r="G16" i="11"/>
  <c r="H16" i="11"/>
  <c r="G17" i="11"/>
  <c r="H17" i="11"/>
  <c r="G18" i="11"/>
  <c r="H18" i="11"/>
  <c r="G19" i="11"/>
  <c r="H19" i="11"/>
  <c r="G20" i="11"/>
  <c r="H20" i="11"/>
  <c r="G21" i="11"/>
  <c r="H21" i="11"/>
  <c r="G24" i="11"/>
  <c r="H24" i="11"/>
  <c r="G25" i="11"/>
  <c r="H25" i="11"/>
  <c r="G26" i="11"/>
  <c r="H26" i="11"/>
  <c r="G27" i="11"/>
  <c r="H27" i="11"/>
  <c r="G28" i="11"/>
  <c r="H28" i="11"/>
  <c r="G29" i="11"/>
  <c r="H29" i="11"/>
  <c r="G30" i="11"/>
  <c r="H30" i="11"/>
  <c r="G31" i="11"/>
  <c r="H31" i="11"/>
  <c r="G32" i="11"/>
  <c r="H32" i="11"/>
  <c r="G33" i="11"/>
  <c r="H33" i="11"/>
  <c r="G34" i="11"/>
  <c r="H34" i="11"/>
  <c r="G35" i="11"/>
  <c r="H35" i="11"/>
  <c r="G36" i="11"/>
  <c r="H36" i="11"/>
  <c r="G39" i="11"/>
  <c r="H39" i="11"/>
  <c r="G40" i="11"/>
  <c r="H40" i="11"/>
  <c r="G41" i="11"/>
  <c r="H41" i="11"/>
  <c r="G42" i="11"/>
  <c r="H42" i="11"/>
  <c r="G43" i="11"/>
  <c r="H43" i="11"/>
  <c r="G44" i="11"/>
  <c r="H44" i="11"/>
  <c r="G45" i="11"/>
  <c r="H45" i="11"/>
  <c r="G46" i="11"/>
  <c r="H46" i="11"/>
  <c r="G47" i="11"/>
  <c r="H47" i="11"/>
  <c r="G48" i="11"/>
  <c r="H48" i="11"/>
  <c r="G49" i="11"/>
  <c r="H49" i="11"/>
  <c r="G50" i="11"/>
  <c r="H50" i="11"/>
  <c r="G53" i="11"/>
  <c r="H53" i="11"/>
  <c r="G54" i="11"/>
  <c r="H54" i="11"/>
  <c r="G55" i="11"/>
  <c r="H55" i="11"/>
  <c r="G56" i="11"/>
  <c r="H56" i="11"/>
  <c r="G57" i="11"/>
  <c r="H57" i="11"/>
  <c r="G58" i="11"/>
  <c r="H58" i="11"/>
  <c r="G59" i="11"/>
  <c r="H59" i="11"/>
  <c r="G60" i="11"/>
  <c r="H60" i="11"/>
  <c r="G61" i="11"/>
  <c r="H61" i="11"/>
  <c r="G62" i="11"/>
  <c r="H62" i="11"/>
  <c r="S52" i="6"/>
  <c r="T52" i="6"/>
  <c r="S38" i="6"/>
  <c r="T38" i="6"/>
  <c r="S23" i="6"/>
  <c r="T23" i="6"/>
  <c r="S5" i="6"/>
  <c r="T5" i="6"/>
  <c r="G52" i="6"/>
  <c r="H52" i="6"/>
  <c r="G38" i="6"/>
  <c r="H38" i="6"/>
  <c r="G23" i="6"/>
  <c r="H23" i="6"/>
  <c r="G5" i="6"/>
  <c r="H5" i="6"/>
  <c r="S52" i="7"/>
  <c r="T52" i="7"/>
  <c r="S38" i="7"/>
  <c r="T38" i="7"/>
  <c r="S23" i="7"/>
  <c r="T23" i="7"/>
  <c r="S5" i="7"/>
  <c r="T5" i="7"/>
  <c r="G5" i="10"/>
  <c r="H5" i="10"/>
  <c r="G23" i="10"/>
  <c r="H23" i="10"/>
  <c r="H38" i="10"/>
  <c r="G38" i="10"/>
  <c r="G52" i="10"/>
  <c r="H52" i="10"/>
  <c r="S52" i="1"/>
  <c r="T52" i="1"/>
  <c r="S38" i="1"/>
  <c r="T38" i="1"/>
  <c r="S23" i="1"/>
  <c r="T23" i="1"/>
  <c r="S5" i="1"/>
  <c r="T5" i="1"/>
  <c r="G52" i="1"/>
  <c r="H52" i="1"/>
  <c r="G38" i="1"/>
  <c r="H38" i="1"/>
  <c r="G23" i="1"/>
  <c r="H23" i="1"/>
  <c r="G5" i="1"/>
  <c r="H5" i="1"/>
  <c r="G52" i="5"/>
  <c r="H52" i="5"/>
  <c r="G38" i="5"/>
  <c r="H38" i="5"/>
  <c r="G23" i="5"/>
  <c r="H23" i="5"/>
  <c r="G5" i="5"/>
  <c r="H5" i="5"/>
  <c r="G52" i="4"/>
  <c r="H52" i="4"/>
  <c r="G38" i="4"/>
  <c r="H38" i="4"/>
  <c r="G23" i="4"/>
  <c r="H23" i="4"/>
  <c r="G5" i="4"/>
  <c r="H5" i="4"/>
  <c r="G22" i="11" l="1"/>
  <c r="H4" i="11"/>
  <c r="T4" i="7"/>
  <c r="T39" i="7" s="1"/>
  <c r="G4" i="1"/>
  <c r="G39" i="1" s="1"/>
  <c r="G4" i="11"/>
  <c r="S4" i="7"/>
  <c r="S6" i="7" s="1"/>
  <c r="H22" i="11"/>
  <c r="G37" i="11"/>
  <c r="G4" i="10"/>
  <c r="G6" i="10" s="1"/>
  <c r="H51" i="11"/>
  <c r="G51" i="11"/>
  <c r="S4" i="1"/>
  <c r="S39" i="1" s="1"/>
  <c r="H4" i="10"/>
  <c r="H6" i="10" s="1"/>
  <c r="H37" i="11"/>
  <c r="G4" i="6"/>
  <c r="G39" i="6" s="1"/>
  <c r="H39" i="7"/>
  <c r="G24" i="7"/>
  <c r="G53" i="7"/>
  <c r="H53" i="7"/>
  <c r="G6" i="7"/>
  <c r="H24" i="7"/>
  <c r="H4" i="6"/>
  <c r="H6" i="6" s="1"/>
  <c r="T4" i="6"/>
  <c r="T6" i="6" s="1"/>
  <c r="S4" i="6"/>
  <c r="T4" i="1"/>
  <c r="H4" i="1"/>
  <c r="H53" i="1" s="1"/>
  <c r="H4" i="5"/>
  <c r="H24" i="5" s="1"/>
  <c r="G4" i="5"/>
  <c r="G39" i="5" s="1"/>
  <c r="H4" i="4"/>
  <c r="G4" i="4"/>
  <c r="G53" i="4" s="1"/>
  <c r="F6" i="11"/>
  <c r="F7" i="11"/>
  <c r="F8" i="11"/>
  <c r="F9" i="11"/>
  <c r="F10" i="11"/>
  <c r="F11" i="11"/>
  <c r="F12" i="11"/>
  <c r="F13" i="11"/>
  <c r="F14" i="11"/>
  <c r="F15" i="11"/>
  <c r="F16" i="11"/>
  <c r="F17" i="11"/>
  <c r="F18" i="11"/>
  <c r="F19" i="11"/>
  <c r="F20" i="11"/>
  <c r="F21" i="11"/>
  <c r="F24" i="11"/>
  <c r="F25" i="11"/>
  <c r="F26" i="11"/>
  <c r="F27" i="11"/>
  <c r="F28" i="11"/>
  <c r="F29" i="11"/>
  <c r="F30" i="11"/>
  <c r="F31" i="11"/>
  <c r="F32" i="11"/>
  <c r="F33" i="11"/>
  <c r="F34" i="11"/>
  <c r="F35" i="11"/>
  <c r="F36" i="11"/>
  <c r="F39" i="11"/>
  <c r="F40" i="11"/>
  <c r="F41" i="11"/>
  <c r="F42" i="11"/>
  <c r="F43" i="11"/>
  <c r="F44" i="11"/>
  <c r="F45" i="11"/>
  <c r="F46" i="11"/>
  <c r="F47" i="11"/>
  <c r="F48" i="11"/>
  <c r="F49" i="11"/>
  <c r="F50" i="11"/>
  <c r="F53" i="11"/>
  <c r="F54" i="11"/>
  <c r="F55" i="11"/>
  <c r="F56" i="11"/>
  <c r="F57" i="11"/>
  <c r="F58" i="11"/>
  <c r="F59" i="11"/>
  <c r="F60" i="11"/>
  <c r="F61" i="11"/>
  <c r="F62" i="11"/>
  <c r="F52" i="4"/>
  <c r="F38" i="4"/>
  <c r="F23" i="4"/>
  <c r="F5" i="4"/>
  <c r="F52" i="5"/>
  <c r="F38" i="5"/>
  <c r="F23" i="5"/>
  <c r="F5" i="5"/>
  <c r="R52" i="1"/>
  <c r="R38" i="1"/>
  <c r="F37" i="11" s="1"/>
  <c r="R23" i="1"/>
  <c r="F22" i="11" s="1"/>
  <c r="R5" i="1"/>
  <c r="F4" i="11" s="1"/>
  <c r="F52" i="1"/>
  <c r="F38" i="1"/>
  <c r="F23" i="1"/>
  <c r="F5" i="1"/>
  <c r="F52" i="10"/>
  <c r="F38" i="10"/>
  <c r="F23" i="10"/>
  <c r="F5" i="10"/>
  <c r="R52" i="7"/>
  <c r="R38" i="7"/>
  <c r="R23" i="7"/>
  <c r="R5" i="7"/>
  <c r="E52" i="7"/>
  <c r="F52" i="7"/>
  <c r="F38" i="7"/>
  <c r="F23" i="7"/>
  <c r="F5" i="7"/>
  <c r="R52" i="6"/>
  <c r="R38" i="6"/>
  <c r="R23" i="6"/>
  <c r="R5" i="6"/>
  <c r="F52" i="6"/>
  <c r="F38" i="6"/>
  <c r="F23" i="6"/>
  <c r="F5" i="6"/>
  <c r="T24" i="7" l="1"/>
  <c r="G39" i="10"/>
  <c r="G53" i="10"/>
  <c r="G6" i="1"/>
  <c r="G24" i="10"/>
  <c r="G24" i="1"/>
  <c r="S6" i="1"/>
  <c r="G53" i="1"/>
  <c r="G24" i="6"/>
  <c r="S24" i="7"/>
  <c r="S39" i="7"/>
  <c r="T6" i="7"/>
  <c r="T53" i="7"/>
  <c r="S53" i="7"/>
  <c r="H24" i="10"/>
  <c r="F51" i="11"/>
  <c r="H6" i="4"/>
  <c r="H3" i="11"/>
  <c r="H53" i="6"/>
  <c r="G6" i="6"/>
  <c r="G53" i="6"/>
  <c r="S24" i="1"/>
  <c r="G3" i="11"/>
  <c r="H53" i="10"/>
  <c r="H24" i="6"/>
  <c r="G53" i="5"/>
  <c r="H39" i="10"/>
  <c r="S53" i="1"/>
  <c r="H39" i="6"/>
  <c r="S39" i="6"/>
  <c r="S53" i="6"/>
  <c r="T53" i="6"/>
  <c r="T39" i="6"/>
  <c r="S6" i="6"/>
  <c r="S24" i="6"/>
  <c r="T24" i="6"/>
  <c r="T6" i="1"/>
  <c r="T53" i="1"/>
  <c r="T39" i="1"/>
  <c r="T24" i="1"/>
  <c r="H6" i="1"/>
  <c r="H39" i="1"/>
  <c r="H24" i="1"/>
  <c r="H39" i="5"/>
  <c r="H53" i="5"/>
  <c r="H6" i="5"/>
  <c r="G6" i="5"/>
  <c r="G24" i="5"/>
  <c r="H53" i="4"/>
  <c r="H24" i="4"/>
  <c r="G6" i="4"/>
  <c r="G39" i="4"/>
  <c r="H39" i="4"/>
  <c r="G24" i="4"/>
  <c r="F4" i="4"/>
  <c r="F4" i="5"/>
  <c r="F39" i="5" s="1"/>
  <c r="R4" i="1"/>
  <c r="F4" i="1"/>
  <c r="F6" i="1" s="1"/>
  <c r="F4" i="10"/>
  <c r="F6" i="10" s="1"/>
  <c r="R4" i="7"/>
  <c r="R6" i="7" s="1"/>
  <c r="F4" i="7"/>
  <c r="F6" i="7" s="1"/>
  <c r="R4" i="6"/>
  <c r="R6" i="6" s="1"/>
  <c r="F4" i="6"/>
  <c r="F6" i="6" s="1"/>
  <c r="Q52" i="6"/>
  <c r="Q38" i="6"/>
  <c r="Q23" i="6"/>
  <c r="Q5" i="6"/>
  <c r="F6" i="4" l="1"/>
  <c r="Q4" i="6"/>
  <c r="Q39" i="6" s="1"/>
  <c r="R39" i="1"/>
  <c r="F3" i="11"/>
  <c r="F53" i="4"/>
  <c r="F24" i="4"/>
  <c r="F39" i="4"/>
  <c r="F6" i="5"/>
  <c r="F53" i="5"/>
  <c r="F24" i="5"/>
  <c r="R6" i="1"/>
  <c r="R53" i="1"/>
  <c r="R24" i="1"/>
  <c r="F53" i="1"/>
  <c r="F24" i="1"/>
  <c r="F39" i="1"/>
  <c r="F24" i="10"/>
  <c r="F39" i="10"/>
  <c r="F53" i="10"/>
  <c r="R53" i="7"/>
  <c r="R24" i="7"/>
  <c r="R39" i="7"/>
  <c r="F39" i="7"/>
  <c r="F24" i="7"/>
  <c r="F53" i="7"/>
  <c r="R53" i="6"/>
  <c r="R24" i="6"/>
  <c r="R39" i="6"/>
  <c r="F53" i="6"/>
  <c r="F24" i="6"/>
  <c r="F39" i="6"/>
  <c r="Q53" i="6" l="1"/>
  <c r="Q24" i="6"/>
  <c r="Q6" i="6"/>
  <c r="E5" i="5"/>
  <c r="E23" i="5"/>
  <c r="E38" i="5"/>
  <c r="E52" i="5"/>
  <c r="E62" i="11"/>
  <c r="E61" i="11"/>
  <c r="E60" i="11"/>
  <c r="E59" i="11"/>
  <c r="E58" i="11"/>
  <c r="E57" i="11"/>
  <c r="E56" i="11"/>
  <c r="E55" i="11"/>
  <c r="E54" i="11"/>
  <c r="E53" i="11"/>
  <c r="E50" i="11"/>
  <c r="E49" i="11"/>
  <c r="E48" i="11"/>
  <c r="E47" i="11"/>
  <c r="E46" i="11"/>
  <c r="E45" i="11"/>
  <c r="E44" i="11"/>
  <c r="E43" i="11"/>
  <c r="E42" i="11"/>
  <c r="E41" i="11"/>
  <c r="E40" i="11"/>
  <c r="E39" i="11"/>
  <c r="E36" i="11"/>
  <c r="E35" i="11"/>
  <c r="E34" i="11"/>
  <c r="E33" i="11"/>
  <c r="E32" i="11"/>
  <c r="E31" i="11"/>
  <c r="E30" i="11"/>
  <c r="E29" i="11"/>
  <c r="E28" i="11"/>
  <c r="E27" i="11"/>
  <c r="E26" i="11"/>
  <c r="E25" i="11"/>
  <c r="E24" i="11"/>
  <c r="E21" i="11"/>
  <c r="E20" i="11"/>
  <c r="E19" i="11"/>
  <c r="E18" i="11"/>
  <c r="E17" i="11"/>
  <c r="E16" i="11"/>
  <c r="E15" i="11"/>
  <c r="E14" i="11"/>
  <c r="E13" i="11"/>
  <c r="E12" i="11"/>
  <c r="E11" i="11"/>
  <c r="E10" i="11"/>
  <c r="E9" i="11"/>
  <c r="E8" i="11"/>
  <c r="E7" i="11"/>
  <c r="E6" i="11"/>
  <c r="E38" i="4"/>
  <c r="E52" i="4"/>
  <c r="E23" i="4"/>
  <c r="E5" i="4"/>
  <c r="E4" i="4" s="1"/>
  <c r="E24" i="4" s="1"/>
  <c r="Q5" i="1"/>
  <c r="Q23" i="1"/>
  <c r="Q38" i="1"/>
  <c r="Q52" i="1"/>
  <c r="E5" i="1"/>
  <c r="E23" i="1"/>
  <c r="E38" i="1"/>
  <c r="E52" i="1"/>
  <c r="E38" i="10"/>
  <c r="E23" i="10"/>
  <c r="E5" i="10"/>
  <c r="E52" i="10"/>
  <c r="E23" i="6"/>
  <c r="E38" i="6"/>
  <c r="E52" i="6"/>
  <c r="E5" i="6"/>
  <c r="E38" i="7"/>
  <c r="E23" i="7"/>
  <c r="E5" i="7"/>
  <c r="Q52" i="7"/>
  <c r="Q38" i="7"/>
  <c r="Q23" i="7"/>
  <c r="Q5" i="7"/>
  <c r="Q4" i="7" l="1"/>
  <c r="Q53" i="7" s="1"/>
  <c r="Q4" i="1"/>
  <c r="E3" i="11" s="1"/>
  <c r="E4" i="1"/>
  <c r="E24" i="1" s="1"/>
  <c r="E4" i="11"/>
  <c r="E39" i="4"/>
  <c r="Q39" i="1"/>
  <c r="E4" i="7"/>
  <c r="E53" i="7" s="1"/>
  <c r="E4" i="10"/>
  <c r="E24" i="10" s="1"/>
  <c r="Q39" i="7"/>
  <c r="Q6" i="7"/>
  <c r="Q24" i="7"/>
  <c r="E53" i="4"/>
  <c r="E22" i="11"/>
  <c r="E37" i="11"/>
  <c r="Q6" i="1"/>
  <c r="E6" i="4"/>
  <c r="E51" i="11"/>
  <c r="E4" i="5"/>
  <c r="E53" i="5" s="1"/>
  <c r="E4" i="6"/>
  <c r="D6" i="11"/>
  <c r="D7" i="11"/>
  <c r="D8" i="11"/>
  <c r="D9" i="11"/>
  <c r="D10" i="11"/>
  <c r="D11" i="11"/>
  <c r="D12" i="11"/>
  <c r="D13" i="11"/>
  <c r="D14" i="11"/>
  <c r="D15" i="11"/>
  <c r="D16" i="11"/>
  <c r="D17" i="11"/>
  <c r="D18" i="11"/>
  <c r="D19" i="11"/>
  <c r="D20" i="11"/>
  <c r="D21" i="11"/>
  <c r="D24" i="11"/>
  <c r="D25" i="11"/>
  <c r="D26" i="11"/>
  <c r="D27" i="11"/>
  <c r="D28" i="11"/>
  <c r="D29" i="11"/>
  <c r="D30" i="11"/>
  <c r="D31" i="11"/>
  <c r="D32" i="11"/>
  <c r="D33" i="11"/>
  <c r="D34" i="11"/>
  <c r="D35" i="11"/>
  <c r="D36" i="11"/>
  <c r="D39" i="11"/>
  <c r="D40" i="11"/>
  <c r="D41" i="11"/>
  <c r="D42" i="11"/>
  <c r="D43" i="11"/>
  <c r="D44" i="11"/>
  <c r="D45" i="11"/>
  <c r="D46" i="11"/>
  <c r="D47" i="11"/>
  <c r="D48" i="11"/>
  <c r="D49" i="11"/>
  <c r="D50" i="11"/>
  <c r="D53" i="11"/>
  <c r="D54" i="11"/>
  <c r="D55" i="11"/>
  <c r="D56" i="11"/>
  <c r="D57" i="11"/>
  <c r="D58" i="11"/>
  <c r="D59" i="11"/>
  <c r="D60" i="11"/>
  <c r="D61" i="11"/>
  <c r="D62" i="11"/>
  <c r="D52" i="6"/>
  <c r="D38" i="6"/>
  <c r="D23" i="6"/>
  <c r="D5" i="6"/>
  <c r="P52" i="6"/>
  <c r="P38" i="6"/>
  <c r="P23" i="6"/>
  <c r="P5" i="6"/>
  <c r="D23" i="7"/>
  <c r="P52" i="7"/>
  <c r="P38" i="7"/>
  <c r="P23" i="7"/>
  <c r="P5" i="7"/>
  <c r="D52" i="7"/>
  <c r="D38" i="7"/>
  <c r="D5" i="7"/>
  <c r="D52" i="10"/>
  <c r="D38" i="10"/>
  <c r="D23" i="10"/>
  <c r="D5" i="10"/>
  <c r="P52" i="1"/>
  <c r="P38" i="1"/>
  <c r="P23" i="1"/>
  <c r="P5" i="1"/>
  <c r="D52" i="1"/>
  <c r="D38" i="1"/>
  <c r="D23" i="1"/>
  <c r="D5" i="1"/>
  <c r="D52" i="5"/>
  <c r="D38" i="5"/>
  <c r="D23" i="5"/>
  <c r="D5" i="5"/>
  <c r="D52" i="4"/>
  <c r="D38" i="4"/>
  <c r="D23" i="4"/>
  <c r="D5" i="4"/>
  <c r="D22" i="11" l="1"/>
  <c r="E39" i="1"/>
  <c r="Q53" i="1"/>
  <c r="E6" i="1"/>
  <c r="E53" i="1"/>
  <c r="E39" i="10"/>
  <c r="E39" i="7"/>
  <c r="Q24" i="1"/>
  <c r="D37" i="11"/>
  <c r="E6" i="7"/>
  <c r="E24" i="7"/>
  <c r="E24" i="5"/>
  <c r="E6" i="10"/>
  <c r="D51" i="11"/>
  <c r="E39" i="5"/>
  <c r="D4" i="11"/>
  <c r="E53" i="10"/>
  <c r="E6" i="5"/>
  <c r="E53" i="6"/>
  <c r="E39" i="6"/>
  <c r="E24" i="6"/>
  <c r="E6" i="6"/>
  <c r="D4" i="6"/>
  <c r="P4" i="6"/>
  <c r="P4" i="7"/>
  <c r="D4" i="7"/>
  <c r="D39" i="7" s="1"/>
  <c r="D4" i="10"/>
  <c r="D39" i="10" s="1"/>
  <c r="P4" i="1"/>
  <c r="D4" i="1"/>
  <c r="D39" i="1" s="1"/>
  <c r="D4" i="5"/>
  <c r="D53" i="5" s="1"/>
  <c r="D4" i="4"/>
  <c r="D24" i="4" s="1"/>
  <c r="O52" i="6"/>
  <c r="O38" i="6"/>
  <c r="O23" i="6"/>
  <c r="O5" i="6"/>
  <c r="C52" i="6"/>
  <c r="C38" i="6"/>
  <c r="C23" i="6"/>
  <c r="C5" i="6"/>
  <c r="O52" i="7"/>
  <c r="O38" i="7"/>
  <c r="O23" i="7"/>
  <c r="O5" i="7"/>
  <c r="C52" i="7"/>
  <c r="C38" i="7"/>
  <c r="C23" i="7"/>
  <c r="C5" i="7"/>
  <c r="C6" i="11"/>
  <c r="C7" i="11"/>
  <c r="C8" i="11"/>
  <c r="C9" i="11"/>
  <c r="C10" i="11"/>
  <c r="C11" i="11"/>
  <c r="C12" i="11"/>
  <c r="C13" i="11"/>
  <c r="C14" i="11"/>
  <c r="C15" i="11"/>
  <c r="C16" i="11"/>
  <c r="C17" i="11"/>
  <c r="C18" i="11"/>
  <c r="C19" i="11"/>
  <c r="C20" i="11"/>
  <c r="C21" i="11"/>
  <c r="C24" i="11"/>
  <c r="C25" i="11"/>
  <c r="C26" i="11"/>
  <c r="C27" i="11"/>
  <c r="C28" i="11"/>
  <c r="C29" i="11"/>
  <c r="C30" i="11"/>
  <c r="C31" i="11"/>
  <c r="C32" i="11"/>
  <c r="C33" i="11"/>
  <c r="C34" i="11"/>
  <c r="C35" i="11"/>
  <c r="C36" i="11"/>
  <c r="C39" i="11"/>
  <c r="C40" i="11"/>
  <c r="C41" i="11"/>
  <c r="C42" i="11"/>
  <c r="C43" i="11"/>
  <c r="C44" i="11"/>
  <c r="C45" i="11"/>
  <c r="C46" i="11"/>
  <c r="C47" i="11"/>
  <c r="C48" i="11"/>
  <c r="C49" i="11"/>
  <c r="C50" i="11"/>
  <c r="C53" i="11"/>
  <c r="C54" i="11"/>
  <c r="C55" i="11"/>
  <c r="C56" i="11"/>
  <c r="C57" i="11"/>
  <c r="C58" i="11"/>
  <c r="C59" i="11"/>
  <c r="C60" i="11"/>
  <c r="C61" i="11"/>
  <c r="C62" i="11"/>
  <c r="B6" i="11"/>
  <c r="B7" i="11"/>
  <c r="B8" i="11"/>
  <c r="B9" i="11"/>
  <c r="B10" i="11"/>
  <c r="B11" i="11"/>
  <c r="B12" i="11"/>
  <c r="B13" i="11"/>
  <c r="B14" i="11"/>
  <c r="B15" i="11"/>
  <c r="B16" i="11"/>
  <c r="B17" i="11"/>
  <c r="B18" i="11"/>
  <c r="B19" i="11"/>
  <c r="B20" i="11"/>
  <c r="B21" i="11"/>
  <c r="B24" i="11"/>
  <c r="B25" i="11"/>
  <c r="B26" i="11"/>
  <c r="B27" i="11"/>
  <c r="B28" i="11"/>
  <c r="B29" i="11"/>
  <c r="B30" i="11"/>
  <c r="B31" i="11"/>
  <c r="B32" i="11"/>
  <c r="B33" i="11"/>
  <c r="B34" i="11"/>
  <c r="B35" i="11"/>
  <c r="B36" i="11"/>
  <c r="B39" i="11"/>
  <c r="B40" i="11"/>
  <c r="B41" i="11"/>
  <c r="B42" i="11"/>
  <c r="B43" i="11"/>
  <c r="B44" i="11"/>
  <c r="B45" i="11"/>
  <c r="B46" i="11"/>
  <c r="B47" i="11"/>
  <c r="B48" i="11"/>
  <c r="B49" i="11"/>
  <c r="B50" i="11"/>
  <c r="B53" i="11"/>
  <c r="B54" i="11"/>
  <c r="B55" i="11"/>
  <c r="B56" i="11"/>
  <c r="B57" i="11"/>
  <c r="B58" i="11"/>
  <c r="B59" i="11"/>
  <c r="B60" i="11"/>
  <c r="B61" i="11"/>
  <c r="B62" i="11"/>
  <c r="C52" i="10"/>
  <c r="C38" i="10"/>
  <c r="C23" i="10"/>
  <c r="C5" i="10"/>
  <c r="O52" i="1"/>
  <c r="O38" i="1"/>
  <c r="O23" i="1"/>
  <c r="O5" i="1"/>
  <c r="C52" i="1"/>
  <c r="C38" i="1"/>
  <c r="C23" i="1"/>
  <c r="C5" i="1"/>
  <c r="C52" i="5"/>
  <c r="C38" i="5"/>
  <c r="C23" i="5"/>
  <c r="C5" i="5"/>
  <c r="C52" i="4"/>
  <c r="C38" i="4"/>
  <c r="C23" i="4"/>
  <c r="C5" i="4"/>
  <c r="D6" i="5" l="1"/>
  <c r="O4" i="1"/>
  <c r="O53" i="1" s="1"/>
  <c r="C22" i="11"/>
  <c r="C37" i="11"/>
  <c r="P39" i="1"/>
  <c r="D3" i="11"/>
  <c r="C51" i="11"/>
  <c r="D39" i="6"/>
  <c r="D53" i="6"/>
  <c r="D6" i="6"/>
  <c r="D24" i="6"/>
  <c r="P39" i="6"/>
  <c r="P53" i="6"/>
  <c r="P6" i="6"/>
  <c r="P24" i="6"/>
  <c r="D53" i="7"/>
  <c r="P39" i="7"/>
  <c r="P53" i="7"/>
  <c r="P6" i="7"/>
  <c r="P24" i="7"/>
  <c r="D6" i="7"/>
  <c r="D24" i="7"/>
  <c r="D53" i="10"/>
  <c r="D6" i="10"/>
  <c r="D24" i="10"/>
  <c r="P53" i="1"/>
  <c r="P6" i="1"/>
  <c r="P24" i="1"/>
  <c r="D53" i="1"/>
  <c r="D6" i="1"/>
  <c r="D24" i="1"/>
  <c r="D24" i="5"/>
  <c r="D39" i="5"/>
  <c r="D53" i="4"/>
  <c r="D6" i="4"/>
  <c r="D39" i="4"/>
  <c r="C4" i="11"/>
  <c r="O4" i="7"/>
  <c r="O39" i="7" s="1"/>
  <c r="O4" i="6"/>
  <c r="O24" i="6" s="1"/>
  <c r="C4" i="6"/>
  <c r="C24" i="6" s="1"/>
  <c r="C4" i="7"/>
  <c r="C6" i="7" s="1"/>
  <c r="C4" i="10"/>
  <c r="C39" i="10" s="1"/>
  <c r="O24" i="1"/>
  <c r="O39" i="1"/>
  <c r="O6" i="1"/>
  <c r="C4" i="1"/>
  <c r="C53" i="1" s="1"/>
  <c r="C4" i="5"/>
  <c r="C39" i="5" s="1"/>
  <c r="C4" i="4"/>
  <c r="C6" i="4" s="1"/>
  <c r="B5" i="4"/>
  <c r="C24" i="5" l="1"/>
  <c r="C6" i="5"/>
  <c r="C53" i="4"/>
  <c r="O53" i="7"/>
  <c r="C3" i="11"/>
  <c r="O6" i="7"/>
  <c r="C6" i="1"/>
  <c r="O39" i="6"/>
  <c r="O24" i="7"/>
  <c r="O6" i="6"/>
  <c r="O53" i="6"/>
  <c r="C6" i="6"/>
  <c r="C39" i="6"/>
  <c r="C53" i="6"/>
  <c r="C39" i="7"/>
  <c r="C24" i="7"/>
  <c r="C53" i="7"/>
  <c r="C6" i="10"/>
  <c r="C24" i="10"/>
  <c r="C53" i="10"/>
  <c r="C39" i="1"/>
  <c r="C24" i="1"/>
  <c r="C53" i="5"/>
  <c r="C24" i="4"/>
  <c r="C39" i="4"/>
  <c r="B52" i="4"/>
  <c r="B38" i="4"/>
  <c r="B23" i="4"/>
  <c r="B52" i="5"/>
  <c r="B38" i="5"/>
  <c r="B23" i="5"/>
  <c r="B5" i="5"/>
  <c r="N52" i="6"/>
  <c r="B52" i="6"/>
  <c r="N38" i="6"/>
  <c r="B38" i="6"/>
  <c r="N23" i="6"/>
  <c r="B23" i="6"/>
  <c r="N5" i="6"/>
  <c r="B5" i="6"/>
  <c r="B4" i="4" l="1"/>
  <c r="B6" i="4" s="1"/>
  <c r="B4" i="5"/>
  <c r="B6" i="5" s="1"/>
  <c r="N4" i="6"/>
  <c r="N6" i="6" s="1"/>
  <c r="B4" i="6"/>
  <c r="B24" i="6" s="1"/>
  <c r="N53" i="6" l="1"/>
  <c r="N24" i="6"/>
  <c r="N39" i="6"/>
  <c r="B53" i="4"/>
  <c r="B39" i="5"/>
  <c r="B24" i="5"/>
  <c r="B24" i="4"/>
  <c r="B39" i="4"/>
  <c r="B53" i="5"/>
  <c r="B39" i="6"/>
  <c r="B6" i="6"/>
  <c r="B53" i="6"/>
  <c r="N52" i="7" l="1"/>
  <c r="B52" i="7"/>
  <c r="N38" i="7"/>
  <c r="B38" i="7"/>
  <c r="N23" i="7"/>
  <c r="B23" i="7"/>
  <c r="N5" i="7"/>
  <c r="B5" i="7"/>
  <c r="B52" i="10"/>
  <c r="B38" i="10"/>
  <c r="B23" i="10"/>
  <c r="B5" i="10"/>
  <c r="N52" i="1"/>
  <c r="B51" i="11" s="1"/>
  <c r="B52" i="1"/>
  <c r="N38" i="1"/>
  <c r="B37" i="11" s="1"/>
  <c r="B38" i="1"/>
  <c r="N23" i="1"/>
  <c r="B22" i="11" s="1"/>
  <c r="B23" i="1"/>
  <c r="N5" i="1"/>
  <c r="B4" i="11" s="1"/>
  <c r="B5" i="1"/>
  <c r="N4" i="7" l="1"/>
  <c r="N53" i="7" s="1"/>
  <c r="N4" i="1"/>
  <c r="B3" i="11" s="1"/>
  <c r="B4" i="1"/>
  <c r="B53" i="1" s="1"/>
  <c r="B4" i="7"/>
  <c r="B4" i="10"/>
  <c r="B24" i="10" s="1"/>
  <c r="N39" i="1" l="1"/>
  <c r="N53" i="1"/>
  <c r="N6" i="7"/>
  <c r="N24" i="7"/>
  <c r="B6" i="1"/>
  <c r="N39" i="7"/>
  <c r="N6" i="1"/>
  <c r="B24" i="1"/>
  <c r="N24" i="1"/>
  <c r="B53" i="7"/>
  <c r="B39" i="7"/>
  <c r="B24" i="7"/>
  <c r="B6" i="7"/>
  <c r="B39" i="10"/>
  <c r="B6" i="10"/>
  <c r="B53" i="10"/>
  <c r="B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100-000001000000}">
      <text>
        <r>
          <rPr>
            <b/>
            <sz val="8"/>
            <color indexed="81"/>
            <rFont val="Tahoma"/>
            <family val="2"/>
          </rPr>
          <t>Excludes online-only institutions identified in 2010-11.</t>
        </r>
      </text>
    </comment>
    <comment ref="A66" authorId="0" shapeId="0" xr:uid="{00000000-0006-0000-0100-000002000000}">
      <text>
        <r>
          <rPr>
            <b/>
            <sz val="8"/>
            <color indexed="81"/>
            <rFont val="Tahoma"/>
            <family val="2"/>
          </rPr>
          <t>mperry:</t>
        </r>
        <r>
          <rPr>
            <sz val="8"/>
            <color indexed="81"/>
            <rFont val="Tahoma"/>
            <family val="2"/>
          </rPr>
          <t xml:space="preserve">
Removed "--" and just left blank b/c formulas weren't calculating correctly. 5/11/11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200-000001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300-000001000000}">
      <text>
        <r>
          <rPr>
            <b/>
            <sz val="8"/>
            <color indexed="81"/>
            <rFont val="Tahoma"/>
            <family val="2"/>
          </rPr>
          <t>Excludes online-only institutions identified in 2010-11.</t>
        </r>
      </text>
    </comment>
    <comment ref="P3" authorId="0" shapeId="0" xr:uid="{00000000-0006-0000-0300-000002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400-000001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500-000001000000}">
      <text>
        <r>
          <rPr>
            <b/>
            <sz val="8"/>
            <color indexed="81"/>
            <rFont val="Tahoma"/>
            <family val="2"/>
          </rPr>
          <t>Excludes online-only institutions identified in 2010-11.</t>
        </r>
      </text>
    </comment>
    <comment ref="P3" authorId="0" shapeId="0" xr:uid="{00000000-0006-0000-0500-000002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600-000001000000}">
      <text>
        <r>
          <rPr>
            <b/>
            <sz val="8"/>
            <color indexed="81"/>
            <rFont val="Tahoma"/>
            <family val="2"/>
          </rPr>
          <t>Excludes online-only institutions identified in 2010-11.</t>
        </r>
      </text>
    </comment>
    <comment ref="P3" authorId="0" shapeId="0" xr:uid="{00000000-0006-0000-0600-000002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<sst xmlns="http://schemas.openxmlformats.org/spreadsheetml/2006/main" count="1143" uniqueCount="145">
  <si>
    <t>Table 61</t>
  </si>
  <si>
    <r>
      <t>Other Doctoral Degrees Awarded by Public and Private Colleges and Universities</t>
    </r>
    <r>
      <rPr>
        <vertAlign val="superscript"/>
        <sz val="10"/>
        <rFont val="Arial"/>
        <family val="2"/>
      </rPr>
      <t>1</t>
    </r>
  </si>
  <si>
    <t>Total</t>
  </si>
  <si>
    <t>Percent of Total</t>
  </si>
  <si>
    <t>Public Colleges</t>
  </si>
  <si>
    <t>Women Students</t>
  </si>
  <si>
    <t>Foreign Students</t>
  </si>
  <si>
    <r>
      <t>Black Students</t>
    </r>
    <r>
      <rPr>
        <vertAlign val="superscript"/>
        <sz val="10"/>
        <rFont val="Arial"/>
        <family val="2"/>
      </rPr>
      <t>2</t>
    </r>
  </si>
  <si>
    <r>
      <t>Hispanic Students</t>
    </r>
    <r>
      <rPr>
        <vertAlign val="superscript"/>
        <sz val="10"/>
        <rFont val="Arial"/>
        <family val="2"/>
      </rPr>
      <t>2</t>
    </r>
  </si>
  <si>
    <t xml:space="preserve"> </t>
  </si>
  <si>
    <t>Percent at</t>
  </si>
  <si>
    <t>2020-21</t>
  </si>
  <si>
    <r>
      <t xml:space="preserve"> PBIs or HBCUs</t>
    </r>
    <r>
      <rPr>
        <vertAlign val="superscript"/>
        <sz val="10"/>
        <color indexed="8"/>
        <rFont val="Arial"/>
        <family val="2"/>
      </rPr>
      <t>3</t>
    </r>
  </si>
  <si>
    <t>50 states and D.C.</t>
  </si>
  <si>
    <t>SREB states</t>
  </si>
  <si>
    <t xml:space="preserve">    as a percent of U.S.</t>
  </si>
  <si>
    <t>Alabama</t>
  </si>
  <si>
    <t>NA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</si>
  <si>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</si>
  <si>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</si>
  <si>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</si>
  <si>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</si>
  <si>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</si>
  <si>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</si>
  <si>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</si>
  <si>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</si>
  <si>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</si>
  <si>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</si>
  <si>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</si>
  <si>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</si>
  <si>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</si>
  <si>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</si>
  <si>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</si>
  <si>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</si>
  <si>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</si>
  <si>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</si>
  <si>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</si>
  <si>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</si>
  <si>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</si>
  <si>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</si>
  <si>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</si>
  <si>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</si>
  <si>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</si>
  <si>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</si>
  <si>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</si>
  <si>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</si>
  <si>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</si>
  <si>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</si>
  <si>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</si>
  <si>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</si>
  <si>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</si>
  <si>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</si>
  <si>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</si>
  <si>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</si>
  <si>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</si>
  <si>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</si>
  <si>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</si>
  <si>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</si>
  <si>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</si>
  <si>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</si>
  <si>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</si>
  <si>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</si>
  <si>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</si>
  <si>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</si>
  <si>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</si>
  <si>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</si>
  <si>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</si>
  <si>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</si>
  <si>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</si>
  <si>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</si>
  <si>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</si>
  <si>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 xml:space="preserve"> "NA" indicates not applicable. There was no degree of this type awarded during the specified years.</t>
  </si>
  <si>
    <r>
      <rPr>
        <vertAlign val="superscript"/>
        <sz val="10"/>
        <rFont val="Arial"/>
        <family val="2"/>
      </rPr>
      <t>1</t>
    </r>
    <r>
      <rPr>
        <sz val="10"/>
        <rFont val="Arial"/>
        <family val="2"/>
      </rPr>
      <t xml:space="preserve"> Table shows degrees (in the first major) awarded by all degree-granting institutions eligible for federal Title IV student financial aid in the 50 states and D.C., excluding service schools and online-only colleges and universities. </t>
    </r>
  </si>
  <si>
    <r>
      <t xml:space="preserve">2 </t>
    </r>
    <r>
      <rPr>
        <sz val="10"/>
        <color indexed="8"/>
        <rFont val="Arial"/>
        <family val="2"/>
      </rPr>
      <t xml:space="preserve">Calculated based on a total that excludes students whose race is unknown and students from foreign countries.  </t>
    </r>
  </si>
  <si>
    <r>
      <t xml:space="preserve">3 </t>
    </r>
    <r>
      <rPr>
        <sz val="10"/>
        <rFont val="Arial"/>
        <family val="2"/>
      </rPr>
      <t xml:space="preserve">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 </t>
    </r>
  </si>
  <si>
    <t>Source: SREB analysis of National Center for Education Statistics completions surveys — www.nces.ed.gov/ipeds.</t>
  </si>
  <si>
    <t>Total Other Doctorate Degrees conferred (both sexes)</t>
  </si>
  <si>
    <t>2008-09</t>
  </si>
  <si>
    <t>2009-10</t>
  </si>
  <si>
    <t>2010-11</t>
  </si>
  <si>
    <t>2011-12</t>
  </si>
  <si>
    <t>2012-13</t>
  </si>
  <si>
    <t>2013-14</t>
  </si>
  <si>
    <t>2014-15</t>
  </si>
  <si>
    <t>2015-16</t>
  </si>
  <si>
    <t>2016-17</t>
  </si>
  <si>
    <t>2017-18</t>
  </si>
  <si>
    <t>2018-19</t>
  </si>
  <si>
    <t>2019-20</t>
  </si>
  <si>
    <t xml:space="preserve">   as a percent of U.S.</t>
  </si>
  <si>
    <t>SOURCE:</t>
  </si>
  <si>
    <t xml:space="preserve">Note:  "--" indicates </t>
  </si>
  <si>
    <t xml:space="preserve">SREB analysis </t>
  </si>
  <si>
    <t xml:space="preserve">data not available </t>
  </si>
  <si>
    <t>of National</t>
  </si>
  <si>
    <t>or not applicable.</t>
  </si>
  <si>
    <t>Center  for</t>
  </si>
  <si>
    <t>Education</t>
  </si>
  <si>
    <t xml:space="preserve">Statistics </t>
  </si>
  <si>
    <t>IPEDS</t>
  </si>
  <si>
    <t>Completions</t>
  </si>
  <si>
    <t>Survey Data</t>
  </si>
  <si>
    <t>C2009</t>
  </si>
  <si>
    <t>(www.nces.ed.gov/ipeds).</t>
  </si>
  <si>
    <t>NOTE:</t>
  </si>
  <si>
    <t>Beginning w/ 07-08 data</t>
  </si>
  <si>
    <t>institutions could report</t>
  </si>
  <si>
    <t>doctorate using new IPEDS</t>
  </si>
  <si>
    <t>award levels: Research &amp;</t>
  </si>
  <si>
    <t>Scholarship (17) &amp; Professional</t>
  </si>
  <si>
    <t xml:space="preserve">Practice (18) &amp; Other (19) Doc's, while </t>
  </si>
  <si>
    <t>Theology (old 10) 1st Prof moves</t>
  </si>
  <si>
    <t>to Master's award level 7. Change</t>
  </si>
  <si>
    <t>mandatory beginning w/ 09-10</t>
  </si>
  <si>
    <t>data; until then Theo 1st P may</t>
  </si>
  <si>
    <t>decrease while Theo Mast's</t>
  </si>
  <si>
    <t>increases - will vary by school</t>
  </si>
  <si>
    <t>and state. We changed Theo</t>
  </si>
  <si>
    <t>reported under award levels</t>
  </si>
  <si>
    <t>10/18 (doc's) to 7(mast's)</t>
  </si>
  <si>
    <t>beginning w/ 07-08 data.</t>
  </si>
  <si>
    <t>**FOOTNOTE ACCORDINGLY**</t>
  </si>
  <si>
    <t>ERROR:</t>
  </si>
  <si>
    <t xml:space="preserve">In 07-08 Other Doc's (19)                                                                                                                                     </t>
  </si>
  <si>
    <t>were incorrectly included w/</t>
  </si>
  <si>
    <t>1st P (10) &amp; PP (18) Doc's,</t>
  </si>
  <si>
    <t xml:space="preserve">and need to be seperated </t>
  </si>
  <si>
    <t>at some point, but no later</t>
  </si>
  <si>
    <t>than 2012 when they are</t>
  </si>
  <si>
    <t>used for 5-yr % change.</t>
  </si>
  <si>
    <t>Other doctorate Degrees conferred in PUBLIC Institutions</t>
  </si>
  <si>
    <t>C2012</t>
  </si>
  <si>
    <t>Other doctorate Degrees conferred, by gender</t>
  </si>
  <si>
    <t>Men</t>
  </si>
  <si>
    <t>Women</t>
  </si>
  <si>
    <t>Other doctorate Degrees All Races (excluding unknown and non-resident)</t>
  </si>
  <si>
    <t>All Race/Ethnic Groups</t>
  </si>
  <si>
    <t>Other doctorate Degrees Total Black &amp; and Black in PBI/HBI</t>
  </si>
  <si>
    <t>Black</t>
  </si>
  <si>
    <t>Black in PBI or HBI</t>
  </si>
  <si>
    <t>C20012</t>
  </si>
  <si>
    <t>Other doctorate Degrees Hispanic &amp; Non-Resident</t>
  </si>
  <si>
    <t>Hispanic</t>
  </si>
  <si>
    <t>Non-Resident</t>
  </si>
  <si>
    <t>Women as % of Total Other Doctorate Degrees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</si>
</sst>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_);\(#,##0.0\)"/>
    <numFmt numFmtId="166" formatCode="0.0"/>
  </numFmts>
  <fonts count="23">
    <font>
      <sz val="10"/>
      <name val="Helv"/>
    </font>
    <font>
      <sz val="10"/>
      <name val="AGaramond"/>
      <family val="3"/>
    </font>
    <font>
      <sz val="10"/>
      <name val="Arial"/>
      <family val="2"/>
    </font>
    <font>
      <b/>
      <sz val="10"/>
      <name val="Arial"/>
      <family val="2"/>
    </font>
    <font>
      <b/>
      <sz val="8"/>
      <color indexed="81"/>
      <name val="Tahoma"/>
      <family val="2"/>
    </font>
    <font>
      <vertAlign val="superscript"/>
      <sz val="10"/>
      <name val="Arial"/>
      <family val="2"/>
    </font>
    <font>
      <sz val="10"/>
      <color indexed="8"/>
      <name val="Arial"/>
      <family val="2"/>
    </font>
    <font>
      <vertAlign val="superscript"/>
      <sz val="10"/>
      <color indexed="8"/>
      <name val="Arial"/>
      <family val="2"/>
    </font>
    <font>
      <sz val="8"/>
      <color indexed="81"/>
      <name val="Tahoma"/>
      <family val="2"/>
    </font>
    <font>
      <sz val="10"/>
      <color indexed="12"/>
      <name val="Helv"/>
    </font>
    <font>
      <sz val="10"/>
      <name val="Helv"/>
    </font>
    <font>
      <b/>
      <sz val="10"/>
      <color rgb="FFFF0000"/>
      <name val="Arial"/>
      <family val="2"/>
    </font>
    <font>
      <sz val="10"/>
      <color rgb="FF0000FF"/>
      <name val="Arial"/>
      <family val="2"/>
    </font>
    <font>
      <b/>
      <i/>
      <sz val="10"/>
      <color rgb="FFFF0000"/>
      <name val="Arial"/>
      <family val="2"/>
    </font>
    <font>
      <b/>
      <sz val="10"/>
      <name val="Helv"/>
    </font>
    <font>
      <b/>
      <i/>
      <sz val="10"/>
      <name val="Arial"/>
      <family val="2"/>
    </font>
    <font>
      <u/>
      <sz val="10"/>
      <name val="Arial"/>
      <family val="2"/>
    </font>
    <font>
      <b/>
      <sz val="10"/>
      <name val="Arial"/>
    </font>
    <font>
      <sz val="10"/>
      <name val="Arial"/>
    </font>
    <font>
      <sz val="10"/>
      <color rgb="FF0000FF"/>
      <name val="Arial"/>
    </font>
    <font>
      <u/>
      <sz val="10"/>
      <name val="Arial"/>
    </font>
    <font>
      <b/>
      <i/>
      <sz val="10"/>
      <color rgb="FFFF0000"/>
      <name val="Arial"/>
    </font>
    <font>
      <b/>
      <i/>
      <sz val="10"/>
      <name val="Arial"/>
    </font>
  </fonts>
  <fills count="5">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FFFF00"/>
        <bgColor indexed="64"/>
      </patternFill>
    </fill>
  </fills>
  <borders count="25">
    <border>
      <left/>
      <right/>
      <top/>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top style="thin">
        <color indexed="8"/>
      </top>
      <bottom/>
      <diagonal/>
    </border>
    <border>
      <left/>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8"/>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auto="1"/>
      </right>
      <top/>
      <bottom style="thin">
        <color indexed="64"/>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indexed="8"/>
      </top>
      <bottom style="thin">
        <color indexed="8"/>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indexed="8"/>
      </bottom>
      <diagonal/>
    </border>
    <border>
      <left/>
      <right style="thin">
        <color rgb="FF000000"/>
      </right>
      <top style="thin">
        <color indexed="8"/>
      </top>
      <bottom/>
      <diagonal/>
    </border>
    <border>
      <left/>
      <right style="thin">
        <color rgb="FF000000"/>
      </right>
      <top/>
      <bottom style="thin">
        <color rgb="FF000000"/>
      </bottom>
      <diagonal/>
    </border>
  </borders>
  <cellStyleXfs count="4">
    <xf numFmtId="37" fontId="0" fillId="0" borderId="0"/>
    <xf numFmtId="0" fontId="10" fillId="0" borderId="0">
      <alignment horizontal="left" wrapText="1"/>
    </xf>
    <xf numFmtId="0" fontId="2" fillId="0" borderId="0"/>
    <xf numFmtId="43" fontId="1" fillId="0" borderId="0" applyFont="0" applyFill="0" applyBorder="0" applyAlignment="0" applyProtection="0"/>
  </cellStyleXfs>
  <cellXfs count="177">
    <xf numFmtId="37" fontId="0" fillId="0" borderId="0" xfId="0"/>
    <xf numFmtId="37" fontId="2" fillId="0" borderId="0" xfId="0" applyFont="1"/>
    <xf numFmtId="37" fontId="2" fillId="0" borderId="0" xfId="0" applyFont="1" applyAlignment="1">
      <alignment horizontal="left"/>
    </xf>
    <xf numFmtId="37" fontId="2" fillId="0" borderId="0" xfId="0" applyFont="1" applyAlignment="1">
      <alignment horizontal="right"/>
    </xf>
    <xf numFmtId="37" fontId="3" fillId="0" borderId="0" xfId="0" applyFont="1"/>
    <xf numFmtId="37" fontId="2" fillId="0" borderId="0" xfId="0" applyFont="1" applyAlignment="1">
      <alignment horizontal="centerContinuous"/>
    </xf>
    <xf numFmtId="37" fontId="2" fillId="0" borderId="0" xfId="0" applyFont="1" applyAlignment="1">
      <alignment horizontal="center"/>
    </xf>
    <xf numFmtId="37" fontId="2" fillId="0" borderId="1" xfId="0" applyFont="1" applyBorder="1" applyAlignment="1">
      <alignment horizontal="center"/>
    </xf>
    <xf numFmtId="37" fontId="3" fillId="0" borderId="4" xfId="0" applyFont="1" applyBorder="1"/>
    <xf numFmtId="37" fontId="3" fillId="0" borderId="4" xfId="0" applyFont="1" applyBorder="1" applyAlignment="1">
      <alignment horizontal="left"/>
    </xf>
    <xf numFmtId="37" fontId="2" fillId="0" borderId="6" xfId="0" applyFont="1" applyBorder="1" applyAlignment="1">
      <alignment horizontal="centerContinuous"/>
    </xf>
    <xf numFmtId="37" fontId="2" fillId="0" borderId="7" xfId="0" applyFont="1" applyBorder="1" applyAlignment="1">
      <alignment horizontal="centerContinuous"/>
    </xf>
    <xf numFmtId="37" fontId="2" fillId="0" borderId="1" xfId="0" applyFont="1" applyBorder="1" applyAlignment="1">
      <alignment horizontal="centerContinuous"/>
    </xf>
    <xf numFmtId="37" fontId="2" fillId="0" borderId="2" xfId="0" applyFont="1" applyBorder="1" applyAlignment="1">
      <alignment horizontal="right"/>
    </xf>
    <xf numFmtId="37" fontId="2" fillId="0" borderId="1" xfId="0" applyFont="1" applyBorder="1"/>
    <xf numFmtId="164" fontId="2" fillId="0" borderId="0" xfId="0" applyNumberFormat="1" applyFont="1"/>
    <xf numFmtId="37" fontId="0" fillId="0" borderId="7" xfId="0" applyBorder="1" applyAlignment="1">
      <alignment horizontal="centerContinuous"/>
    </xf>
    <xf numFmtId="165" fontId="9" fillId="2" borderId="0" xfId="0" applyNumberFormat="1" applyFont="1" applyFill="1"/>
    <xf numFmtId="165" fontId="9" fillId="2" borderId="3" xfId="0" applyNumberFormat="1" applyFont="1" applyFill="1" applyBorder="1"/>
    <xf numFmtId="37" fontId="2" fillId="0" borderId="2" xfId="0" applyFont="1" applyBorder="1"/>
    <xf numFmtId="3" fontId="2" fillId="0" borderId="3" xfId="1" applyNumberFormat="1" applyFont="1" applyBorder="1" applyAlignment="1"/>
    <xf numFmtId="37" fontId="2" fillId="0" borderId="0" xfId="0" applyFont="1" applyAlignment="1">
      <alignment wrapText="1"/>
    </xf>
    <xf numFmtId="3" fontId="2" fillId="0" borderId="0" xfId="1" applyNumberFormat="1" applyFont="1" applyAlignment="1"/>
    <xf numFmtId="3" fontId="2" fillId="3" borderId="0" xfId="1" applyNumberFormat="1" applyFont="1" applyFill="1" applyAlignment="1"/>
    <xf numFmtId="3" fontId="2" fillId="3" borderId="3" xfId="1" applyNumberFormat="1" applyFont="1" applyFill="1" applyBorder="1" applyAlignment="1"/>
    <xf numFmtId="3" fontId="2" fillId="0" borderId="5" xfId="1" applyNumberFormat="1" applyFont="1" applyBorder="1" applyAlignment="1"/>
    <xf numFmtId="3" fontId="2" fillId="3" borderId="2" xfId="1" applyNumberFormat="1" applyFont="1" applyFill="1" applyBorder="1" applyAlignment="1"/>
    <xf numFmtId="37" fontId="2" fillId="0" borderId="2" xfId="1" applyNumberFormat="1" applyFont="1" applyBorder="1" applyAlignment="1"/>
    <xf numFmtId="3" fontId="12" fillId="0" borderId="2" xfId="1" applyNumberFormat="1" applyFont="1" applyBorder="1" applyAlignment="1"/>
    <xf numFmtId="37" fontId="2" fillId="0" borderId="0" xfId="1" applyNumberFormat="1" applyFont="1" applyAlignment="1"/>
    <xf numFmtId="3" fontId="12" fillId="0" borderId="5" xfId="3" applyNumberFormat="1" applyFont="1" applyBorder="1"/>
    <xf numFmtId="166" fontId="2" fillId="0" borderId="0" xfId="1" applyNumberFormat="1" applyFont="1" applyAlignment="1"/>
    <xf numFmtId="166" fontId="12" fillId="0" borderId="0" xfId="1" applyNumberFormat="1" applyFont="1" applyAlignment="1"/>
    <xf numFmtId="3" fontId="2" fillId="0" borderId="0" xfId="3" applyNumberFormat="1" applyFont="1"/>
    <xf numFmtId="37" fontId="2" fillId="0" borderId="3" xfId="1" applyNumberFormat="1" applyFont="1" applyBorder="1" applyAlignment="1"/>
    <xf numFmtId="3" fontId="2" fillId="0" borderId="3" xfId="3" applyNumberFormat="1" applyFont="1" applyBorder="1"/>
    <xf numFmtId="0" fontId="2" fillId="0" borderId="2" xfId="1" applyFont="1" applyBorder="1" applyAlignment="1"/>
    <xf numFmtId="3" fontId="2" fillId="0" borderId="2" xfId="3" applyNumberFormat="1" applyFont="1" applyBorder="1"/>
    <xf numFmtId="37" fontId="11" fillId="0" borderId="0" xfId="0" applyFont="1" applyAlignment="1">
      <alignment horizontal="left"/>
    </xf>
    <xf numFmtId="3" fontId="2" fillId="0" borderId="9" xfId="3" applyNumberFormat="1" applyFont="1" applyBorder="1"/>
    <xf numFmtId="3" fontId="2" fillId="0" borderId="8" xfId="3" applyNumberFormat="1" applyFont="1" applyBorder="1"/>
    <xf numFmtId="3" fontId="2" fillId="0" borderId="10" xfId="3" applyNumberFormat="1" applyFont="1" applyBorder="1"/>
    <xf numFmtId="37" fontId="13" fillId="0" borderId="0" xfId="0" applyFont="1"/>
    <xf numFmtId="49" fontId="2" fillId="0" borderId="0" xfId="0" applyNumberFormat="1" applyFont="1" applyAlignment="1">
      <alignment horizontal="right"/>
    </xf>
    <xf numFmtId="37" fontId="3" fillId="0" borderId="10" xfId="0" applyFont="1" applyBorder="1" applyAlignment="1">
      <alignment horizontal="center"/>
    </xf>
    <xf numFmtId="37" fontId="15" fillId="4" borderId="0" xfId="0" applyFont="1" applyFill="1"/>
    <xf numFmtId="3" fontId="12" fillId="0" borderId="3" xfId="0" applyNumberFormat="1" applyFont="1" applyBorder="1"/>
    <xf numFmtId="3" fontId="12" fillId="0" borderId="0" xfId="0" applyNumberFormat="1" applyFont="1"/>
    <xf numFmtId="164" fontId="12" fillId="0" borderId="0" xfId="0" applyNumberFormat="1" applyFont="1"/>
    <xf numFmtId="3" fontId="12" fillId="0" borderId="5" xfId="0" applyNumberFormat="1" applyFont="1" applyBorder="1"/>
    <xf numFmtId="3" fontId="2" fillId="0" borderId="0" xfId="0" applyNumberFormat="1" applyFont="1"/>
    <xf numFmtId="3" fontId="2" fillId="0" borderId="2" xfId="0" applyNumberFormat="1" applyFont="1" applyBorder="1"/>
    <xf numFmtId="37" fontId="7" fillId="0" borderId="0" xfId="0" applyFont="1" applyAlignment="1">
      <alignment wrapText="1"/>
    </xf>
    <xf numFmtId="37" fontId="2" fillId="0" borderId="0" xfId="0" applyFont="1" applyAlignment="1">
      <alignment vertical="center"/>
    </xf>
    <xf numFmtId="37" fontId="2" fillId="0" borderId="0" xfId="0" applyFont="1" applyAlignment="1">
      <alignment vertical="top" readingOrder="1"/>
    </xf>
    <xf numFmtId="37" fontId="2" fillId="0" borderId="0" xfId="0" applyFont="1" applyAlignment="1">
      <alignment vertical="top"/>
    </xf>
    <xf numFmtId="37" fontId="7" fillId="0" borderId="0" xfId="0" applyFont="1" applyAlignment="1">
      <alignment vertical="top" wrapText="1"/>
    </xf>
    <xf numFmtId="37" fontId="3" fillId="0" borderId="0" xfId="0" applyFont="1" applyAlignment="1">
      <alignment horizontal="center"/>
    </xf>
    <xf numFmtId="37" fontId="3" fillId="0" borderId="8" xfId="0" applyFont="1" applyBorder="1" applyAlignment="1">
      <alignment horizontal="center"/>
    </xf>
    <xf numFmtId="37" fontId="0" fillId="0" borderId="3" xfId="0" applyBorder="1"/>
    <xf numFmtId="37" fontId="0" fillId="0" borderId="2" xfId="0" applyBorder="1"/>
    <xf numFmtId="165" fontId="9" fillId="2" borderId="2" xfId="0" applyNumberFormat="1" applyFont="1" applyFill="1" applyBorder="1"/>
    <xf numFmtId="37" fontId="3" fillId="0" borderId="2" xfId="0" applyFont="1" applyBorder="1" applyAlignment="1">
      <alignment horizontal="center" vertical="top"/>
    </xf>
    <xf numFmtId="3" fontId="2" fillId="0" borderId="0" xfId="3" applyNumberFormat="1" applyFont="1" applyAlignment="1">
      <alignment horizontal="right"/>
    </xf>
    <xf numFmtId="3" fontId="2" fillId="0" borderId="3" xfId="3" applyNumberFormat="1" applyFont="1" applyBorder="1" applyAlignment="1">
      <alignment horizontal="right"/>
    </xf>
    <xf numFmtId="3" fontId="2" fillId="0" borderId="2" xfId="3" applyNumberFormat="1" applyFont="1" applyBorder="1" applyAlignment="1">
      <alignment horizontal="right"/>
    </xf>
    <xf numFmtId="37" fontId="3" fillId="0" borderId="2" xfId="0" applyFont="1" applyBorder="1" applyAlignment="1">
      <alignment horizontal="center"/>
    </xf>
    <xf numFmtId="3" fontId="12" fillId="0" borderId="12" xfId="3" applyNumberFormat="1" applyFont="1" applyBorder="1"/>
    <xf numFmtId="166" fontId="12" fillId="0" borderId="9" xfId="1" applyNumberFormat="1" applyFont="1" applyBorder="1" applyAlignment="1"/>
    <xf numFmtId="3" fontId="12" fillId="0" borderId="13" xfId="3" applyNumberFormat="1" applyFont="1" applyBorder="1"/>
    <xf numFmtId="3" fontId="12" fillId="0" borderId="10" xfId="1" applyNumberFormat="1" applyFont="1" applyBorder="1" applyAlignment="1"/>
    <xf numFmtId="37" fontId="3" fillId="0" borderId="10" xfId="0" applyFont="1" applyBorder="1" applyAlignment="1">
      <alignment horizontal="center" vertical="top"/>
    </xf>
    <xf numFmtId="3" fontId="12" fillId="0" borderId="2" xfId="1" applyNumberFormat="1" applyFont="1" applyBorder="1" applyAlignment="1">
      <alignment horizontal="right"/>
    </xf>
    <xf numFmtId="3" fontId="12" fillId="0" borderId="5" xfId="3" applyNumberFormat="1" applyFont="1" applyBorder="1" applyAlignment="1">
      <alignment horizontal="right"/>
    </xf>
    <xf numFmtId="166" fontId="12" fillId="0" borderId="0" xfId="1" applyNumberFormat="1" applyFont="1" applyAlignment="1">
      <alignment horizontal="right"/>
    </xf>
    <xf numFmtId="37" fontId="2" fillId="0" borderId="3" xfId="0" applyFont="1" applyBorder="1"/>
    <xf numFmtId="37" fontId="16" fillId="0" borderId="0" xfId="0" applyFont="1"/>
    <xf numFmtId="3" fontId="12" fillId="0" borderId="0" xfId="3" applyNumberFormat="1" applyFont="1"/>
    <xf numFmtId="37" fontId="2" fillId="0" borderId="0" xfId="0" applyFont="1" applyAlignment="1">
      <alignment horizontal="left" vertical="top"/>
    </xf>
    <xf numFmtId="37" fontId="3" fillId="0" borderId="3" xfId="0" applyFont="1" applyBorder="1" applyAlignment="1">
      <alignment horizontal="center"/>
    </xf>
    <xf numFmtId="37" fontId="3" fillId="0" borderId="14" xfId="0" applyFont="1" applyBorder="1" applyAlignment="1">
      <alignment horizontal="center"/>
    </xf>
    <xf numFmtId="37" fontId="3" fillId="0" borderId="3" xfId="0" applyFont="1" applyBorder="1"/>
    <xf numFmtId="0" fontId="0" fillId="0" borderId="0" xfId="0" applyNumberFormat="1"/>
    <xf numFmtId="37" fontId="3" fillId="4" borderId="0" xfId="0" applyFont="1" applyFill="1" applyAlignment="1">
      <alignment horizontal="right"/>
    </xf>
    <xf numFmtId="37" fontId="3" fillId="4" borderId="3" xfId="0" applyFont="1" applyFill="1" applyBorder="1" applyAlignment="1">
      <alignment horizontal="right"/>
    </xf>
    <xf numFmtId="37" fontId="3" fillId="0" borderId="2" xfId="0" applyFont="1" applyBorder="1" applyAlignment="1">
      <alignment horizontal="right"/>
    </xf>
    <xf numFmtId="37" fontId="3" fillId="0" borderId="0" xfId="0" applyFont="1" applyAlignment="1">
      <alignment horizontal="right"/>
    </xf>
    <xf numFmtId="37" fontId="3" fillId="4" borderId="16" xfId="0" applyFont="1" applyFill="1" applyBorder="1" applyAlignment="1">
      <alignment horizontal="right"/>
    </xf>
    <xf numFmtId="3" fontId="12" fillId="0" borderId="16" xfId="0" applyNumberFormat="1" applyFont="1" applyBorder="1"/>
    <xf numFmtId="37" fontId="3" fillId="4" borderId="17" xfId="0" applyFont="1" applyFill="1" applyBorder="1" applyAlignment="1">
      <alignment horizontal="right"/>
    </xf>
    <xf numFmtId="37" fontId="2" fillId="0" borderId="16" xfId="0" applyFont="1" applyBorder="1"/>
    <xf numFmtId="37" fontId="14" fillId="0" borderId="0" xfId="0" applyFont="1" applyAlignment="1">
      <alignment horizontal="right"/>
    </xf>
    <xf numFmtId="37" fontId="3" fillId="0" borderId="3" xfId="0" applyFont="1" applyBorder="1" applyAlignment="1">
      <alignment horizontal="right"/>
    </xf>
    <xf numFmtId="37" fontId="3" fillId="0" borderId="1" xfId="0" applyFont="1" applyBorder="1"/>
    <xf numFmtId="37" fontId="3" fillId="0" borderId="10" xfId="0" applyFont="1" applyBorder="1" applyAlignment="1">
      <alignment horizontal="right"/>
    </xf>
    <xf numFmtId="37" fontId="3" fillId="0" borderId="15" xfId="0" applyFont="1" applyBorder="1" applyAlignment="1">
      <alignment horizontal="right"/>
    </xf>
    <xf numFmtId="37" fontId="17" fillId="0" borderId="4" xfId="0" applyFont="1" applyBorder="1"/>
    <xf numFmtId="37" fontId="18" fillId="0" borderId="0" xfId="0" applyFont="1"/>
    <xf numFmtId="37" fontId="17" fillId="0" borderId="0" xfId="0" applyFont="1"/>
    <xf numFmtId="37" fontId="17" fillId="0" borderId="0" xfId="0" applyFont="1" applyAlignment="1">
      <alignment horizontal="right"/>
    </xf>
    <xf numFmtId="37" fontId="17" fillId="0" borderId="3" xfId="0" applyFont="1" applyBorder="1" applyAlignment="1">
      <alignment horizontal="right"/>
    </xf>
    <xf numFmtId="37" fontId="18" fillId="0" borderId="2" xfId="1" applyNumberFormat="1" applyFont="1" applyBorder="1" applyAlignment="1"/>
    <xf numFmtId="3" fontId="19" fillId="0" borderId="2" xfId="1" applyNumberFormat="1" applyFont="1" applyBorder="1" applyAlignment="1"/>
    <xf numFmtId="3" fontId="19" fillId="0" borderId="3" xfId="0" applyNumberFormat="1" applyFont="1" applyBorder="1"/>
    <xf numFmtId="37" fontId="18" fillId="0" borderId="0" xfId="1" applyNumberFormat="1" applyFont="1" applyAlignment="1"/>
    <xf numFmtId="3" fontId="19" fillId="0" borderId="5" xfId="3" applyNumberFormat="1" applyFont="1" applyBorder="1"/>
    <xf numFmtId="3" fontId="19" fillId="0" borderId="0" xfId="0" applyNumberFormat="1" applyFont="1"/>
    <xf numFmtId="166" fontId="18" fillId="0" borderId="0" xfId="1" applyNumberFormat="1" applyFont="1" applyAlignment="1"/>
    <xf numFmtId="166" fontId="19" fillId="0" borderId="0" xfId="1" applyNumberFormat="1" applyFont="1" applyAlignment="1"/>
    <xf numFmtId="164" fontId="19" fillId="0" borderId="0" xfId="0" applyNumberFormat="1" applyFont="1"/>
    <xf numFmtId="3" fontId="18" fillId="0" borderId="0" xfId="3" applyNumberFormat="1" applyFont="1"/>
    <xf numFmtId="37" fontId="18" fillId="0" borderId="3" xfId="1" applyNumberFormat="1" applyFont="1" applyBorder="1" applyAlignment="1"/>
    <xf numFmtId="3" fontId="18" fillId="0" borderId="3" xfId="3" applyNumberFormat="1" applyFont="1" applyBorder="1"/>
    <xf numFmtId="37" fontId="18" fillId="0" borderId="3" xfId="0" applyFont="1" applyBorder="1"/>
    <xf numFmtId="3" fontId="19" fillId="0" borderId="5" xfId="0" applyNumberFormat="1" applyFont="1" applyBorder="1"/>
    <xf numFmtId="37" fontId="20" fillId="0" borderId="0" xfId="0" applyFont="1"/>
    <xf numFmtId="0" fontId="18" fillId="0" borderId="2" xfId="1" applyFont="1" applyBorder="1" applyAlignment="1"/>
    <xf numFmtId="3" fontId="18" fillId="0" borderId="2" xfId="3" applyNumberFormat="1" applyFont="1" applyBorder="1"/>
    <xf numFmtId="37" fontId="18" fillId="0" borderId="2" xfId="0" applyFont="1" applyBorder="1"/>
    <xf numFmtId="37" fontId="18" fillId="0" borderId="0" xfId="0" applyFont="1" applyAlignment="1">
      <alignment horizontal="left"/>
    </xf>
    <xf numFmtId="37" fontId="21" fillId="0" borderId="0" xfId="0" applyFont="1"/>
    <xf numFmtId="37" fontId="22" fillId="4" borderId="0" xfId="0" applyFont="1" applyFill="1"/>
    <xf numFmtId="37" fontId="17" fillId="4" borderId="3" xfId="0" applyFont="1" applyFill="1" applyBorder="1" applyAlignment="1">
      <alignment horizontal="right"/>
    </xf>
    <xf numFmtId="37" fontId="3" fillId="0" borderId="11" xfId="0" applyFont="1" applyBorder="1" applyAlignment="1">
      <alignment horizontal="center"/>
    </xf>
    <xf numFmtId="37" fontId="3" fillId="0" borderId="1" xfId="0" applyFont="1" applyBorder="1" applyAlignment="1">
      <alignment horizontal="center"/>
    </xf>
    <xf numFmtId="3" fontId="2" fillId="0" borderId="0" xfId="3" applyNumberFormat="1" applyFont="1" applyFill="1"/>
    <xf numFmtId="3" fontId="2" fillId="0" borderId="3" xfId="3" applyNumberFormat="1" applyFont="1" applyFill="1" applyBorder="1"/>
    <xf numFmtId="3" fontId="2" fillId="0" borderId="2" xfId="3" applyNumberFormat="1" applyFont="1" applyFill="1" applyBorder="1"/>
    <xf numFmtId="37" fontId="3" fillId="0" borderId="5" xfId="0" applyFont="1" applyBorder="1" applyAlignment="1">
      <alignment horizontal="center" vertical="top"/>
    </xf>
    <xf numFmtId="37" fontId="3" fillId="4" borderId="16" xfId="0" applyFont="1" applyFill="1" applyBorder="1"/>
    <xf numFmtId="37" fontId="3" fillId="0" borderId="5" xfId="0" applyFont="1" applyBorder="1" applyAlignment="1">
      <alignment horizontal="center"/>
    </xf>
    <xf numFmtId="17" fontId="2" fillId="0" borderId="0" xfId="0" applyNumberFormat="1" applyFont="1" applyAlignment="1">
      <alignment horizontal="right"/>
    </xf>
    <xf numFmtId="164" fontId="2" fillId="0" borderId="0" xfId="1" applyNumberFormat="1" applyFont="1" applyAlignment="1"/>
    <xf numFmtId="164" fontId="2" fillId="0" borderId="0" xfId="1" applyNumberFormat="1" applyFont="1" applyAlignment="1">
      <alignment horizontal="right"/>
    </xf>
    <xf numFmtId="3" fontId="2" fillId="0" borderId="16" xfId="1" applyNumberFormat="1" applyFont="1" applyBorder="1" applyAlignment="1"/>
    <xf numFmtId="164" fontId="2" fillId="0" borderId="16" xfId="1" applyNumberFormat="1" applyFont="1" applyBorder="1" applyAlignment="1"/>
    <xf numFmtId="164" fontId="2" fillId="0" borderId="16" xfId="1" applyNumberFormat="1" applyFont="1" applyBorder="1" applyAlignment="1">
      <alignment horizontal="right"/>
    </xf>
    <xf numFmtId="3" fontId="2" fillId="0" borderId="17" xfId="1" applyNumberFormat="1" applyFont="1" applyBorder="1" applyAlignment="1"/>
    <xf numFmtId="164" fontId="2" fillId="0" borderId="17" xfId="1" applyNumberFormat="1" applyFont="1" applyBorder="1" applyAlignment="1"/>
    <xf numFmtId="164" fontId="2" fillId="0" borderId="17" xfId="1" applyNumberFormat="1" applyFont="1" applyBorder="1" applyAlignment="1">
      <alignment horizontal="right"/>
    </xf>
    <xf numFmtId="3" fontId="2" fillId="3" borderId="16" xfId="1" applyNumberFormat="1" applyFont="1" applyFill="1" applyBorder="1" applyAlignment="1"/>
    <xf numFmtId="37" fontId="2" fillId="0" borderId="18" xfId="0" applyFont="1" applyBorder="1" applyAlignment="1">
      <alignment horizontal="centerContinuous"/>
    </xf>
    <xf numFmtId="37" fontId="2" fillId="0" borderId="19" xfId="0" applyFont="1" applyBorder="1" applyAlignment="1">
      <alignment horizontal="right"/>
    </xf>
    <xf numFmtId="37" fontId="2" fillId="0" borderId="19" xfId="0" applyFont="1" applyBorder="1" applyAlignment="1">
      <alignment horizontal="center"/>
    </xf>
    <xf numFmtId="3" fontId="2" fillId="0" borderId="20" xfId="1" applyNumberFormat="1" applyFont="1" applyBorder="1" applyAlignment="1"/>
    <xf numFmtId="3" fontId="2" fillId="0" borderId="19" xfId="1" applyNumberFormat="1" applyFont="1" applyBorder="1" applyAlignment="1"/>
    <xf numFmtId="3" fontId="2" fillId="0" borderId="21" xfId="1" applyNumberFormat="1" applyFont="1" applyBorder="1" applyAlignment="1"/>
    <xf numFmtId="37" fontId="2" fillId="0" borderId="22" xfId="0" applyFont="1" applyBorder="1" applyAlignment="1">
      <alignment horizontal="centerContinuous"/>
    </xf>
    <xf numFmtId="37" fontId="2" fillId="0" borderId="23" xfId="0" applyFont="1" applyBorder="1"/>
    <xf numFmtId="164" fontId="2" fillId="0" borderId="20" xfId="1" applyNumberFormat="1" applyFont="1" applyBorder="1" applyAlignment="1"/>
    <xf numFmtId="164" fontId="2" fillId="0" borderId="19" xfId="1" applyNumberFormat="1" applyFont="1" applyBorder="1" applyAlignment="1"/>
    <xf numFmtId="164" fontId="2" fillId="0" borderId="19" xfId="1" applyNumberFormat="1" applyFont="1" applyBorder="1" applyAlignment="1">
      <alignment horizontal="right"/>
    </xf>
    <xf numFmtId="164" fontId="2" fillId="0" borderId="21" xfId="1" applyNumberFormat="1" applyFont="1" applyBorder="1" applyAlignment="1"/>
    <xf numFmtId="37" fontId="2" fillId="0" borderId="3" xfId="0" applyFont="1" applyBorder="1" applyAlignment="1">
      <alignment horizontal="centerContinuous"/>
    </xf>
    <xf numFmtId="3" fontId="2" fillId="3" borderId="19" xfId="1" applyNumberFormat="1" applyFont="1" applyFill="1" applyBorder="1" applyAlignment="1"/>
    <xf numFmtId="164" fontId="2" fillId="3" borderId="19" xfId="1" applyNumberFormat="1" applyFont="1" applyFill="1" applyBorder="1" applyAlignment="1"/>
    <xf numFmtId="164" fontId="2" fillId="3" borderId="0" xfId="1" applyNumberFormat="1" applyFont="1" applyFill="1" applyAlignment="1">
      <alignment horizontal="right"/>
    </xf>
    <xf numFmtId="164" fontId="2" fillId="3" borderId="19" xfId="1" applyNumberFormat="1" applyFont="1" applyFill="1" applyBorder="1" applyAlignment="1">
      <alignment horizontal="right"/>
    </xf>
    <xf numFmtId="164" fontId="2" fillId="3" borderId="0" xfId="1" applyNumberFormat="1" applyFont="1" applyFill="1" applyAlignment="1"/>
    <xf numFmtId="3" fontId="2" fillId="3" borderId="20" xfId="1" applyNumberFormat="1" applyFont="1" applyFill="1" applyBorder="1" applyAlignment="1"/>
    <xf numFmtId="164" fontId="2" fillId="3" borderId="20" xfId="1" applyNumberFormat="1" applyFont="1" applyFill="1" applyBorder="1" applyAlignment="1">
      <alignment horizontal="right"/>
    </xf>
    <xf numFmtId="164" fontId="2" fillId="3" borderId="16" xfId="1" applyNumberFormat="1" applyFont="1" applyFill="1" applyBorder="1" applyAlignment="1">
      <alignment horizontal="right"/>
    </xf>
    <xf numFmtId="3" fontId="12" fillId="0" borderId="3" xfId="0" applyNumberFormat="1" applyFont="1" applyBorder="1" applyAlignment="1">
      <alignment horizontal="right"/>
    </xf>
    <xf numFmtId="3" fontId="12" fillId="0" borderId="0" xfId="0" applyNumberFormat="1" applyFont="1" applyAlignment="1">
      <alignment horizontal="right"/>
    </xf>
    <xf numFmtId="164" fontId="12" fillId="0" borderId="0" xfId="0" applyNumberFormat="1" applyFont="1" applyAlignment="1">
      <alignment horizontal="right"/>
    </xf>
    <xf numFmtId="3" fontId="12" fillId="0" borderId="5" xfId="0" applyNumberFormat="1" applyFont="1" applyBorder="1" applyAlignment="1">
      <alignment horizontal="right"/>
    </xf>
    <xf numFmtId="37" fontId="2" fillId="0" borderId="16" xfId="0" applyFont="1" applyBorder="1" applyAlignment="1">
      <alignment horizontal="right"/>
    </xf>
    <xf numFmtId="37" fontId="2" fillId="0" borderId="7" xfId="0" applyFont="1" applyBorder="1" applyAlignment="1">
      <alignment horizontal="right"/>
    </xf>
    <xf numFmtId="37" fontId="6" fillId="0" borderId="22" xfId="0" quotePrefix="1" applyFont="1" applyBorder="1" applyAlignment="1">
      <alignment horizontal="centerContinuous"/>
    </xf>
    <xf numFmtId="37" fontId="6" fillId="0" borderId="23" xfId="0" quotePrefix="1" applyFont="1" applyBorder="1" applyAlignment="1">
      <alignment horizontal="right"/>
    </xf>
    <xf numFmtId="37" fontId="6" fillId="0" borderId="19" xfId="0" applyFont="1" applyBorder="1" applyAlignment="1">
      <alignment horizontal="right"/>
    </xf>
    <xf numFmtId="164" fontId="2" fillId="0" borderId="24" xfId="1" applyNumberFormat="1" applyFont="1" applyBorder="1" applyAlignment="1">
      <alignment horizontal="right"/>
    </xf>
    <xf numFmtId="164" fontId="2" fillId="3" borderId="24" xfId="1" applyNumberFormat="1" applyFont="1" applyFill="1" applyBorder="1" applyAlignment="1">
      <alignment horizontal="right"/>
    </xf>
    <xf numFmtId="37" fontId="2" fillId="0" borderId="0" xfId="0" applyFont="1" applyAlignment="1">
      <alignment horizontal="left" vertical="top" wrapText="1"/>
    </xf>
    <xf numFmtId="37" fontId="0" fillId="0" borderId="0" xfId="0" applyAlignment="1">
      <alignment vertical="top" wrapText="1"/>
    </xf>
    <xf numFmtId="37" fontId="7" fillId="0" borderId="0" xfId="0" applyFont="1" applyAlignment="1">
      <alignment horizontal="left" vertical="top" wrapText="1"/>
    </xf>
    <xf numFmtId="37" fontId="2" fillId="0" borderId="0" xfId="0" applyFont="1" applyAlignment="1">
      <alignment vertical="top" wrapText="1"/>
    </xf>
  </cellXfs>
  <cellStyles count="4">
    <cellStyle name="Comma 2" xfId="3" xr:uid="{00000000-0005-0000-0000-000000000000}"/>
    <cellStyle name="Normal" xfId="0" builtinId="0"/>
    <cellStyle name="Normal 2" xfId="1" xr:uid="{00000000-0005-0000-0000-000002000000}"/>
    <cellStyle name="Normal 2 2" xfId="2" xr:uid="{00000000-0005-0000-0000-000003000000}"/>
  </cellStyles>
  <dxfs count="0"/>
  <tableStyles count="0" defaultTableStyle="TableStyleMedium9" defaultPivotStyle="PivotStyleLight16"/>
  <colors>
    <mruColors>
      <color rgb="FFFF99CC"/>
      <color rgb="FF006600"/>
      <color rgb="FF990033"/>
      <color rgb="FF0033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 of Total Other Doctoral Degrees Awarded by Public and Private Colleges and Universities, 2020-21</a:t>
            </a:r>
          </a:p>
        </c:rich>
      </c:tx>
      <c:layout>
        <c:manualLayout>
          <c:xMode val="edge"/>
          <c:yMode val="edge"/>
          <c:x val="0.12327324788691729"/>
          <c:y val="1.9230764377457001E-2"/>
        </c:manualLayout>
      </c:layout>
      <c:overlay val="0"/>
    </c:title>
    <c:autoTitleDeleted val="0"/>
    <c:plotArea>
      <c:layout>
        <c:manualLayout>
          <c:layoutTarget val="inner"/>
          <c:xMode val="edge"/>
          <c:yMode val="edge"/>
          <c:x val="1.5309674607496436E-2"/>
          <c:y val="0.16570968724718702"/>
          <c:w val="0.95821916374546312"/>
          <c:h val="0.63363658123633826"/>
        </c:manualLayout>
      </c:layout>
      <c:barChart>
        <c:barDir val="col"/>
        <c:grouping val="clustered"/>
        <c:varyColors val="0"/>
        <c:ser>
          <c:idx val="0"/>
          <c:order val="0"/>
          <c:tx>
            <c:strRef>
              <c:f>'TABLE 61'!$A$8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61'!$D$5:$I$7</c:f>
              <c:multiLvlStrCache>
                <c:ptCount val="6"/>
                <c:lvl>
                  <c:pt idx="0">
                    <c:v>2020-21</c:v>
                  </c:pt>
                  <c:pt idx="1">
                    <c:v>2020-21</c:v>
                  </c:pt>
                  <c:pt idx="2">
                    <c:v>2020-21</c:v>
                  </c:pt>
                  <c:pt idx="3">
                    <c:v>2020-21</c:v>
                  </c:pt>
                  <c:pt idx="4">
                    <c:v> PBIs or HBCUs3</c:v>
                  </c:pt>
                  <c:pt idx="5">
                    <c:v>2020-21</c:v>
                  </c:pt>
                </c:lvl>
                <c:lvl>
                  <c:pt idx="3">
                    <c:v> </c:v>
                  </c:pt>
                  <c:pt idx="4">
                    <c:v>Percent at</c:v>
                  </c:pt>
                  <c:pt idx="5">
                    <c:v> </c:v>
                  </c:pt>
                </c:lvl>
                <c:lvl>
                  <c:pt idx="0">
                    <c:v>Public Colleges</c:v>
                  </c:pt>
                  <c:pt idx="1">
                    <c:v>Women Students</c:v>
                  </c:pt>
                  <c:pt idx="2">
                    <c:v>Foreign Students</c:v>
                  </c:pt>
                  <c:pt idx="3">
                    <c:v>Black Students2</c:v>
                  </c:pt>
                  <c:pt idx="5">
                    <c:v>Hispanic Students2</c:v>
                  </c:pt>
                </c:lvl>
              </c:multiLvlStrCache>
            </c:multiLvlStrRef>
          </c:cat>
          <c:val>
            <c:numRef>
              <c:f>'TABLE 61'!$D$8:$I$8</c:f>
              <c:numCache>
                <c:formatCode>#,##0.0</c:formatCode>
                <c:ptCount val="6"/>
                <c:pt idx="0">
                  <c:v>31.434878587196469</c:v>
                </c:pt>
                <c:pt idx="1">
                  <c:v>64.900662251655632</c:v>
                </c:pt>
                <c:pt idx="2">
                  <c:v>4.9006622516556293</c:v>
                </c:pt>
                <c:pt idx="3">
                  <c:v>17.742730409068507</c:v>
                </c:pt>
                <c:pt idx="4">
                  <c:v>20.555555555555554</c:v>
                </c:pt>
                <c:pt idx="5">
                  <c:v>9.9556431739773288</c:v>
                </c:pt>
              </c:numCache>
            </c:numRef>
          </c:val>
          <c:extLst>
            <c:ext xmlns:c16="http://schemas.microsoft.com/office/drawing/2014/chart" uri="{C3380CC4-5D6E-409C-BE32-E72D297353CC}">
              <c16:uniqueId val="{00000000-8E21-41A1-B786-55DDA4600F38}"/>
            </c:ext>
          </c:extLst>
        </c:ser>
        <c:ser>
          <c:idx val="1"/>
          <c:order val="1"/>
          <c:tx>
            <c:strRef>
              <c:f>'TABLE 61'!$A$9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61'!$D$5:$I$7</c:f>
              <c:multiLvlStrCache>
                <c:ptCount val="6"/>
                <c:lvl>
                  <c:pt idx="0">
                    <c:v>2020-21</c:v>
                  </c:pt>
                  <c:pt idx="1">
                    <c:v>2020-21</c:v>
                  </c:pt>
                  <c:pt idx="2">
                    <c:v>2020-21</c:v>
                  </c:pt>
                  <c:pt idx="3">
                    <c:v>2020-21</c:v>
                  </c:pt>
                  <c:pt idx="4">
                    <c:v> PBIs or HBCUs3</c:v>
                  </c:pt>
                  <c:pt idx="5">
                    <c:v>2020-21</c:v>
                  </c:pt>
                </c:lvl>
                <c:lvl>
                  <c:pt idx="3">
                    <c:v> </c:v>
                  </c:pt>
                  <c:pt idx="4">
                    <c:v>Percent at</c:v>
                  </c:pt>
                  <c:pt idx="5">
                    <c:v> </c:v>
                  </c:pt>
                </c:lvl>
                <c:lvl>
                  <c:pt idx="0">
                    <c:v>Public Colleges</c:v>
                  </c:pt>
                  <c:pt idx="1">
                    <c:v>Women Students</c:v>
                  </c:pt>
                  <c:pt idx="2">
                    <c:v>Foreign Students</c:v>
                  </c:pt>
                  <c:pt idx="3">
                    <c:v>Black Students2</c:v>
                  </c:pt>
                  <c:pt idx="5">
                    <c:v>Hispanic Students2</c:v>
                  </c:pt>
                </c:lvl>
              </c:multiLvlStrCache>
            </c:multiLvlStrRef>
          </c:cat>
          <c:val>
            <c:numRef>
              <c:f>'TABLE 61'!$D$9:$I$9</c:f>
              <c:numCache>
                <c:formatCode>#,##0.0</c:formatCode>
                <c:ptCount val="6"/>
                <c:pt idx="0">
                  <c:v>34.579439252336449</c:v>
                </c:pt>
                <c:pt idx="1">
                  <c:v>47.663551401869157</c:v>
                </c:pt>
                <c:pt idx="2">
                  <c:v>4.0498442367601246</c:v>
                </c:pt>
                <c:pt idx="3">
                  <c:v>26.82119205298013</c:v>
                </c:pt>
                <c:pt idx="4">
                  <c:v>61.728395061728392</c:v>
                </c:pt>
                <c:pt idx="5">
                  <c:v>4.3046357615894042</c:v>
                </c:pt>
              </c:numCache>
            </c:numRef>
          </c:val>
          <c:extLst>
            <c:ext xmlns:c16="http://schemas.microsoft.com/office/drawing/2014/chart" uri="{C3380CC4-5D6E-409C-BE32-E72D297353CC}">
              <c16:uniqueId val="{00000001-8E21-41A1-B786-55DDA4600F38}"/>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61'!$D$5:$I$7</c:f>
              <c:multiLvlStrCache>
                <c:ptCount val="6"/>
                <c:lvl>
                  <c:pt idx="0">
                    <c:v>2020-21</c:v>
                  </c:pt>
                  <c:pt idx="1">
                    <c:v>2020-21</c:v>
                  </c:pt>
                  <c:pt idx="2">
                    <c:v>2020-21</c:v>
                  </c:pt>
                  <c:pt idx="3">
                    <c:v>2020-21</c:v>
                  </c:pt>
                  <c:pt idx="4">
                    <c:v> PBIs or HBCUs3</c:v>
                  </c:pt>
                  <c:pt idx="5">
                    <c:v>2020-21</c:v>
                  </c:pt>
                </c:lvl>
                <c:lvl>
                  <c:pt idx="3">
                    <c:v> </c:v>
                  </c:pt>
                  <c:pt idx="4">
                    <c:v>Percent at</c:v>
                  </c:pt>
                  <c:pt idx="5">
                    <c:v> </c:v>
                  </c:pt>
                </c:lvl>
                <c:lvl>
                  <c:pt idx="0">
                    <c:v>Public Colleges</c:v>
                  </c:pt>
                  <c:pt idx="1">
                    <c:v>Women Students</c:v>
                  </c:pt>
                  <c:pt idx="2">
                    <c:v>Foreign Students</c:v>
                  </c:pt>
                  <c:pt idx="3">
                    <c:v>Black Students2</c:v>
                  </c:pt>
                  <c:pt idx="5">
                    <c:v>Hispanic Students2</c:v>
                  </c:pt>
                </c:lvl>
              </c:multiLvlStrCache>
            </c:multiLvlStrRef>
          </c:cat>
          <c:val>
            <c:numRef>
              <c:f>'TABLE 61'!$D$24:$I$24</c:f>
              <c:numCache>
                <c:formatCode>#,##0.0</c:formatCode>
                <c:ptCount val="6"/>
                <c:pt idx="0">
                  <c:v>50.666666666666671</c:v>
                </c:pt>
                <c:pt idx="1">
                  <c:v>61.333333333333329</c:v>
                </c:pt>
                <c:pt idx="2">
                  <c:v>10.666666666666668</c:v>
                </c:pt>
                <c:pt idx="3">
                  <c:v>15.873015873015872</c:v>
                </c:pt>
                <c:pt idx="4">
                  <c:v>0</c:v>
                </c:pt>
                <c:pt idx="5">
                  <c:v>4.7619047619047619</c:v>
                </c:pt>
              </c:numCache>
            </c:numRef>
          </c:val>
          <c:extLst>
            <c:ext xmlns:c16="http://schemas.microsoft.com/office/drawing/2014/chart" uri="{C3380CC4-5D6E-409C-BE32-E72D297353CC}">
              <c16:uniqueId val="{00000002-8E21-41A1-B786-55DDA4600F38}"/>
            </c:ext>
          </c:extLst>
        </c:ser>
        <c:dLbls>
          <c:showLegendKey val="0"/>
          <c:showVal val="1"/>
          <c:showCatName val="0"/>
          <c:showSerName val="0"/>
          <c:showPercent val="0"/>
          <c:showBubbleSize val="0"/>
        </c:dLbls>
        <c:gapWidth val="150"/>
        <c:axId val="105532416"/>
        <c:axId val="105538304"/>
      </c:barChart>
      <c:catAx>
        <c:axId val="105532416"/>
        <c:scaling>
          <c:orientation val="minMax"/>
        </c:scaling>
        <c:delete val="0"/>
        <c:axPos val="b"/>
        <c:numFmt formatCode="General" sourceLinked="0"/>
        <c:majorTickMark val="out"/>
        <c:minorTickMark val="none"/>
        <c:tickLblPos val="nextTo"/>
        <c:crossAx val="105538304"/>
        <c:crosses val="autoZero"/>
        <c:auto val="1"/>
        <c:lblAlgn val="ctr"/>
        <c:lblOffset val="100"/>
        <c:noMultiLvlLbl val="0"/>
      </c:catAx>
      <c:valAx>
        <c:axId val="105538304"/>
        <c:scaling>
          <c:orientation val="minMax"/>
        </c:scaling>
        <c:delete val="1"/>
        <c:axPos val="l"/>
        <c:numFmt formatCode="#,##0.0" sourceLinked="1"/>
        <c:majorTickMark val="out"/>
        <c:minorTickMark val="none"/>
        <c:tickLblPos val="none"/>
        <c:crossAx val="105532416"/>
        <c:crosses val="autoZero"/>
        <c:crossBetween val="between"/>
      </c:valAx>
      <c:spPr>
        <a:noFill/>
        <a:ln w="25400">
          <a:noFill/>
        </a:ln>
      </c:spPr>
    </c:plotArea>
    <c:legend>
      <c:legendPos val="r"/>
      <c:layout>
        <c:manualLayout>
          <c:xMode val="edge"/>
          <c:yMode val="edge"/>
          <c:x val="0.21082868517950074"/>
          <c:y val="0.19170850024275068"/>
          <c:w val="0.54421652110055629"/>
          <c:h val="5.1830099127177495E-2"/>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85725</xdr:colOff>
      <xdr:row>12</xdr:row>
      <xdr:rowOff>85724</xdr:rowOff>
    </xdr:from>
    <xdr:to>
      <xdr:col>25</xdr:col>
      <xdr:colOff>142874</xdr:colOff>
      <xdr:row>37</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0</xdr:row>
      <xdr:rowOff>76200</xdr:rowOff>
    </xdr:from>
    <xdr:to>
      <xdr:col>11</xdr:col>
      <xdr:colOff>447675</xdr:colOff>
      <xdr:row>10</xdr:row>
      <xdr:rowOff>157690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8486775" y="76200"/>
          <a:ext cx="1609725" cy="1853140"/>
        </a:xfrm>
        <a:prstGeom prst="wedgeEllipseCallout">
          <a:avLst>
            <a:gd name="adj1" fmla="val 75488"/>
            <a:gd name="adj2" fmla="val 117964"/>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ld%20tables\old%20FB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temp"/>
      <sheetName val="Total 1st Prof"/>
      <sheetName val="Public"/>
      <sheetName val="Gender"/>
      <sheetName val="all race"/>
      <sheetName val="black"/>
      <sheetName val="other"/>
      <sheetName val="TABLE"/>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nces.ed.gov/"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3.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www.nces.ed.gov/"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P74"/>
  <sheetViews>
    <sheetView showGridLines="0" tabSelected="1" view="pageBreakPreview" topLeftCell="A29" zoomScale="90" zoomScaleNormal="80" zoomScaleSheetLayoutView="90" workbookViewId="0">
      <selection activeCell="I74" sqref="I74"/>
    </sheetView>
  </sheetViews>
  <sheetFormatPr defaultColWidth="9.5703125" defaultRowHeight="12.75"/>
  <cols>
    <col min="1" max="1" width="8.42578125" style="1" customWidth="1"/>
    <col min="2" max="2" width="12.5703125" style="1" customWidth="1"/>
    <col min="3" max="3" width="10.42578125" style="1" customWidth="1"/>
    <col min="4" max="6" width="16.140625" style="1" customWidth="1"/>
    <col min="7" max="7" width="13.5703125" style="1" customWidth="1"/>
    <col min="8" max="8" width="14.5703125" style="3" customWidth="1"/>
    <col min="9" max="9" width="17.42578125" style="1" customWidth="1"/>
    <col min="10" max="16384" width="9.5703125" style="1"/>
  </cols>
  <sheetData>
    <row r="1" spans="1:9">
      <c r="A1" s="2" t="s">
        <v>0</v>
      </c>
      <c r="B1" s="5"/>
      <c r="C1" s="5"/>
      <c r="D1" s="5"/>
    </row>
    <row r="2" spans="1:9" ht="14.25">
      <c r="A2" s="2" t="s">
        <v>1</v>
      </c>
      <c r="B2" s="5"/>
      <c r="C2" s="5"/>
      <c r="D2" s="5"/>
      <c r="E2" s="38"/>
    </row>
    <row r="3" spans="1:9">
      <c r="C3" s="5"/>
    </row>
    <row r="4" spans="1:9" ht="15" customHeight="1">
      <c r="A4" s="10"/>
      <c r="B4" s="10"/>
      <c r="C4" s="141" t="s">
        <v>2</v>
      </c>
      <c r="D4" s="11" t="s">
        <v>3</v>
      </c>
      <c r="E4" s="11"/>
      <c r="F4" s="11"/>
      <c r="G4" s="16"/>
      <c r="H4" s="167"/>
      <c r="I4" s="11"/>
    </row>
    <row r="5" spans="1:9" ht="15" customHeight="1">
      <c r="A5" s="6"/>
      <c r="B5" s="6"/>
      <c r="C5" s="142"/>
      <c r="D5" s="147" t="s">
        <v>4</v>
      </c>
      <c r="E5" s="141" t="s">
        <v>5</v>
      </c>
      <c r="F5" s="141" t="s">
        <v>6</v>
      </c>
      <c r="G5" s="12" t="s">
        <v>7</v>
      </c>
      <c r="H5" s="168"/>
      <c r="I5" s="153" t="s">
        <v>8</v>
      </c>
    </row>
    <row r="6" spans="1:9" ht="15" customHeight="1">
      <c r="A6" s="6"/>
      <c r="B6" s="6"/>
      <c r="C6" s="142"/>
      <c r="D6" s="148"/>
      <c r="E6" s="148"/>
      <c r="F6" s="148"/>
      <c r="G6" s="10" t="s">
        <v>9</v>
      </c>
      <c r="H6" s="169" t="s">
        <v>10</v>
      </c>
      <c r="I6" s="1" t="s">
        <v>9</v>
      </c>
    </row>
    <row r="7" spans="1:9" ht="15" customHeight="1">
      <c r="A7" s="7"/>
      <c r="B7" s="6"/>
      <c r="C7" s="143" t="s">
        <v>11</v>
      </c>
      <c r="D7" s="143" t="s">
        <v>11</v>
      </c>
      <c r="E7" s="143" t="s">
        <v>11</v>
      </c>
      <c r="F7" s="143" t="s">
        <v>11</v>
      </c>
      <c r="G7" s="6" t="s">
        <v>11</v>
      </c>
      <c r="H7" s="170" t="s">
        <v>12</v>
      </c>
      <c r="I7" s="6" t="s">
        <v>11</v>
      </c>
    </row>
    <row r="8" spans="1:9" s="21" customFormat="1" ht="13.5" customHeight="1">
      <c r="A8" s="20" t="s">
        <v>13</v>
      </c>
      <c r="B8" s="134"/>
      <c r="C8" s="144">
        <f>+'Total Other Doc'!M4</f>
        <v>2265</v>
      </c>
      <c r="D8" s="149">
        <f>IF(C8&gt;0,(Public!M4/'Total Other Doc'!M4)*100,"NA")</f>
        <v>31.434878587196469</v>
      </c>
      <c r="E8" s="149">
        <f>IF(C8&gt;0,(Gender!Y4/'Total Other Doc'!M4)*100,"NA")</f>
        <v>64.900662251655632</v>
      </c>
      <c r="F8" s="149">
        <f>IF(C8&gt;0,('Hispanic &amp; Non-resident'!Y4/'Total Other Doc'!M4)*100,"NA")</f>
        <v>4.9006622516556293</v>
      </c>
      <c r="G8" s="136">
        <f>IF(C8&gt;0,(black!M4/'all race'!M4)*100,"NA")</f>
        <v>17.742730409068507</v>
      </c>
      <c r="H8" s="149">
        <f>IF(C8&gt;0,(black!Y4/black!M4)*100, "NA")</f>
        <v>20.555555555555554</v>
      </c>
      <c r="I8" s="135">
        <f>IF(C8&gt;0,('Hispanic &amp; Non-resident'!M4/'all race'!M4)*100,"NA")</f>
        <v>9.9556431739773288</v>
      </c>
    </row>
    <row r="9" spans="1:9" s="21" customFormat="1" ht="13.5" customHeight="1">
      <c r="A9" s="22" t="s">
        <v>14</v>
      </c>
      <c r="B9" s="22"/>
      <c r="C9" s="145">
        <f>+'Total Other Doc'!M5</f>
        <v>321</v>
      </c>
      <c r="D9" s="150">
        <f>IF(C9&gt;0,(Public!M5/'Total Other Doc'!M5)*100,"NA")</f>
        <v>34.579439252336449</v>
      </c>
      <c r="E9" s="150">
        <f>IF(C9&gt;0,(Gender!Y5/'Total Other Doc'!M5)*100,"NA")</f>
        <v>47.663551401869157</v>
      </c>
      <c r="F9" s="150">
        <f>IF(C9&gt;0,('Hispanic &amp; Non-resident'!Y5/'Total Other Doc'!M5)*100,"NA")</f>
        <v>4.0498442367601246</v>
      </c>
      <c r="G9" s="133">
        <f>IF(C9&gt;0,(black!M5/'all race'!M5)*100,"NA")</f>
        <v>26.82119205298013</v>
      </c>
      <c r="H9" s="150">
        <f>IF(C9&gt;0,(black!Y5/black!M5)*100, "NA")</f>
        <v>61.728395061728392</v>
      </c>
      <c r="I9" s="132">
        <f>IF(C9&gt;0,('Hispanic &amp; Non-resident'!M5/'all race'!M5)*100,"NA")</f>
        <v>4.3046357615894042</v>
      </c>
    </row>
    <row r="10" spans="1:9">
      <c r="A10" s="22" t="s">
        <v>15</v>
      </c>
      <c r="B10" s="22"/>
      <c r="C10" s="145">
        <f>+'Total Other Doc'!M6</f>
        <v>14.172185430463577</v>
      </c>
      <c r="D10" s="150">
        <f>IF(C10&gt;0,(Public!M6/'Total Other Doc'!M6)*100,"NA")</f>
        <v>110.00341279008714</v>
      </c>
      <c r="E10" s="150">
        <f>IF(C10&gt;0,(Gender!Y6/'Total Other Doc'!M6)*100,"NA")</f>
        <v>73.440778180431039</v>
      </c>
      <c r="F10" s="150">
        <f>IF(C10&gt;0,('Hispanic &amp; Non-resident'!Y6/'Total Other Doc'!M6)*100,"NA")</f>
        <v>82.638713479834962</v>
      </c>
      <c r="G10" s="133">
        <f>IF(C10&gt;0,(black!M6/'all race'!M6)*100,"NA")</f>
        <v>151.16721854304635</v>
      </c>
      <c r="H10" s="151"/>
      <c r="I10" s="132">
        <f>IF(C10&gt;0,('Hispanic &amp; Non-resident'!M6/'all race'!M6)*100,"NA")</f>
        <v>43.238148318143068</v>
      </c>
    </row>
    <row r="11" spans="1:9">
      <c r="A11" s="23" t="s">
        <v>16</v>
      </c>
      <c r="B11" s="23"/>
      <c r="C11" s="154">
        <f>+'Total Other Doc'!M7</f>
        <v>6</v>
      </c>
      <c r="D11" s="155">
        <f>IF(C11&gt;0,(Public!M7/'Total Other Doc'!M7)*100,"NA")</f>
        <v>100</v>
      </c>
      <c r="E11" s="155">
        <f>IF(C11&gt;0,(Gender!Y7/'Total Other Doc'!M7)*100,"NA")</f>
        <v>50</v>
      </c>
      <c r="F11" s="155">
        <f>IF(C11&gt;0,('Hispanic &amp; Non-resident'!Y7/'Total Other Doc'!M7)*100,"NA")</f>
        <v>0</v>
      </c>
      <c r="G11" s="156">
        <f>IF(C11&gt;0,(black!M7/'all race'!M7)*100,"NA")</f>
        <v>0</v>
      </c>
      <c r="H11" s="157" t="s">
        <v>17</v>
      </c>
      <c r="I11" s="158">
        <f>IF(C11&gt;0,('Hispanic &amp; Non-resident'!M7/'all race'!M7)*100,"NA")</f>
        <v>0</v>
      </c>
    </row>
    <row r="12" spans="1:9">
      <c r="A12" s="23" t="s">
        <v>18</v>
      </c>
      <c r="B12" s="23"/>
      <c r="C12" s="154">
        <f>+'Total Other Doc'!M8</f>
        <v>0</v>
      </c>
      <c r="D12" s="157" t="str">
        <f>IF(C12&gt;0,(Public!M8/'Total Other Doc'!M8)*100,"NA")</f>
        <v>NA</v>
      </c>
      <c r="E12" s="157" t="str">
        <f>IF(C12&gt;0,(Gender!Y8/'Total Other Doc'!M8)*100,"NA")</f>
        <v>NA</v>
      </c>
      <c r="F12" s="157" t="str">
        <f>IF(C12&gt;0,('Hispanic &amp; Non-resident'!Y8/'Total Other Doc'!M8)*100,"NA")</f>
        <v>NA</v>
      </c>
      <c r="G12" s="156" t="str">
        <f>IF(C12&gt;0,(black!M8/'all race'!M8)*100,"NA")</f>
        <v>NA</v>
      </c>
      <c r="H12" s="157" t="str">
        <f>IF(C12&gt;0,(black!Y8/black!M8)*100, "NA")</f>
        <v>NA</v>
      </c>
      <c r="I12" s="156" t="str">
        <f>IF(C12&gt;0,('Hispanic &amp; Non-resident'!M8/'all race'!M8)*100,"NA")</f>
        <v>NA</v>
      </c>
    </row>
    <row r="13" spans="1:9">
      <c r="A13" s="23" t="s">
        <v>19</v>
      </c>
      <c r="B13" s="23"/>
      <c r="C13" s="154">
        <f>+'Total Other Doc'!M9</f>
        <v>0</v>
      </c>
      <c r="D13" s="157" t="str">
        <f>IF(C13&gt;0,(Public!M9/'Total Other Doc'!M9)*100,"NA")</f>
        <v>NA</v>
      </c>
      <c r="E13" s="157" t="str">
        <f>IF(C13&gt;0,(Gender!Y9/'Total Other Doc'!M9)*100,"NA")</f>
        <v>NA</v>
      </c>
      <c r="F13" s="157" t="str">
        <f>IF(C13&gt;0,('Hispanic &amp; Non-resident'!Y9/'Total Other Doc'!M9)*100,"NA")</f>
        <v>NA</v>
      </c>
      <c r="G13" s="156" t="str">
        <f>IF(C13&gt;0,(black!M9/'all race'!M9)*100,"NA")</f>
        <v>NA</v>
      </c>
      <c r="H13" s="157" t="str">
        <f>IF(C13&gt;0,(black!Y9/black!M9)*100, "NA")</f>
        <v>NA</v>
      </c>
      <c r="I13" s="156" t="str">
        <f>IF(C13&gt;0,('Hispanic &amp; Non-resident'!M9/'all race'!M9)*100,"NA")</f>
        <v>NA</v>
      </c>
    </row>
    <row r="14" spans="1:9">
      <c r="A14" s="23" t="s">
        <v>20</v>
      </c>
      <c r="B14" s="23"/>
      <c r="C14" s="154">
        <f>+'Total Other Doc'!M10</f>
        <v>33</v>
      </c>
      <c r="D14" s="155">
        <f>IF(C14&gt;0,(Public!M10/'Total Other Doc'!M10)*100,"NA")</f>
        <v>0</v>
      </c>
      <c r="E14" s="155">
        <f>IF(C14&gt;0,(Gender!Y10/'Total Other Doc'!M10)*100,"NA")</f>
        <v>48.484848484848484</v>
      </c>
      <c r="F14" s="155">
        <f>IF(C14&gt;0,('Hispanic &amp; Non-resident'!Y10/'Total Other Doc'!M10)*100,"NA")</f>
        <v>3.0303030303030303</v>
      </c>
      <c r="G14" s="156">
        <f>IF(C14&gt;0,(black!M10/'all race'!M10)*100,"NA")</f>
        <v>6.25</v>
      </c>
      <c r="H14" s="157">
        <f>IF(C14&gt;0,(black!Y10/black!M10)*100, "NA")</f>
        <v>0</v>
      </c>
      <c r="I14" s="158">
        <f>IF(C14&gt;0,('Hispanic &amp; Non-resident'!M10/'all race'!M10)*100,"NA")</f>
        <v>15.625</v>
      </c>
    </row>
    <row r="15" spans="1:9">
      <c r="A15" s="22" t="s">
        <v>21</v>
      </c>
      <c r="B15" s="22"/>
      <c r="C15" s="145">
        <f>+'Total Other Doc'!M11</f>
        <v>26</v>
      </c>
      <c r="D15" s="150">
        <f>IF(C15&gt;0,(Public!M11/'Total Other Doc'!M11)*100,"NA")</f>
        <v>0</v>
      </c>
      <c r="E15" s="150">
        <f>IF(C15&gt;0,(Gender!Y11/'Total Other Doc'!M11)*100,"NA")</f>
        <v>69.230769230769226</v>
      </c>
      <c r="F15" s="150">
        <f>IF(C15&gt;0,('Hispanic &amp; Non-resident'!Y11/'Total Other Doc'!M11)*100,"NA")</f>
        <v>0</v>
      </c>
      <c r="G15" s="133">
        <f>IF(C15&gt;0,(black!M11/'all race'!M11)*100,"NA")</f>
        <v>30.76923076923077</v>
      </c>
      <c r="H15" s="151">
        <f>IF(C15&gt;0,(black!Y11/black!M11)*100, "NA")</f>
        <v>12.5</v>
      </c>
      <c r="I15" s="132">
        <f>IF(C15&gt;0,('Hispanic &amp; Non-resident'!M11/'all race'!M11)*100,"NA")</f>
        <v>0</v>
      </c>
    </row>
    <row r="16" spans="1:9">
      <c r="A16" s="22" t="s">
        <v>22</v>
      </c>
      <c r="B16" s="22"/>
      <c r="C16" s="145">
        <f>+'Total Other Doc'!M12</f>
        <v>57</v>
      </c>
      <c r="D16" s="150">
        <f>IF(C16&gt;0,(Public!M12/'Total Other Doc'!M12)*100,"NA")</f>
        <v>100</v>
      </c>
      <c r="E16" s="150">
        <f>IF(C16&gt;0,(Gender!Y12/'Total Other Doc'!M12)*100,"NA")</f>
        <v>64.912280701754383</v>
      </c>
      <c r="F16" s="150">
        <f>IF(C16&gt;0,('Hispanic &amp; Non-resident'!Y12/'Total Other Doc'!M12)*100,"NA")</f>
        <v>5.2631578947368416</v>
      </c>
      <c r="G16" s="133">
        <f>IF(C16&gt;0,(black!M12/'all race'!M12)*100,"NA")</f>
        <v>15.09433962264151</v>
      </c>
      <c r="H16" s="151">
        <f>IF(C16&gt;0,(black!Y12/black!M12)*100, "NA")</f>
        <v>0</v>
      </c>
      <c r="I16" s="132">
        <f>IF(C16&gt;0,('Hispanic &amp; Non-resident'!M12/'all race'!M12)*100,"NA")</f>
        <v>0</v>
      </c>
    </row>
    <row r="17" spans="1:9">
      <c r="A17" s="22" t="s">
        <v>23</v>
      </c>
      <c r="B17" s="22"/>
      <c r="C17" s="145">
        <f>+'Total Other Doc'!M13</f>
        <v>0</v>
      </c>
      <c r="D17" s="151" t="str">
        <f>IF(C17&gt;0,(Public!M13/'Total Other Doc'!M13)*100,"NA")</f>
        <v>NA</v>
      </c>
      <c r="E17" s="151" t="str">
        <f>IF(C17&gt;0,(Gender!Y13/'Total Other Doc'!M13)*100,"NA")</f>
        <v>NA</v>
      </c>
      <c r="F17" s="151" t="str">
        <f>IF(C17&gt;0,('Hispanic &amp; Non-resident'!Y13/'Total Other Doc'!M13)*100,"NA")</f>
        <v>NA</v>
      </c>
      <c r="G17" s="133" t="str">
        <f>IF(C17&gt;0,(black!M13/'all race'!M13)*100,"NA")</f>
        <v>NA</v>
      </c>
      <c r="H17" s="151" t="str">
        <f>IF(C17&gt;0,(black!Y13/black!M13)*100, "NA")</f>
        <v>NA</v>
      </c>
      <c r="I17" s="133" t="str">
        <f>IF(C17&gt;0,('Hispanic &amp; Non-resident'!M13/'all race'!M13)*100,"NA")</f>
        <v>NA</v>
      </c>
    </row>
    <row r="18" spans="1:9">
      <c r="A18" s="22" t="s">
        <v>24</v>
      </c>
      <c r="B18" s="22"/>
      <c r="C18" s="145">
        <f>+'Total Other Doc'!M14</f>
        <v>0</v>
      </c>
      <c r="D18" s="151" t="str">
        <f>IF(C18&gt;0,(Public!M14/'Total Other Doc'!M14)*100,"NA")</f>
        <v>NA</v>
      </c>
      <c r="E18" s="151" t="str">
        <f>IF(C18&gt;0,(Gender!Y14/'Total Other Doc'!M14)*100,"NA")</f>
        <v>NA</v>
      </c>
      <c r="F18" s="151" t="str">
        <f>IF(C18&gt;0,('Hispanic &amp; Non-resident'!Y14/'Total Other Doc'!M14)*100,"NA")</f>
        <v>NA</v>
      </c>
      <c r="G18" s="133" t="str">
        <f>IF(C18&gt;0,(black!M14/'all race'!M14)*100,"NA")</f>
        <v>NA</v>
      </c>
      <c r="H18" s="151" t="str">
        <f>IF(C18&gt;0,(black!Y14/black!M14)*100, "NA")</f>
        <v>NA</v>
      </c>
      <c r="I18" s="133" t="str">
        <f>IF(C18&gt;0,('Hispanic &amp; Non-resident'!M14/'all race'!M14)*100,"NA")</f>
        <v>NA</v>
      </c>
    </row>
    <row r="19" spans="1:9">
      <c r="A19" s="23" t="s">
        <v>25</v>
      </c>
      <c r="B19" s="23"/>
      <c r="C19" s="154">
        <f>+'Total Other Doc'!M15</f>
        <v>3</v>
      </c>
      <c r="D19" s="155">
        <f>IF(C19&gt;0,(Public!M15/'Total Other Doc'!M15)*100,"NA")</f>
        <v>0</v>
      </c>
      <c r="E19" s="155">
        <f>IF(C19&gt;0,(Gender!Y15/'Total Other Doc'!M15)*100,"NA")</f>
        <v>0</v>
      </c>
      <c r="F19" s="155">
        <f>IF(C19&gt;0,('Hispanic &amp; Non-resident'!Y15/'Total Other Doc'!M15)*100,"NA")</f>
        <v>0</v>
      </c>
      <c r="G19" s="156">
        <f>IF(C19&gt;0,(black!M15/'all race'!M15)*100,"NA")</f>
        <v>0</v>
      </c>
      <c r="H19" s="157" t="s">
        <v>17</v>
      </c>
      <c r="I19" s="158">
        <f>IF(C19&gt;0,('Hispanic &amp; Non-resident'!M15/'all race'!M15)*100,"NA")</f>
        <v>0</v>
      </c>
    </row>
    <row r="20" spans="1:9">
      <c r="A20" s="23" t="s">
        <v>26</v>
      </c>
      <c r="B20" s="23"/>
      <c r="C20" s="154">
        <f>+'Total Other Doc'!M16</f>
        <v>55</v>
      </c>
      <c r="D20" s="155">
        <f>IF(C20&gt;0,(Public!M16/'Total Other Doc'!M16)*100,"NA")</f>
        <v>0</v>
      </c>
      <c r="E20" s="155">
        <f>IF(C20&gt;0,(Gender!Y16/'Total Other Doc'!M16)*100,"NA")</f>
        <v>9.0909090909090917</v>
      </c>
      <c r="F20" s="155">
        <f>IF(C20&gt;0,('Hispanic &amp; Non-resident'!Y16/'Total Other Doc'!M16)*100,"NA")</f>
        <v>1.8181818181818181</v>
      </c>
      <c r="G20" s="156">
        <f>IF(C20&gt;0,(black!M16/'all race'!M16)*100,"NA")</f>
        <v>9.433962264150944</v>
      </c>
      <c r="H20" s="157">
        <f>IF(C20&gt;0,(black!Y16/black!M16)*100, "NA")</f>
        <v>40</v>
      </c>
      <c r="I20" s="158">
        <f>IF(C20&gt;0,('Hispanic &amp; Non-resident'!M16/'all race'!M16)*100,"NA")</f>
        <v>3.7735849056603774</v>
      </c>
    </row>
    <row r="21" spans="1:9">
      <c r="A21" s="23" t="s">
        <v>27</v>
      </c>
      <c r="B21" s="23"/>
      <c r="C21" s="154">
        <f>+'Total Other Doc'!M17</f>
        <v>0</v>
      </c>
      <c r="D21" s="157" t="str">
        <f>IF(C21&gt;0,(Public!M17/'Total Other Doc'!M17)*100,"NA")</f>
        <v>NA</v>
      </c>
      <c r="E21" s="157" t="str">
        <f>IF(C21&gt;0,(Gender!Y17/'Total Other Doc'!M17)*100,"NA")</f>
        <v>NA</v>
      </c>
      <c r="F21" s="157" t="str">
        <f>IF(C21&gt;0,('Hispanic &amp; Non-resident'!Y17/'Total Other Doc'!M17)*100,"NA")</f>
        <v>NA</v>
      </c>
      <c r="G21" s="156" t="str">
        <f>IF(C21&gt;0,(black!M17/'all race'!M17)*100,"NA")</f>
        <v>NA</v>
      </c>
      <c r="H21" s="157" t="str">
        <f>IF(C21&gt;0,(black!Y17/black!M17)*100, "NA")</f>
        <v>NA</v>
      </c>
      <c r="I21" s="156" t="str">
        <f>IF(C21&gt;0,('Hispanic &amp; Non-resident'!M17/'all race'!M17)*100,"NA")</f>
        <v>NA</v>
      </c>
    </row>
    <row r="22" spans="1:9">
      <c r="A22" s="23" t="s">
        <v>28</v>
      </c>
      <c r="B22" s="23"/>
      <c r="C22" s="154">
        <f>+'Total Other Doc'!M18</f>
        <v>0</v>
      </c>
      <c r="D22" s="157" t="str">
        <f>IF(C22&gt;0,(Public!M18/'Total Other Doc'!M18)*100,"NA")</f>
        <v>NA</v>
      </c>
      <c r="E22" s="157" t="str">
        <f>IF(C22&gt;0,(Gender!Y18/'Total Other Doc'!M18)*100,"NA")</f>
        <v>NA</v>
      </c>
      <c r="F22" s="157" t="str">
        <f>IF(C22&gt;0,('Hispanic &amp; Non-resident'!Y18/'Total Other Doc'!M18)*100,"NA")</f>
        <v>NA</v>
      </c>
      <c r="G22" s="156" t="str">
        <f>IF(C22&gt;0,(black!M18/'all race'!M18)*100,"NA")</f>
        <v>NA</v>
      </c>
      <c r="H22" s="157" t="str">
        <f>IF(C22&gt;0,(black!Y18/black!M18)*100, "NA")</f>
        <v>NA</v>
      </c>
      <c r="I22" s="156" t="str">
        <f>IF(C22&gt;0,('Hispanic &amp; Non-resident'!M18/'all race'!M18)*100,"NA")</f>
        <v>NA</v>
      </c>
    </row>
    <row r="23" spans="1:9">
      <c r="A23" s="22" t="s">
        <v>29</v>
      </c>
      <c r="B23" s="22"/>
      <c r="C23" s="145">
        <f>+'Total Other Doc'!M19</f>
        <v>24</v>
      </c>
      <c r="D23" s="150">
        <f>IF(C23&gt;0,(Public!M19/'Total Other Doc'!M19)*100,"NA")</f>
        <v>0</v>
      </c>
      <c r="E23" s="150">
        <f>IF(C23&gt;0,(Gender!Y19/'Total Other Doc'!M19)*100,"NA")</f>
        <v>25</v>
      </c>
      <c r="F23" s="150">
        <f>IF(C23&gt;0,('Hispanic &amp; Non-resident'!Y19/'Total Other Doc'!M19)*100,"NA")</f>
        <v>0</v>
      </c>
      <c r="G23" s="133">
        <f>IF(C23&gt;0,(black!M19/'all race'!M19)*100,"NA")</f>
        <v>66.666666666666657</v>
      </c>
      <c r="H23" s="151">
        <f>IF(C23&gt;0,(black!Y19/black!M19)*100, "NA")</f>
        <v>100</v>
      </c>
      <c r="I23" s="132">
        <f>IF(C23&gt;0,('Hispanic &amp; Non-resident'!M19/'all race'!M19)*100,"NA")</f>
        <v>8.3333333333333321</v>
      </c>
    </row>
    <row r="24" spans="1:9">
      <c r="A24" s="22" t="s">
        <v>30</v>
      </c>
      <c r="B24" s="22"/>
      <c r="C24" s="145">
        <f>+'Total Other Doc'!M20</f>
        <v>75</v>
      </c>
      <c r="D24" s="150">
        <f>IF(C24&gt;0,(Public!M20/'Total Other Doc'!M20)*100,"NA")</f>
        <v>50.666666666666671</v>
      </c>
      <c r="E24" s="150">
        <f>IF(C24&gt;0,(Gender!Y20/'Total Other Doc'!M20)*100,"NA")</f>
        <v>61.333333333333329</v>
      </c>
      <c r="F24" s="150">
        <f>IF(C24&gt;0,('Hispanic &amp; Non-resident'!Y20/'Total Other Doc'!M20)*100,"NA")</f>
        <v>10.666666666666668</v>
      </c>
      <c r="G24" s="133">
        <f>IF(C24&gt;0,(black!M20/'all race'!M20)*100,"NA")</f>
        <v>15.873015873015872</v>
      </c>
      <c r="H24" s="151">
        <f>IF(C24&gt;0,(black!Y20/black!M20)*100, "NA")</f>
        <v>0</v>
      </c>
      <c r="I24" s="132">
        <f>IF(C24&gt;0,('Hispanic &amp; Non-resident'!M20/'all race'!M20)*100,"NA")</f>
        <v>4.7619047619047619</v>
      </c>
    </row>
    <row r="25" spans="1:9">
      <c r="A25" s="22" t="s">
        <v>31</v>
      </c>
      <c r="B25" s="22"/>
      <c r="C25" s="145">
        <f>+'Total Other Doc'!M21</f>
        <v>42</v>
      </c>
      <c r="D25" s="150">
        <f>IF(C25&gt;0,(Public!M21/'Total Other Doc'!M21)*100,"NA")</f>
        <v>23.809523809523807</v>
      </c>
      <c r="E25" s="150">
        <f>IF(C25&gt;0,(Gender!Y21/'Total Other Doc'!M21)*100,"NA")</f>
        <v>52.380952380952387</v>
      </c>
      <c r="F25" s="150">
        <f>IF(C25&gt;0,('Hispanic &amp; Non-resident'!Y21/'Total Other Doc'!M21)*100,"NA")</f>
        <v>0</v>
      </c>
      <c r="G25" s="133">
        <f>IF(C25&gt;0,(black!M21/'all race'!M21)*100,"NA")</f>
        <v>76.19047619047619</v>
      </c>
      <c r="H25" s="151">
        <f>IF(C25&gt;0,(black!Y21/black!M21)*100, "NA")</f>
        <v>96.875</v>
      </c>
      <c r="I25" s="132">
        <f>IF(C25&gt;0,('Hispanic &amp; Non-resident'!M21/'all race'!M21)*100,"NA")</f>
        <v>2.3809523809523809</v>
      </c>
    </row>
    <row r="26" spans="1:9">
      <c r="A26" s="20" t="s">
        <v>32</v>
      </c>
      <c r="B26" s="22"/>
      <c r="C26" s="145">
        <f>+'Total Other Doc'!M22</f>
        <v>0</v>
      </c>
      <c r="D26" s="151" t="str">
        <f>IF(C26&gt;0,(Public!M22/'Total Other Doc'!M22)*100,"NA")</f>
        <v>NA</v>
      </c>
      <c r="E26" s="151" t="str">
        <f>IF(C26&gt;0,(Gender!Y22/'Total Other Doc'!M22)*100,"NA")</f>
        <v>NA</v>
      </c>
      <c r="F26" s="151" t="str">
        <f>IF(C26&gt;0,('Hispanic &amp; Non-resident'!Y22/'Total Other Doc'!M22)*100,"NA")</f>
        <v>NA</v>
      </c>
      <c r="G26" s="133" t="str">
        <f>IF(C26&gt;0,(black!M22/'all race'!M22)*100,"NA")</f>
        <v>NA</v>
      </c>
      <c r="H26" s="171" t="str">
        <f>IF(C26&gt;0,(black!Y22/black!M22)*100, "NA")</f>
        <v>NA</v>
      </c>
      <c r="I26" s="133" t="str">
        <f>IF(C26&gt;0,('Hispanic &amp; Non-resident'!M22/'all race'!M22)*100,"NA")</f>
        <v>NA</v>
      </c>
    </row>
    <row r="27" spans="1:9">
      <c r="A27" s="22" t="s">
        <v>33</v>
      </c>
      <c r="B27" s="137"/>
      <c r="C27" s="146">
        <f>+'Total Other Doc'!M23</f>
        <v>938</v>
      </c>
      <c r="D27" s="152">
        <f>IF(C27&gt;0,(Public!M23/'Total Other Doc'!M23)*100,"NA")</f>
        <v>46.695095948827294</v>
      </c>
      <c r="E27" s="152">
        <f>IF(C27&gt;0,(Gender!Y23/'Total Other Doc'!M23)*100,"NA")</f>
        <v>73.347547974413658</v>
      </c>
      <c r="F27" s="152">
        <f>IF(C27&gt;0,('Hispanic &amp; Non-resident'!Y23/'Total Other Doc'!M23)*100,"NA")</f>
        <v>4.9040511727078888</v>
      </c>
      <c r="G27" s="139">
        <f>IF(C27&gt;0,(black!M23/'all race'!M23)*100,"NA")</f>
        <v>15.105386416861826</v>
      </c>
      <c r="H27" s="151">
        <f>IF(C27&gt;0,(black!Y23/black!M23)*100, "NA")</f>
        <v>0</v>
      </c>
      <c r="I27" s="138">
        <f>IF(C27&gt;0,('Hispanic &amp; Non-resident'!M23/'all race'!M23)*100,"NA")</f>
        <v>17.330210772833723</v>
      </c>
    </row>
    <row r="28" spans="1:9">
      <c r="A28" s="22" t="s">
        <v>15</v>
      </c>
      <c r="B28" s="22"/>
      <c r="C28" s="145">
        <f>+'Total Other Doc'!M24</f>
        <v>41.41280353200883</v>
      </c>
      <c r="D28" s="150">
        <f>IF(C28&gt;0,(Public!M24/'Total Other Doc'!M24)*100,"NA")</f>
        <v>148.54549483721041</v>
      </c>
      <c r="E28" s="150">
        <f>IF(C28&gt;0,(Gender!Y24/'Total Other Doc'!M24)*100,"NA")</f>
        <v>113.01509942996388</v>
      </c>
      <c r="F28" s="150">
        <f>IF(C28&gt;0,('Hispanic &amp; Non-resident'!Y24/'Total Other Doc'!M24)*100,"NA")</f>
        <v>100.06915230795828</v>
      </c>
      <c r="G28" s="133">
        <f>IF(C28&gt;0,(black!M24/'all race'!M24)*100,"NA")</f>
        <v>85.135636221701816</v>
      </c>
      <c r="H28" s="151">
        <f>IF(C28&gt;0,(black!Y24/black!M24)*100, "NA")</f>
        <v>0</v>
      </c>
      <c r="I28" s="132">
        <f>IF(C28&gt;0,('Hispanic &amp; Non-resident'!M24/'all race'!M24)*100,"NA")</f>
        <v>174.07424583207737</v>
      </c>
    </row>
    <row r="29" spans="1:9">
      <c r="A29" s="23" t="s">
        <v>34</v>
      </c>
      <c r="B29" s="23"/>
      <c r="C29" s="154">
        <f>+'Total Other Doc'!M25</f>
        <v>0</v>
      </c>
      <c r="D29" s="157" t="str">
        <f>IF(C29&gt;0,(Public!M25/'Total Other Doc'!M25)*100,"NA")</f>
        <v>NA</v>
      </c>
      <c r="E29" s="157" t="str">
        <f>IF(C29&gt;0,(Gender!Y25/'Total Other Doc'!M25)*100,"NA")</f>
        <v>NA</v>
      </c>
      <c r="F29" s="157" t="str">
        <f>IF(C29&gt;0,('Hispanic &amp; Non-resident'!Y25/'Total Other Doc'!M25)*100,"NA")</f>
        <v>NA</v>
      </c>
      <c r="G29" s="156" t="str">
        <f>IF(C29&gt;0,(black!M25/'all race'!M25)*100,"NA")</f>
        <v>NA</v>
      </c>
      <c r="H29" s="157" t="str">
        <f>IF(C29&gt;0,(black!Y25/black!M25)*100, "NA")</f>
        <v>NA</v>
      </c>
      <c r="I29" s="156" t="str">
        <f>IF(C29&gt;0,('Hispanic &amp; Non-resident'!M25/'all race'!M25)*100,"NA")</f>
        <v>NA</v>
      </c>
    </row>
    <row r="30" spans="1:9">
      <c r="A30" s="23" t="s">
        <v>35</v>
      </c>
      <c r="B30" s="23"/>
      <c r="C30" s="154">
        <f>+'Total Other Doc'!M26</f>
        <v>0</v>
      </c>
      <c r="D30" s="157" t="str">
        <f>IF(C30&gt;0,(Public!M26/'Total Other Doc'!M26)*100,"NA")</f>
        <v>NA</v>
      </c>
      <c r="E30" s="157" t="str">
        <f>IF(C30&gt;0,(Gender!Y26/'Total Other Doc'!M26)*100,"NA")</f>
        <v>NA</v>
      </c>
      <c r="F30" s="157" t="str">
        <f>IF(C30&gt;0,('Hispanic &amp; Non-resident'!Y26/'Total Other Doc'!M26)*100,"NA")</f>
        <v>NA</v>
      </c>
      <c r="G30" s="156" t="str">
        <f>IF(C30&gt;0,(black!M26/'all race'!M26)*100,"NA")</f>
        <v>NA</v>
      </c>
      <c r="H30" s="157" t="str">
        <f>IF(C30&gt;0,(black!Y26/black!M26)*100, "NA")</f>
        <v>NA</v>
      </c>
      <c r="I30" s="156" t="str">
        <f>IF(C30&gt;0,('Hispanic &amp; Non-resident'!M26/'all race'!M26)*100,"NA")</f>
        <v>NA</v>
      </c>
    </row>
    <row r="31" spans="1:9">
      <c r="A31" s="23" t="s">
        <v>36</v>
      </c>
      <c r="B31" s="23"/>
      <c r="C31" s="154">
        <f>+'Total Other Doc'!M27</f>
        <v>665</v>
      </c>
      <c r="D31" s="155">
        <f>IF(C31&gt;0,(Public!M27/'Total Other Doc'!M27)*100,"NA")</f>
        <v>42.255639097744364</v>
      </c>
      <c r="E31" s="155">
        <f>IF(C31&gt;0,(Gender!Y27/'Total Other Doc'!M27)*100,"NA")</f>
        <v>70.225563909774436</v>
      </c>
      <c r="F31" s="155">
        <f>IF(C31&gt;0,('Hispanic &amp; Non-resident'!Y27/'Total Other Doc'!M27)*100,"NA")</f>
        <v>6.4661654135338349</v>
      </c>
      <c r="G31" s="156">
        <f>IF(C31&gt;0,(black!M27/'all race'!M27)*100,"NA")</f>
        <v>17.687074829931973</v>
      </c>
      <c r="H31" s="157">
        <f>IF(C31&gt;0,(black!Y27/black!M27)*100, "NA")</f>
        <v>0</v>
      </c>
      <c r="I31" s="158">
        <f>IF(C31&gt;0,('Hispanic &amp; Non-resident'!M27/'all race'!M27)*100,"NA")</f>
        <v>22.448979591836736</v>
      </c>
    </row>
    <row r="32" spans="1:9">
      <c r="A32" s="23" t="s">
        <v>37</v>
      </c>
      <c r="B32" s="23"/>
      <c r="C32" s="154">
        <f>+'Total Other Doc'!M28</f>
        <v>5</v>
      </c>
      <c r="D32" s="155">
        <f>IF(C32&gt;0,(Public!M28/'Total Other Doc'!M28)*100,"NA")</f>
        <v>0</v>
      </c>
      <c r="E32" s="155">
        <f>IF(C32&gt;0,(Gender!Y28/'Total Other Doc'!M28)*100,"NA")</f>
        <v>0</v>
      </c>
      <c r="F32" s="155">
        <f>IF(C32&gt;0,('Hispanic &amp; Non-resident'!Y28/'Total Other Doc'!M28)*100,"NA")</f>
        <v>0</v>
      </c>
      <c r="G32" s="156">
        <f>IF(C32&gt;0,(black!M28/'all race'!M28)*100,"NA")</f>
        <v>0</v>
      </c>
      <c r="H32" s="157" t="s">
        <v>17</v>
      </c>
      <c r="I32" s="158">
        <f>IF(C32&gt;0,('Hispanic &amp; Non-resident'!M28/'all race'!M28)*100,"NA")</f>
        <v>0</v>
      </c>
    </row>
    <row r="33" spans="1:9">
      <c r="A33" s="22" t="s">
        <v>38</v>
      </c>
      <c r="B33" s="22"/>
      <c r="C33" s="145">
        <f>+'Total Other Doc'!M29</f>
        <v>0</v>
      </c>
      <c r="D33" s="151" t="str">
        <f>IF(C33&gt;0,(Public!M29/'Total Other Doc'!M29)*100,"NA")</f>
        <v>NA</v>
      </c>
      <c r="E33" s="151" t="str">
        <f>IF(C33&gt;0,(Gender!Y29/'Total Other Doc'!M29)*100,"NA")</f>
        <v>NA</v>
      </c>
      <c r="F33" s="151" t="str">
        <f>IF(C33&gt;0,('Hispanic &amp; Non-resident'!Y29/'Total Other Doc'!M29)*100,"NA")</f>
        <v>NA</v>
      </c>
      <c r="G33" s="133" t="str">
        <f>IF(C33&gt;0,(black!M29/'all race'!M29)*100,"NA")</f>
        <v>NA</v>
      </c>
      <c r="H33" s="151" t="str">
        <f>IF(C33&gt;0,(black!Y29/black!M29)*100, "NA")</f>
        <v>NA</v>
      </c>
      <c r="I33" s="133" t="str">
        <f>IF(C33&gt;0,('Hispanic &amp; Non-resident'!M29/'all race'!M29)*100,"NA")</f>
        <v>NA</v>
      </c>
    </row>
    <row r="34" spans="1:9">
      <c r="A34" s="22" t="s">
        <v>39</v>
      </c>
      <c r="B34" s="22"/>
      <c r="C34" s="145">
        <f>+'Total Other Doc'!M30</f>
        <v>0</v>
      </c>
      <c r="D34" s="151" t="str">
        <f>IF(C34&gt;0,(Public!M30/'Total Other Doc'!M30)*100,"NA")</f>
        <v>NA</v>
      </c>
      <c r="E34" s="151" t="str">
        <f>IF(C34&gt;0,(Gender!Y30/'Total Other Doc'!M30)*100,"NA")</f>
        <v>NA</v>
      </c>
      <c r="F34" s="151" t="str">
        <f>IF(C34&gt;0,('Hispanic &amp; Non-resident'!Y30/'Total Other Doc'!M30)*100,"NA")</f>
        <v>NA</v>
      </c>
      <c r="G34" s="133" t="str">
        <f>IF(C34&gt;0,(black!M30/'all race'!M30)*100,"NA")</f>
        <v>NA</v>
      </c>
      <c r="H34" s="151" t="str">
        <f>IF(C34&gt;0,(black!Y30/black!M30)*100, "NA")</f>
        <v>NA</v>
      </c>
      <c r="I34" s="133" t="str">
        <f>IF(C34&gt;0,('Hispanic &amp; Non-resident'!M30/'all race'!M30)*100,"NA")</f>
        <v>NA</v>
      </c>
    </row>
    <row r="35" spans="1:9">
      <c r="A35" s="22" t="s">
        <v>40</v>
      </c>
      <c r="B35" s="22"/>
      <c r="C35" s="145">
        <f>+'Total Other Doc'!M31</f>
        <v>0</v>
      </c>
      <c r="D35" s="151" t="str">
        <f>IF(C35&gt;0,(Public!M31/'Total Other Doc'!M31)*100,"NA")</f>
        <v>NA</v>
      </c>
      <c r="E35" s="151" t="str">
        <f>IF(C35&gt;0,(Gender!Y31/'Total Other Doc'!M31)*100,"NA")</f>
        <v>NA</v>
      </c>
      <c r="F35" s="151" t="str">
        <f>IF(C35&gt;0,('Hispanic &amp; Non-resident'!Y31/'Total Other Doc'!M31)*100,"NA")</f>
        <v>NA</v>
      </c>
      <c r="G35" s="133" t="str">
        <f>IF(C35&gt;0,(black!M31/'all race'!M31)*100,"NA")</f>
        <v>NA</v>
      </c>
      <c r="H35" s="151" t="str">
        <f>IF(C35&gt;0,(black!Y31/black!M31)*100, "NA")</f>
        <v>NA</v>
      </c>
      <c r="I35" s="133" t="str">
        <f>IF(C35&gt;0,('Hispanic &amp; Non-resident'!M31/'all race'!M31)*100,"NA")</f>
        <v>NA</v>
      </c>
    </row>
    <row r="36" spans="1:9">
      <c r="A36" s="22" t="s">
        <v>41</v>
      </c>
      <c r="B36" s="22"/>
      <c r="C36" s="145">
        <f>+'Total Other Doc'!M32</f>
        <v>0</v>
      </c>
      <c r="D36" s="151" t="str">
        <f>IF(C36&gt;0,(Public!M32/'Total Other Doc'!M32)*100,"NA")</f>
        <v>NA</v>
      </c>
      <c r="E36" s="151" t="str">
        <f>IF(C36&gt;0,(Gender!Y32/'Total Other Doc'!M32)*100,"NA")</f>
        <v>NA</v>
      </c>
      <c r="F36" s="151" t="str">
        <f>IF(C36&gt;0,('Hispanic &amp; Non-resident'!Y32/'Total Other Doc'!M32)*100,"NA")</f>
        <v>NA</v>
      </c>
      <c r="G36" s="133" t="str">
        <f>IF(C36&gt;0,(black!M32/'all race'!M32)*100,"NA")</f>
        <v>NA</v>
      </c>
      <c r="H36" s="151" t="str">
        <f>IF(C36&gt;0,(black!Y32/black!M32)*100, "NA")</f>
        <v>NA</v>
      </c>
      <c r="I36" s="133" t="str">
        <f>IF(C36&gt;0,('Hispanic &amp; Non-resident'!M32/'all race'!M32)*100,"NA")</f>
        <v>NA</v>
      </c>
    </row>
    <row r="37" spans="1:9">
      <c r="A37" s="23" t="s">
        <v>42</v>
      </c>
      <c r="B37" s="23"/>
      <c r="C37" s="154">
        <f>+'Total Other Doc'!M33</f>
        <v>0</v>
      </c>
      <c r="D37" s="157" t="str">
        <f>IF(C37&gt;0,(Public!M33/'Total Other Doc'!M33)*100,"NA")</f>
        <v>NA</v>
      </c>
      <c r="E37" s="157" t="str">
        <f>IF(C37&gt;0,(Gender!Y33/'Total Other Doc'!M33)*100,"NA")</f>
        <v>NA</v>
      </c>
      <c r="F37" s="157" t="str">
        <f>IF(C37&gt;0,('Hispanic &amp; Non-resident'!Y33/'Total Other Doc'!M33)*100,"NA")</f>
        <v>NA</v>
      </c>
      <c r="G37" s="156" t="str">
        <f>IF(C37&gt;0,(black!M33/'all race'!M33)*100,"NA")</f>
        <v>NA</v>
      </c>
      <c r="H37" s="157" t="str">
        <f>IF(C37&gt;0,(black!Y33/black!M33)*100, "NA")</f>
        <v>NA</v>
      </c>
      <c r="I37" s="156" t="str">
        <f>IF(C37&gt;0,('Hispanic &amp; Non-resident'!M33/'all race'!M33)*100,"NA")</f>
        <v>NA</v>
      </c>
    </row>
    <row r="38" spans="1:9">
      <c r="A38" s="23" t="s">
        <v>43</v>
      </c>
      <c r="B38" s="23"/>
      <c r="C38" s="154">
        <f>+'Total Other Doc'!M34</f>
        <v>19</v>
      </c>
      <c r="D38" s="155">
        <f>IF(C38&gt;0,(Public!M34/'Total Other Doc'!M34)*100,"NA")</f>
        <v>0</v>
      </c>
      <c r="E38" s="155">
        <f>IF(C38&gt;0,(Gender!Y34/'Total Other Doc'!M34)*100,"NA")</f>
        <v>36.84210526315789</v>
      </c>
      <c r="F38" s="155">
        <f>IF(C38&gt;0,('Hispanic &amp; Non-resident'!Y34/'Total Other Doc'!M34)*100,"NA")</f>
        <v>5.2631578947368416</v>
      </c>
      <c r="G38" s="156">
        <f>IF(C38&gt;0,(black!M34/'all race'!M34)*100,"NA")</f>
        <v>5.5555555555555554</v>
      </c>
      <c r="H38" s="157">
        <f>IF(C38&gt;0,(black!Y34/black!M34)*100, "NA")</f>
        <v>0</v>
      </c>
      <c r="I38" s="158">
        <f>IF(C38&gt;0,('Hispanic &amp; Non-resident'!M34/'all race'!M34)*100,"NA")</f>
        <v>0</v>
      </c>
    </row>
    <row r="39" spans="1:9">
      <c r="A39" s="23" t="s">
        <v>44</v>
      </c>
      <c r="B39" s="23"/>
      <c r="C39" s="154">
        <f>+'Total Other Doc'!M35</f>
        <v>92</v>
      </c>
      <c r="D39" s="155">
        <f>IF(C39&gt;0,(Public!M35/'Total Other Doc'!M35)*100,"NA")</f>
        <v>0</v>
      </c>
      <c r="E39" s="155">
        <f>IF(C39&gt;0,(Gender!Y35/'Total Other Doc'!M35)*100,"NA")</f>
        <v>95.652173913043484</v>
      </c>
      <c r="F39" s="155">
        <f>IF(C39&gt;0,('Hispanic &amp; Non-resident'!Y35/'Total Other Doc'!M35)*100,"NA")</f>
        <v>0</v>
      </c>
      <c r="G39" s="156">
        <f>IF(C39&gt;0,(black!M35/'all race'!M35)*100,"NA")</f>
        <v>13.043478260869565</v>
      </c>
      <c r="H39" s="157">
        <f>IF(C39&gt;0,(black!Y35/black!M35)*100, "NA")</f>
        <v>0</v>
      </c>
      <c r="I39" s="158">
        <f>IF(C39&gt;0,('Hispanic &amp; Non-resident'!M35/'all race'!M35)*100,"NA")</f>
        <v>2.1739130434782608</v>
      </c>
    </row>
    <row r="40" spans="1:9">
      <c r="A40" s="23" t="s">
        <v>45</v>
      </c>
      <c r="B40" s="23"/>
      <c r="C40" s="154">
        <f>+'Total Other Doc'!M36</f>
        <v>157</v>
      </c>
      <c r="D40" s="155">
        <f>IF(C40&gt;0,(Public!M36/'Total Other Doc'!M36)*100,"NA")</f>
        <v>100</v>
      </c>
      <c r="E40" s="155">
        <f>IF(C40&gt;0,(Gender!Y36/'Total Other Doc'!M36)*100,"NA")</f>
        <v>80.254777070063696</v>
      </c>
      <c r="F40" s="155">
        <f>IF(C40&gt;0,('Hispanic &amp; Non-resident'!Y36/'Total Other Doc'!M36)*100,"NA")</f>
        <v>1.2738853503184715</v>
      </c>
      <c r="G40" s="156">
        <f>IF(C40&gt;0,(black!M36/'all race'!M36)*100,"NA")</f>
        <v>7.9470198675496695</v>
      </c>
      <c r="H40" s="157">
        <f>IF(C40&gt;0,(black!Y36/black!M36)*100, "NA")</f>
        <v>0</v>
      </c>
      <c r="I40" s="158">
        <f>IF(C40&gt;0,('Hispanic &amp; Non-resident'!M36/'all race'!M36)*100,"NA")</f>
        <v>9.2715231788079464</v>
      </c>
    </row>
    <row r="41" spans="1:9">
      <c r="A41" s="24" t="s">
        <v>46</v>
      </c>
      <c r="B41" s="23"/>
      <c r="C41" s="154">
        <f>+'Total Other Doc'!M37</f>
        <v>0</v>
      </c>
      <c r="D41" s="157" t="str">
        <f>IF(C41&gt;0,(Public!M37/'Total Other Doc'!M37)*100,"NA")</f>
        <v>NA</v>
      </c>
      <c r="E41" s="157" t="str">
        <f>IF(C41&gt;0,(Gender!Y37/'Total Other Doc'!M37)*100,"NA")</f>
        <v>NA</v>
      </c>
      <c r="F41" s="157" t="str">
        <f>IF(C41&gt;0,('Hispanic &amp; Non-resident'!Y37/'Total Other Doc'!M37)*100,"NA")</f>
        <v>NA</v>
      </c>
      <c r="G41" s="156" t="str">
        <f>IF(C41&gt;0,(black!M37/'all race'!M37)*100,"NA")</f>
        <v>NA</v>
      </c>
      <c r="H41" s="172" t="str">
        <f>IF(C41&gt;0,(black!Y37/black!M37)*100, "NA")</f>
        <v>NA</v>
      </c>
      <c r="I41" s="156" t="str">
        <f>IF(C41&gt;0,('Hispanic &amp; Non-resident'!M37/'all race'!M37)*100,"NA")</f>
        <v>NA</v>
      </c>
    </row>
    <row r="42" spans="1:9">
      <c r="A42" s="22" t="s">
        <v>47</v>
      </c>
      <c r="B42" s="137"/>
      <c r="C42" s="146">
        <f>+'Total Other Doc'!M38</f>
        <v>464</v>
      </c>
      <c r="D42" s="152">
        <f>IF(C42&gt;0,(Public!M38/'Total Other Doc'!M38)*100,"NA")</f>
        <v>28.879310344827587</v>
      </c>
      <c r="E42" s="152">
        <f>IF(C42&gt;0,(Gender!Y38/'Total Other Doc'!M38)*100,"NA")</f>
        <v>66.379310344827587</v>
      </c>
      <c r="F42" s="152">
        <f>IF(C42&gt;0,('Hispanic &amp; Non-resident'!Y38/'Total Other Doc'!M38)*100,"NA")</f>
        <v>5.6034482758620694</v>
      </c>
      <c r="G42" s="139">
        <f>IF(C42&gt;0,(black!M38/'all race'!M38)*100,"NA")</f>
        <v>13.255813953488371</v>
      </c>
      <c r="H42" s="151">
        <f>IF(C42&gt;0,(black!Y38/black!M38)*100, "NA")</f>
        <v>31.578947368421051</v>
      </c>
      <c r="I42" s="138">
        <f>IF(C42&gt;0,('Hispanic &amp; Non-resident'!M38/'all race'!M38)*100,"NA")</f>
        <v>4.8837209302325579</v>
      </c>
    </row>
    <row r="43" spans="1:9">
      <c r="A43" s="22" t="s">
        <v>15</v>
      </c>
      <c r="B43" s="22"/>
      <c r="C43" s="145">
        <f>+'Total Other Doc'!M39</f>
        <v>20.485651214128037</v>
      </c>
      <c r="D43" s="150">
        <f>IF(C43&gt;0,(Public!M39/'Total Other Doc'!M39)*100,"NA")</f>
        <v>91.870277993025951</v>
      </c>
      <c r="E43" s="150">
        <f>IF(C43&gt;0,(Gender!Y39/'Total Other Doc'!M39)*100,"NA")</f>
        <v>102.2783251231527</v>
      </c>
      <c r="F43" s="150">
        <f>IF(C43&gt;0,('Hispanic &amp; Non-resident'!Y39/'Total Other Doc'!M39)*100,"NA")</f>
        <v>114.34063373718544</v>
      </c>
      <c r="G43" s="133">
        <f>IF(C43&gt;0,(black!M39/'all race'!M39)*100,"NA")</f>
        <v>74.711240310077514</v>
      </c>
      <c r="H43" s="151">
        <f>IF(C43&gt;0,(black!Y39/black!M39)*100, "NA")</f>
        <v>153.62731152204839</v>
      </c>
      <c r="I43" s="132">
        <f>IF(C43&gt;0,('Hispanic &amp; Non-resident'!M39/'all race'!M39)*100,"NA")</f>
        <v>49.054800828920108</v>
      </c>
    </row>
    <row r="44" spans="1:9">
      <c r="A44" s="23" t="s">
        <v>48</v>
      </c>
      <c r="B44" s="23"/>
      <c r="C44" s="154">
        <f>+'Total Other Doc'!M40</f>
        <v>151</v>
      </c>
      <c r="D44" s="155">
        <f>IF(C44&gt;0,(Public!M40/'Total Other Doc'!M40)*100,"NA")</f>
        <v>47.019867549668874</v>
      </c>
      <c r="E44" s="155">
        <f>IF(C44&gt;0,(Gender!Y40/'Total Other Doc'!M40)*100,"NA")</f>
        <v>70.860927152317871</v>
      </c>
      <c r="F44" s="155">
        <f>IF(C44&gt;0,('Hispanic &amp; Non-resident'!Y40/'Total Other Doc'!M40)*100,"NA")</f>
        <v>5.298013245033113</v>
      </c>
      <c r="G44" s="156">
        <f>IF(C44&gt;0,(black!M40/'all race'!M40)*100,"NA")</f>
        <v>14.492753623188406</v>
      </c>
      <c r="H44" s="157">
        <f>IF(C44&gt;0,(black!Y40/black!M40)*100, "NA")</f>
        <v>0</v>
      </c>
      <c r="I44" s="158">
        <f>IF(C44&gt;0,('Hispanic &amp; Non-resident'!M40/'all race'!M40)*100,"NA")</f>
        <v>2.8985507246376812</v>
      </c>
    </row>
    <row r="45" spans="1:9">
      <c r="A45" s="23" t="s">
        <v>49</v>
      </c>
      <c r="B45" s="23"/>
      <c r="C45" s="154">
        <f>+'Total Other Doc'!M41</f>
        <v>17</v>
      </c>
      <c r="D45" s="155">
        <f>IF(C45&gt;0,(Public!M41/'Total Other Doc'!M41)*100,"NA")</f>
        <v>0</v>
      </c>
      <c r="E45" s="155">
        <f>IF(C45&gt;0,(Gender!Y41/'Total Other Doc'!M41)*100,"NA")</f>
        <v>11.76470588235294</v>
      </c>
      <c r="F45" s="155">
        <f>IF(C45&gt;0,('Hispanic &amp; Non-resident'!Y41/'Total Other Doc'!M41)*100,"NA")</f>
        <v>58.82352941176471</v>
      </c>
      <c r="G45" s="156">
        <f>IF(C45&gt;0,(black!M41/'all race'!M41)*100,"NA")</f>
        <v>16.666666666666664</v>
      </c>
      <c r="H45" s="157">
        <f>IF(C45&gt;0,(black!Y41/black!M41)*100, "NA")</f>
        <v>0</v>
      </c>
      <c r="I45" s="158">
        <f>IF(C45&gt;0,('Hispanic &amp; Non-resident'!M41/'all race'!M41)*100,"NA")</f>
        <v>0</v>
      </c>
    </row>
    <row r="46" spans="1:9">
      <c r="A46" s="23" t="s">
        <v>50</v>
      </c>
      <c r="B46" s="23"/>
      <c r="C46" s="154">
        <f>+'Total Other Doc'!M42</f>
        <v>17</v>
      </c>
      <c r="D46" s="155">
        <f>IF(C46&gt;0,(Public!M42/'Total Other Doc'!M42)*100,"NA")</f>
        <v>64.705882352941174</v>
      </c>
      <c r="E46" s="155">
        <f>IF(C46&gt;0,(Gender!Y42/'Total Other Doc'!M42)*100,"NA")</f>
        <v>76.470588235294116</v>
      </c>
      <c r="F46" s="155">
        <f>IF(C46&gt;0,('Hispanic &amp; Non-resident'!Y42/'Total Other Doc'!M42)*100,"NA")</f>
        <v>17.647058823529413</v>
      </c>
      <c r="G46" s="156">
        <f>IF(C46&gt;0,(black!M42/'all race'!M42)*100,"NA")</f>
        <v>14.285714285714285</v>
      </c>
      <c r="H46" s="157">
        <f>IF(C46&gt;0,(black!Y42/black!M42)*100, "NA")</f>
        <v>0</v>
      </c>
      <c r="I46" s="158">
        <f>IF(C46&gt;0,('Hispanic &amp; Non-resident'!M42/'all race'!M42)*100,"NA")</f>
        <v>7.1428571428571423</v>
      </c>
    </row>
    <row r="47" spans="1:9">
      <c r="A47" s="23" t="s">
        <v>51</v>
      </c>
      <c r="B47" s="23"/>
      <c r="C47" s="154">
        <f>+'Total Other Doc'!M43</f>
        <v>5</v>
      </c>
      <c r="D47" s="155">
        <f>IF(C47&gt;0,(Public!M43/'Total Other Doc'!M43)*100,"NA")</f>
        <v>0</v>
      </c>
      <c r="E47" s="155">
        <f>IF(C47&gt;0,(Gender!Y43/'Total Other Doc'!M43)*100,"NA")</f>
        <v>40</v>
      </c>
      <c r="F47" s="155">
        <f>IF(C47&gt;0,('Hispanic &amp; Non-resident'!Y43/'Total Other Doc'!M43)*100,"NA")</f>
        <v>0</v>
      </c>
      <c r="G47" s="156">
        <f>IF(C47&gt;0,(black!M43/'all race'!M43)*100,"NA")</f>
        <v>0</v>
      </c>
      <c r="H47" s="157" t="s">
        <v>17</v>
      </c>
      <c r="I47" s="158">
        <f>IF(C47&gt;0,('Hispanic &amp; Non-resident'!M43/'all race'!M43)*100,"NA")</f>
        <v>20</v>
      </c>
    </row>
    <row r="48" spans="1:9">
      <c r="A48" s="22" t="s">
        <v>52</v>
      </c>
      <c r="B48" s="22"/>
      <c r="C48" s="145">
        <f>+'Total Other Doc'!M44</f>
        <v>51</v>
      </c>
      <c r="D48" s="150">
        <f>IF(C48&gt;0,(Public!M44/'Total Other Doc'!M44)*100,"NA")</f>
        <v>0</v>
      </c>
      <c r="E48" s="150">
        <f>IF(C48&gt;0,(Gender!Y44/'Total Other Doc'!M44)*100,"NA")</f>
        <v>54.901960784313729</v>
      </c>
      <c r="F48" s="150">
        <f>IF(C48&gt;0,('Hispanic &amp; Non-resident'!Y44/'Total Other Doc'!M44)*100,"NA")</f>
        <v>3.9215686274509802</v>
      </c>
      <c r="G48" s="133">
        <f>IF(C48&gt;0,(black!M44/'all race'!M44)*100,"NA")</f>
        <v>8.3333333333333321</v>
      </c>
      <c r="H48" s="151">
        <f>IF(C48&gt;0,(black!Y44/black!M44)*100, "NA")</f>
        <v>0</v>
      </c>
      <c r="I48" s="132">
        <f>IF(C48&gt;0,('Hispanic &amp; Non-resident'!M44/'all race'!M44)*100,"NA")</f>
        <v>4.1666666666666661</v>
      </c>
    </row>
    <row r="49" spans="1:9">
      <c r="A49" s="22" t="s">
        <v>53</v>
      </c>
      <c r="B49" s="22"/>
      <c r="C49" s="145">
        <f>+'Total Other Doc'!M45</f>
        <v>59</v>
      </c>
      <c r="D49" s="150">
        <f>IF(C49&gt;0,(Public!M45/'Total Other Doc'!M45)*100,"NA")</f>
        <v>0</v>
      </c>
      <c r="E49" s="150">
        <f>IF(C49&gt;0,(Gender!Y45/'Total Other Doc'!M45)*100,"NA")</f>
        <v>61.016949152542374</v>
      </c>
      <c r="F49" s="150">
        <f>IF(C49&gt;0,('Hispanic &amp; Non-resident'!Y45/'Total Other Doc'!M45)*100,"NA")</f>
        <v>0</v>
      </c>
      <c r="G49" s="133">
        <f>IF(C49&gt;0,(black!M45/'all race'!M45)*100,"NA")</f>
        <v>1.6949152542372881</v>
      </c>
      <c r="H49" s="151">
        <f>IF(C49&gt;0,(black!Y45/black!M45)*100, "NA")</f>
        <v>0</v>
      </c>
      <c r="I49" s="132">
        <f>IF(C49&gt;0,('Hispanic &amp; Non-resident'!M45/'all race'!M45)*100,"NA")</f>
        <v>3.3898305084745761</v>
      </c>
    </row>
    <row r="50" spans="1:9">
      <c r="A50" s="22" t="s">
        <v>54</v>
      </c>
      <c r="B50" s="22"/>
      <c r="C50" s="145">
        <f>+'Total Other Doc'!M46</f>
        <v>10</v>
      </c>
      <c r="D50" s="150">
        <f>IF(C50&gt;0,(Public!M46/'Total Other Doc'!M46)*100,"NA")</f>
        <v>0</v>
      </c>
      <c r="E50" s="150">
        <f>IF(C50&gt;0,(Gender!Y46/'Total Other Doc'!M46)*100,"NA")</f>
        <v>40</v>
      </c>
      <c r="F50" s="150">
        <f>IF(C50&gt;0,('Hispanic &amp; Non-resident'!Y46/'Total Other Doc'!M46)*100,"NA")</f>
        <v>0</v>
      </c>
      <c r="G50" s="133">
        <f>IF(C50&gt;0,(black!M46/'all race'!M46)*100,"NA")</f>
        <v>0</v>
      </c>
      <c r="H50" s="151" t="s">
        <v>17</v>
      </c>
      <c r="I50" s="132">
        <f>IF(C50&gt;0,('Hispanic &amp; Non-resident'!M46/'all race'!M46)*100,"NA")</f>
        <v>30</v>
      </c>
    </row>
    <row r="51" spans="1:9">
      <c r="A51" s="22" t="s">
        <v>55</v>
      </c>
      <c r="B51" s="22"/>
      <c r="C51" s="145">
        <f>+'Total Other Doc'!M47</f>
        <v>91</v>
      </c>
      <c r="D51" s="150">
        <f>IF(C51&gt;0,(Public!M47/'Total Other Doc'!M47)*100,"NA")</f>
        <v>51.648351648351657</v>
      </c>
      <c r="E51" s="150">
        <f>IF(C51&gt;0,(Gender!Y47/'Total Other Doc'!M47)*100,"NA")</f>
        <v>85.714285714285708</v>
      </c>
      <c r="F51" s="150">
        <f>IF(C51&gt;0,('Hispanic &amp; Non-resident'!Y47/'Total Other Doc'!M47)*100,"NA")</f>
        <v>1.098901098901099</v>
      </c>
      <c r="G51" s="133">
        <f>IF(C51&gt;0,(black!M47/'all race'!M47)*100,"NA")</f>
        <v>12.359550561797752</v>
      </c>
      <c r="H51" s="151">
        <f>IF(C51&gt;0,(black!Y47/black!M47)*100, "NA")</f>
        <v>0</v>
      </c>
      <c r="I51" s="132">
        <f>IF(C51&gt;0,('Hispanic &amp; Non-resident'!M47/'all race'!M47)*100,"NA")</f>
        <v>5.6179775280898872</v>
      </c>
    </row>
    <row r="52" spans="1:9">
      <c r="A52" s="23" t="s">
        <v>56</v>
      </c>
      <c r="B52" s="23"/>
      <c r="C52" s="154">
        <f>+'Total Other Doc'!M48</f>
        <v>36</v>
      </c>
      <c r="D52" s="155">
        <f>IF(C52&gt;0,(Public!M48/'Total Other Doc'!M48)*100,"NA")</f>
        <v>0</v>
      </c>
      <c r="E52" s="155">
        <f>IF(C52&gt;0,(Gender!Y48/'Total Other Doc'!M48)*100,"NA")</f>
        <v>61.111111111111114</v>
      </c>
      <c r="F52" s="155">
        <f>IF(C52&gt;0,('Hispanic &amp; Non-resident'!Y48/'Total Other Doc'!M48)*100,"NA")</f>
        <v>0</v>
      </c>
      <c r="G52" s="156">
        <f>IF(C52&gt;0,(black!M48/'all race'!M48)*100,"NA")</f>
        <v>0</v>
      </c>
      <c r="H52" s="157" t="s">
        <v>17</v>
      </c>
      <c r="I52" s="158">
        <f>IF(C52&gt;0,('Hispanic &amp; Non-resident'!M48/'all race'!M48)*100,"NA")</f>
        <v>5.5555555555555554</v>
      </c>
    </row>
    <row r="53" spans="1:9">
      <c r="A53" s="23" t="s">
        <v>57</v>
      </c>
      <c r="B53" s="23"/>
      <c r="C53" s="154">
        <f>+'Total Other Doc'!M49</f>
        <v>26</v>
      </c>
      <c r="D53" s="155">
        <f>IF(C53&gt;0,(Public!M49/'Total Other Doc'!M49)*100,"NA")</f>
        <v>19.230769230769234</v>
      </c>
      <c r="E53" s="155">
        <f>IF(C53&gt;0,(Gender!Y49/'Total Other Doc'!M49)*100,"NA")</f>
        <v>61.53846153846154</v>
      </c>
      <c r="F53" s="155">
        <f>IF(C53&gt;0,('Hispanic &amp; Non-resident'!Y49/'Total Other Doc'!M49)*100,"NA")</f>
        <v>7.6923076923076925</v>
      </c>
      <c r="G53" s="156">
        <f>IF(C53&gt;0,(black!M49/'all race'!M49)*100,"NA")</f>
        <v>75</v>
      </c>
      <c r="H53" s="157">
        <f>IF(C53&gt;0,(black!Y49/black!M49)*100, "NA")</f>
        <v>100</v>
      </c>
      <c r="I53" s="158">
        <f>IF(C53&gt;0,('Hispanic &amp; Non-resident'!M49/'all race'!M49)*100,"NA")</f>
        <v>4.1666666666666661</v>
      </c>
    </row>
    <row r="54" spans="1:9">
      <c r="A54" s="23" t="s">
        <v>58</v>
      </c>
      <c r="B54" s="23"/>
      <c r="C54" s="154">
        <f>+'Total Other Doc'!M50</f>
        <v>0</v>
      </c>
      <c r="D54" s="157" t="str">
        <f>IF(C54&gt;0,(Public!M50/'Total Other Doc'!M50)*100,"NA")</f>
        <v>NA</v>
      </c>
      <c r="E54" s="157" t="str">
        <f>IF(C54&gt;0,(Gender!Y50/'Total Other Doc'!M50)*100,"NA")</f>
        <v>NA</v>
      </c>
      <c r="F54" s="157" t="str">
        <f>IF(C54&gt;0,('Hispanic &amp; Non-resident'!Y50/'Total Other Doc'!M50)*100,"NA")</f>
        <v>NA</v>
      </c>
      <c r="G54" s="156" t="str">
        <f>IF(C54&gt;0,(black!M50/'all race'!M50)*100,"NA")</f>
        <v>NA</v>
      </c>
      <c r="H54" s="157" t="str">
        <f>IF(C54&gt;0,(black!Y50/black!M50)*100, "NA")</f>
        <v>NA</v>
      </c>
      <c r="I54" s="156" t="str">
        <f>IF(C54&gt;0,('Hispanic &amp; Non-resident'!M50/'all race'!M50)*100,"NA")</f>
        <v>NA</v>
      </c>
    </row>
    <row r="55" spans="1:9">
      <c r="A55" s="23" t="s">
        <v>59</v>
      </c>
      <c r="B55" s="23"/>
      <c r="C55" s="154">
        <f>+'Total Other Doc'!M51</f>
        <v>1</v>
      </c>
      <c r="D55" s="155">
        <f>IF(C55&gt;0,(Public!M51/'Total Other Doc'!M51)*100,"NA")</f>
        <v>0</v>
      </c>
      <c r="E55" s="155">
        <f>IF(C55&gt;0,(Gender!Y51/'Total Other Doc'!M51)*100,"NA")</f>
        <v>0</v>
      </c>
      <c r="F55" s="155">
        <f>IF(C55&gt;0,('Hispanic &amp; Non-resident'!Y51/'Total Other Doc'!M51)*100,"NA")</f>
        <v>0</v>
      </c>
      <c r="G55" s="156">
        <f>IF(C55&gt;0,(black!M51/'all race'!M51)*100,"NA")</f>
        <v>0</v>
      </c>
      <c r="H55" s="172" t="s">
        <v>17</v>
      </c>
      <c r="I55" s="158">
        <f>IF(C55&gt;0,('Hispanic &amp; Non-resident'!M51/'all race'!M51)*100,"NA")</f>
        <v>0</v>
      </c>
    </row>
    <row r="56" spans="1:9">
      <c r="A56" s="25" t="s">
        <v>60</v>
      </c>
      <c r="B56" s="137"/>
      <c r="C56" s="146">
        <f>+'Total Other Doc'!M52</f>
        <v>542</v>
      </c>
      <c r="D56" s="152">
        <f>IF(C56&gt;0,(Public!M52/'Total Other Doc'!M52)*100,"NA")</f>
        <v>5.3505535055350553</v>
      </c>
      <c r="E56" s="152">
        <f>IF(C56&gt;0,(Gender!Y52/'Total Other Doc'!M52)*100,"NA")</f>
        <v>59.225092250922508</v>
      </c>
      <c r="F56" s="152">
        <f>IF(C56&gt;0,('Hispanic &amp; Non-resident'!Y52/'Total Other Doc'!M52)*100,"NA")</f>
        <v>4.7970479704797047</v>
      </c>
      <c r="G56" s="139">
        <f>IF(C56&gt;0,(black!M52/'all race'!M52)*100,"NA")</f>
        <v>20.993227990970656</v>
      </c>
      <c r="H56" s="151">
        <f>IF(C56&gt;0,(black!Y52/black!M52)*100, "NA")</f>
        <v>6.4516129032258061</v>
      </c>
      <c r="I56" s="138">
        <f>IF(C56&gt;0,('Hispanic &amp; Non-resident'!M52/'all race'!M52)*100,"NA")</f>
        <v>4.5146726862302486</v>
      </c>
    </row>
    <row r="57" spans="1:9">
      <c r="A57" s="22" t="s">
        <v>15</v>
      </c>
      <c r="B57" s="22"/>
      <c r="C57" s="145">
        <f>+'Total Other Doc'!M53</f>
        <v>23.929359823399558</v>
      </c>
      <c r="D57" s="150">
        <f>IF(C57&gt;0,(Public!M53/'Total Other Doc'!M53)*100,"NA")</f>
        <v>17.021072598366434</v>
      </c>
      <c r="E57" s="150">
        <f>IF(C57&gt;0,(Gender!Y53/'Total Other Doc'!M53)*100,"NA")</f>
        <v>91.254989080503051</v>
      </c>
      <c r="F57" s="150">
        <f>IF(C57&gt;0,('Hispanic &amp; Non-resident'!Y53/'Total Other Doc'!M53)*100,"NA")</f>
        <v>97.885708586815596</v>
      </c>
      <c r="G57" s="133">
        <f>IF(C57&gt;0,(black!M53/'all race'!M53)*100,"NA")</f>
        <v>118.32016553799849</v>
      </c>
      <c r="H57" s="151">
        <f>IF(C57&gt;0,(black!Y53/black!M53)*100, "NA")</f>
        <v>31.386224934612034</v>
      </c>
      <c r="I57" s="132">
        <f>IF(C57&gt;0,('Hispanic &amp; Non-resident'!M53/'all race'!M53)*100,"NA")</f>
        <v>45.347875645352346</v>
      </c>
    </row>
    <row r="58" spans="1:9">
      <c r="A58" s="23" t="s">
        <v>61</v>
      </c>
      <c r="B58" s="23"/>
      <c r="C58" s="154">
        <f>+'Total Other Doc'!M54</f>
        <v>7</v>
      </c>
      <c r="D58" s="155">
        <f>IF(C58&gt;0,(Public!M54/'Total Other Doc'!M54)*100,"NA")</f>
        <v>0</v>
      </c>
      <c r="E58" s="155">
        <f>IF(C58&gt;0,(Gender!Y54/'Total Other Doc'!M54)*100,"NA")</f>
        <v>14.285714285714285</v>
      </c>
      <c r="F58" s="155">
        <f>IF(C58&gt;0,('Hispanic &amp; Non-resident'!Y54/'Total Other Doc'!M54)*100,"NA")</f>
        <v>28.571428571428569</v>
      </c>
      <c r="G58" s="156">
        <f>IF(C58&gt;0,(black!M54/'all race'!M54)*100,"NA")</f>
        <v>0</v>
      </c>
      <c r="H58" s="157" t="s">
        <v>17</v>
      </c>
      <c r="I58" s="158">
        <f>IF(C58&gt;0,('Hispanic &amp; Non-resident'!M54/'all race'!M54)*100,"NA")</f>
        <v>20</v>
      </c>
    </row>
    <row r="59" spans="1:9">
      <c r="A59" s="23" t="s">
        <v>62</v>
      </c>
      <c r="B59" s="23"/>
      <c r="C59" s="154">
        <f>+'Total Other Doc'!M55</f>
        <v>0</v>
      </c>
      <c r="D59" s="157" t="str">
        <f>IF(C59&gt;0,(Public!M55/'Total Other Doc'!M55)*100,"NA")</f>
        <v>NA</v>
      </c>
      <c r="E59" s="157" t="str">
        <f>IF(C59&gt;0,(Gender!Y55/'Total Other Doc'!M55)*100,"NA")</f>
        <v>NA</v>
      </c>
      <c r="F59" s="157" t="str">
        <f>IF(C59&gt;0,('Hispanic &amp; Non-resident'!Y55/'Total Other Doc'!M55)*100,"NA")</f>
        <v>NA</v>
      </c>
      <c r="G59" s="156" t="str">
        <f>IF(C59&gt;0,(black!M55/'all race'!M55)*100,"NA")</f>
        <v>NA</v>
      </c>
      <c r="H59" s="157" t="str">
        <f>IF(C59&gt;0,(black!Y55/black!M55)*100, "NA")</f>
        <v>NA</v>
      </c>
      <c r="I59" s="156" t="str">
        <f>IF(C59&gt;0,('Hispanic &amp; Non-resident'!M55/'all race'!M55)*100,"NA")</f>
        <v>NA</v>
      </c>
    </row>
    <row r="60" spans="1:9">
      <c r="A60" s="23" t="s">
        <v>63</v>
      </c>
      <c r="B60" s="23"/>
      <c r="C60" s="154">
        <f>+'Total Other Doc'!M56</f>
        <v>315</v>
      </c>
      <c r="D60" s="155">
        <f>IF(C60&gt;0,(Public!M56/'Total Other Doc'!M56)*100,"NA")</f>
        <v>0</v>
      </c>
      <c r="E60" s="155">
        <f>IF(C60&gt;0,(Gender!Y56/'Total Other Doc'!M56)*100,"NA")</f>
        <v>60.317460317460316</v>
      </c>
      <c r="F60" s="155">
        <f>IF(C60&gt;0,('Hispanic &amp; Non-resident'!Y56/'Total Other Doc'!M56)*100,"NA")</f>
        <v>3.1746031746031744</v>
      </c>
      <c r="G60" s="156">
        <f>IF(C60&gt;0,(black!M56/'all race'!M56)*100,"NA")</f>
        <v>20</v>
      </c>
      <c r="H60" s="157">
        <f>IF(C60&gt;0,(black!Y56/black!M56)*100, "NA")</f>
        <v>0</v>
      </c>
      <c r="I60" s="158">
        <f>IF(C60&gt;0,('Hispanic &amp; Non-resident'!M56/'all race'!M56)*100,"NA")</f>
        <v>4.8</v>
      </c>
    </row>
    <row r="61" spans="1:9">
      <c r="A61" s="23" t="s">
        <v>64</v>
      </c>
      <c r="B61" s="23"/>
      <c r="C61" s="154">
        <f>+'Total Other Doc'!M57</f>
        <v>0</v>
      </c>
      <c r="D61" s="157" t="str">
        <f>IF(C61&gt;0,(Public!M57/'Total Other Doc'!M57)*100,"NA")</f>
        <v>NA</v>
      </c>
      <c r="E61" s="157" t="str">
        <f>IF(C61&gt;0,(Gender!Y57/'Total Other Doc'!M57)*100,"NA")</f>
        <v>NA</v>
      </c>
      <c r="F61" s="157" t="str">
        <f>IF(C61&gt;0,('Hispanic &amp; Non-resident'!Y57/'Total Other Doc'!M57)*100,"NA")</f>
        <v>NA</v>
      </c>
      <c r="G61" s="156" t="str">
        <f>IF(C61&gt;0,(black!M57/'all race'!M57)*100,"NA")</f>
        <v>NA</v>
      </c>
      <c r="H61" s="157" t="str">
        <f>IF(C61&gt;0,(black!Y57/black!M57)*100, "NA")</f>
        <v>NA</v>
      </c>
      <c r="I61" s="156" t="str">
        <f>IF(C61&gt;0,('Hispanic &amp; Non-resident'!M57/'all race'!M57)*100,"NA")</f>
        <v>NA</v>
      </c>
    </row>
    <row r="62" spans="1:9">
      <c r="A62" s="22" t="s">
        <v>65</v>
      </c>
      <c r="B62" s="22"/>
      <c r="C62" s="145">
        <f>+'Total Other Doc'!M58</f>
        <v>11</v>
      </c>
      <c r="D62" s="150">
        <f>IF(C62&gt;0,(Public!M58/'Total Other Doc'!M58)*100,"NA")</f>
        <v>0</v>
      </c>
      <c r="E62" s="150">
        <f>IF(C62&gt;0,(Gender!Y58/'Total Other Doc'!M58)*100,"NA")</f>
        <v>54.54545454545454</v>
      </c>
      <c r="F62" s="150">
        <f>IF(C62&gt;0,('Hispanic &amp; Non-resident'!Y58/'Total Other Doc'!M58)*100,"NA")</f>
        <v>9.0909090909090917</v>
      </c>
      <c r="G62" s="133">
        <f>IF(C62&gt;0,(black!M58/'all race'!M58)*100,"NA")</f>
        <v>0</v>
      </c>
      <c r="H62" s="151" t="s">
        <v>17</v>
      </c>
      <c r="I62" s="132">
        <f>IF(C62&gt;0,('Hispanic &amp; Non-resident'!M58/'all race'!M58)*100,"NA")</f>
        <v>0</v>
      </c>
    </row>
    <row r="63" spans="1:9">
      <c r="A63" s="22" t="s">
        <v>66</v>
      </c>
      <c r="B63" s="22"/>
      <c r="C63" s="145">
        <f>+'Total Other Doc'!M59</f>
        <v>74</v>
      </c>
      <c r="D63" s="150">
        <f>IF(C63&gt;0,(Public!M59/'Total Other Doc'!M59)*100,"NA")</f>
        <v>0</v>
      </c>
      <c r="E63" s="150">
        <f>IF(C63&gt;0,(Gender!Y59/'Total Other Doc'!M59)*100,"NA")</f>
        <v>60.810810810810814</v>
      </c>
      <c r="F63" s="150">
        <f>IF(C63&gt;0,('Hispanic &amp; Non-resident'!Y59/'Total Other Doc'!M59)*100,"NA")</f>
        <v>13.513513513513514</v>
      </c>
      <c r="G63" s="133">
        <f>IF(C63&gt;0,(black!M59/'all race'!M59)*100,"NA")</f>
        <v>22.413793103448278</v>
      </c>
      <c r="H63" s="151">
        <f>IF(C63&gt;0,(black!Y59/black!M59)*100, "NA")</f>
        <v>46.153846153846153</v>
      </c>
      <c r="I63" s="132">
        <f>IF(C63&gt;0,('Hispanic &amp; Non-resident'!M59/'all race'!M59)*100,"NA")</f>
        <v>8.6206896551724146</v>
      </c>
    </row>
    <row r="64" spans="1:9">
      <c r="A64" s="22" t="s">
        <v>67</v>
      </c>
      <c r="B64" s="22"/>
      <c r="C64" s="145">
        <f>+'Total Other Doc'!M60</f>
        <v>106</v>
      </c>
      <c r="D64" s="150">
        <f>IF(C64&gt;0,(Public!M60/'Total Other Doc'!M60)*100,"NA")</f>
        <v>0</v>
      </c>
      <c r="E64" s="150">
        <f>IF(C64&gt;0,(Gender!Y60/'Total Other Doc'!M60)*100,"NA")</f>
        <v>55.660377358490564</v>
      </c>
      <c r="F64" s="150">
        <f>IF(C64&gt;0,('Hispanic &amp; Non-resident'!Y60/'Total Other Doc'!M60)*100,"NA")</f>
        <v>2.8301886792452833</v>
      </c>
      <c r="G64" s="133">
        <f>IF(C64&gt;0,(black!M60/'all race'!M60)*100,"NA")</f>
        <v>29.896907216494846</v>
      </c>
      <c r="H64" s="151">
        <f>IF(C64&gt;0,(black!Y60/black!M60)*100, "NA")</f>
        <v>0</v>
      </c>
      <c r="I64" s="132">
        <f>IF(C64&gt;0,('Hispanic &amp; Non-resident'!M60/'all race'!M60)*100,"NA")</f>
        <v>1.0309278350515463</v>
      </c>
    </row>
    <row r="65" spans="1:16">
      <c r="A65" s="22" t="s">
        <v>68</v>
      </c>
      <c r="B65" s="22"/>
      <c r="C65" s="145">
        <f>+'Total Other Doc'!M61</f>
        <v>29</v>
      </c>
      <c r="D65" s="150">
        <f>IF(C65&gt;0,(Public!M61/'Total Other Doc'!M61)*100,"NA")</f>
        <v>100</v>
      </c>
      <c r="E65" s="150">
        <f>IF(C65&gt;0,(Gender!Y61/'Total Other Doc'!M61)*100,"NA")</f>
        <v>68.965517241379317</v>
      </c>
      <c r="F65" s="150">
        <f>IF(C65&gt;0,('Hispanic &amp; Non-resident'!Y61/'Total Other Doc'!M61)*100,"NA")</f>
        <v>0</v>
      </c>
      <c r="G65" s="133">
        <f>IF(C65&gt;0,(black!M61/'all race'!M61)*100,"NA")</f>
        <v>3.5714285714285712</v>
      </c>
      <c r="H65" s="151">
        <f>IF(C65&gt;0,(black!Y61/black!M61)*100, "NA")</f>
        <v>0</v>
      </c>
      <c r="I65" s="132">
        <f>IF(C65&gt;0,('Hispanic &amp; Non-resident'!M61/'all race'!M61)*100,"NA")</f>
        <v>3.5714285714285712</v>
      </c>
    </row>
    <row r="66" spans="1:16">
      <c r="A66" s="20" t="s">
        <v>69</v>
      </c>
      <c r="B66" s="22"/>
      <c r="C66" s="145">
        <f>+'Total Other Doc'!M62</f>
        <v>0</v>
      </c>
      <c r="D66" s="151" t="str">
        <f>IF(C66&gt;0,(Public!M62/'Total Other Doc'!M62)*100,"NA")</f>
        <v>NA</v>
      </c>
      <c r="E66" s="151" t="str">
        <f>IF(C66&gt;0,(Gender!Y62/'Total Other Doc'!M62)*100,"NA")</f>
        <v>NA</v>
      </c>
      <c r="F66" s="151" t="str">
        <f>IF(C66&gt;0,('Hispanic &amp; Non-resident'!Y62/'Total Other Doc'!M62)*100,"NA")</f>
        <v>NA</v>
      </c>
      <c r="G66" s="133" t="str">
        <f>IF(C66&gt;0,(black!M62/'all race'!M62)*100,"NA")</f>
        <v>NA</v>
      </c>
      <c r="H66" s="151" t="str">
        <f>IF(C66&gt;0,(black!Y62/black!M62)*100, "NA")</f>
        <v>NA</v>
      </c>
      <c r="I66" s="133" t="str">
        <f>IF(C66&gt;0,('Hispanic &amp; Non-resident'!M62/'all race'!M62)*100,"NA")</f>
        <v>NA</v>
      </c>
    </row>
    <row r="67" spans="1:16">
      <c r="A67" s="26" t="s">
        <v>70</v>
      </c>
      <c r="B67" s="140"/>
      <c r="C67" s="159">
        <f>+'Total Other Doc'!M63</f>
        <v>0</v>
      </c>
      <c r="D67" s="160" t="str">
        <f>IF(C67&gt;0,(Public!M63/'Total Other Doc'!M63)*100,"NA")</f>
        <v>NA</v>
      </c>
      <c r="E67" s="160" t="str">
        <f>IF(C67&gt;0,(Gender!Y63/'Total Other Doc'!M63)*100,"NA")</f>
        <v>NA</v>
      </c>
      <c r="F67" s="160" t="str">
        <f>IF(C67&gt;0,('Hispanic &amp; Non-resident'!Y63/'Total Other Doc'!M63)*100,"NA")</f>
        <v>NA</v>
      </c>
      <c r="G67" s="161" t="str">
        <f>IF(C67&gt;0,(black!M63/'all race'!M63)*100,"NA")</f>
        <v>NA</v>
      </c>
      <c r="H67" s="160" t="str">
        <f>IF(C67&gt;0,(black!Y63/black!M63)*100, "NA")</f>
        <v>NA</v>
      </c>
      <c r="I67" s="161" t="str">
        <f>IF(C67&gt;0,('Hispanic &amp; Non-resident'!M63/'all race'!M63)*100,"NA")</f>
        <v>NA</v>
      </c>
    </row>
    <row r="68" spans="1:16" ht="16.5" customHeight="1">
      <c r="A68" s="54" t="s">
        <v>71</v>
      </c>
      <c r="H68" s="1"/>
    </row>
    <row r="69" spans="1:16" ht="33" customHeight="1">
      <c r="A69" s="176" t="s">
        <v>72</v>
      </c>
      <c r="B69" s="176"/>
      <c r="C69" s="176"/>
      <c r="D69" s="176"/>
      <c r="E69" s="176"/>
      <c r="F69" s="176"/>
      <c r="G69" s="176"/>
      <c r="H69" s="176"/>
      <c r="I69" s="176"/>
      <c r="J69" s="55"/>
      <c r="K69" s="55"/>
      <c r="L69" s="55"/>
      <c r="M69" s="55"/>
      <c r="N69" s="55"/>
    </row>
    <row r="70" spans="1:16" ht="18.75" customHeight="1">
      <c r="A70" s="175" t="s">
        <v>73</v>
      </c>
      <c r="B70" s="175"/>
      <c r="C70" s="175"/>
      <c r="D70" s="175"/>
      <c r="E70" s="175"/>
      <c r="F70" s="175"/>
      <c r="G70" s="175"/>
      <c r="H70" s="175"/>
      <c r="I70" s="175"/>
      <c r="J70" s="56"/>
      <c r="K70" s="56"/>
      <c r="L70" s="56"/>
      <c r="M70" s="56"/>
      <c r="N70" s="56"/>
      <c r="O70" s="52"/>
      <c r="P70" s="52"/>
    </row>
    <row r="71" spans="1:16" ht="51.75" customHeight="1">
      <c r="A71" s="175" t="s">
        <v>74</v>
      </c>
      <c r="B71" s="175"/>
      <c r="C71" s="175"/>
      <c r="D71" s="175"/>
      <c r="E71" s="175"/>
      <c r="F71" s="175"/>
      <c r="G71" s="175"/>
      <c r="H71" s="175"/>
      <c r="I71" s="175"/>
      <c r="J71" s="56"/>
      <c r="K71" s="56"/>
      <c r="L71" s="56"/>
      <c r="M71" s="56"/>
      <c r="N71" s="56"/>
      <c r="O71" s="52"/>
      <c r="P71" s="52"/>
    </row>
    <row r="72" spans="1:16" s="53" customFormat="1" ht="18.75" customHeight="1">
      <c r="A72" s="173" t="s">
        <v>75</v>
      </c>
      <c r="B72" s="174"/>
      <c r="C72" s="174"/>
      <c r="D72" s="174"/>
      <c r="E72" s="174"/>
      <c r="F72" s="174"/>
      <c r="G72" s="174"/>
      <c r="H72" s="174"/>
      <c r="I72" s="174"/>
      <c r="J72" s="78"/>
      <c r="K72" s="78"/>
      <c r="L72" s="78"/>
      <c r="M72" s="78"/>
      <c r="N72" s="78"/>
    </row>
    <row r="73" spans="1:16" ht="12.75" customHeight="1">
      <c r="A73" s="2"/>
      <c r="C73" s="3"/>
      <c r="I73" s="131">
        <v>45548</v>
      </c>
    </row>
    <row r="74" spans="1:16" ht="12.75" customHeight="1">
      <c r="C74" s="3"/>
      <c r="I74" s="43"/>
    </row>
  </sheetData>
  <mergeCells count="4">
    <mergeCell ref="A72:I72"/>
    <mergeCell ref="A70:I70"/>
    <mergeCell ref="A69:I69"/>
    <mergeCell ref="A71:I71"/>
  </mergeCells>
  <printOptions horizontalCentered="1"/>
  <pageMargins left="0.5" right="0.5" top="0.5" bottom="0.5" header="0.5" footer="0.5"/>
  <pageSetup scale="73" orientation="portrait" verticalDpi="300"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M103"/>
  <sheetViews>
    <sheetView zoomScaleNormal="100" workbookViewId="0">
      <pane xSplit="1" ySplit="4" topLeftCell="B5" activePane="bottomRight" state="frozen"/>
      <selection pane="bottomRight" activeCell="M10" sqref="M10"/>
      <selection pane="bottomLeft" activeCell="A5" sqref="A5"/>
      <selection pane="topRight" activeCell="B1" sqref="B1"/>
    </sheetView>
  </sheetViews>
  <sheetFormatPr defaultColWidth="9.140625" defaultRowHeight="12.75"/>
  <cols>
    <col min="1" max="1" width="19.42578125" style="1" customWidth="1"/>
    <col min="2" max="3" width="11.140625" style="1" customWidth="1"/>
    <col min="4" max="16384" width="9.140625" style="1"/>
  </cols>
  <sheetData>
    <row r="1" spans="1:13">
      <c r="A1" s="8" t="s">
        <v>76</v>
      </c>
    </row>
    <row r="3" spans="1:13" s="86" customFormat="1">
      <c r="A3" s="85"/>
      <c r="B3" s="85" t="s">
        <v>77</v>
      </c>
      <c r="C3" s="85" t="s">
        <v>78</v>
      </c>
      <c r="D3" s="85" t="s">
        <v>79</v>
      </c>
      <c r="E3" s="85" t="s">
        <v>80</v>
      </c>
      <c r="F3" s="85" t="s">
        <v>81</v>
      </c>
      <c r="G3" s="85" t="s">
        <v>82</v>
      </c>
      <c r="H3" s="85" t="s">
        <v>83</v>
      </c>
      <c r="I3" s="85" t="s">
        <v>84</v>
      </c>
      <c r="J3" s="85" t="s">
        <v>85</v>
      </c>
      <c r="K3" s="85" t="s">
        <v>86</v>
      </c>
      <c r="L3" s="85" t="s">
        <v>87</v>
      </c>
      <c r="M3" s="89" t="s">
        <v>88</v>
      </c>
    </row>
    <row r="4" spans="1:13">
      <c r="A4" s="27" t="s">
        <v>13</v>
      </c>
      <c r="B4" s="46">
        <f t="shared" ref="B4:C4" si="0">B5+B23+B38+B52+B63</f>
        <v>887</v>
      </c>
      <c r="C4" s="46">
        <f t="shared" si="0"/>
        <v>1691</v>
      </c>
      <c r="D4" s="46">
        <f t="shared" ref="D4:E4" si="1">D5+D23+D38+D52+D63</f>
        <v>1282</v>
      </c>
      <c r="E4" s="46">
        <f t="shared" si="1"/>
        <v>1339</v>
      </c>
      <c r="F4" s="46">
        <f t="shared" ref="F4:H4" si="2">F5+F23+F38+F52+F63</f>
        <v>1371</v>
      </c>
      <c r="G4" s="46">
        <f t="shared" si="2"/>
        <v>1718</v>
      </c>
      <c r="H4" s="46">
        <f t="shared" si="2"/>
        <v>1784</v>
      </c>
      <c r="I4" s="46">
        <f t="shared" ref="I4:J4" si="3">I5+I23+I38+I52+I63</f>
        <v>1965</v>
      </c>
      <c r="J4" s="46">
        <f t="shared" si="3"/>
        <v>2026</v>
      </c>
      <c r="K4" s="46">
        <f t="shared" ref="K4:L4" si="4">K5+K23+K38+K52+K63</f>
        <v>2432</v>
      </c>
      <c r="L4" s="46">
        <f t="shared" si="4"/>
        <v>2068</v>
      </c>
      <c r="M4" s="88">
        <f t="shared" ref="M4" si="5">M5+M23+M38+M52+M63</f>
        <v>2265</v>
      </c>
    </row>
    <row r="5" spans="1:13">
      <c r="A5" s="29" t="s">
        <v>14</v>
      </c>
      <c r="B5" s="47">
        <f t="shared" ref="B5:C5" si="6">SUM(B7:B22)</f>
        <v>146</v>
      </c>
      <c r="C5" s="47">
        <f t="shared" si="6"/>
        <v>299</v>
      </c>
      <c r="D5" s="47">
        <f t="shared" ref="D5:E5" si="7">SUM(D7:D22)</f>
        <v>263</v>
      </c>
      <c r="E5" s="47">
        <f t="shared" si="7"/>
        <v>385</v>
      </c>
      <c r="F5" s="47">
        <f t="shared" ref="F5:H5" si="8">SUM(F7:F22)</f>
        <v>217</v>
      </c>
      <c r="G5" s="47">
        <f t="shared" si="8"/>
        <v>259</v>
      </c>
      <c r="H5" s="47">
        <f t="shared" si="8"/>
        <v>301</v>
      </c>
      <c r="I5" s="47">
        <f t="shared" ref="I5:J5" si="9">SUM(I7:I22)</f>
        <v>366</v>
      </c>
      <c r="J5" s="47">
        <f t="shared" si="9"/>
        <v>386</v>
      </c>
      <c r="K5" s="47">
        <f t="shared" ref="K5:L5" si="10">SUM(K7:K22)</f>
        <v>472</v>
      </c>
      <c r="L5" s="47">
        <f t="shared" si="10"/>
        <v>311</v>
      </c>
      <c r="M5" s="47">
        <f t="shared" ref="M5" si="11">SUM(M7:M22)</f>
        <v>321</v>
      </c>
    </row>
    <row r="6" spans="1:13" s="15" customFormat="1">
      <c r="A6" s="31" t="s">
        <v>89</v>
      </c>
      <c r="B6" s="48">
        <f t="shared" ref="B6:C6" si="12">(B5/B4)*100</f>
        <v>16.459977452085685</v>
      </c>
      <c r="C6" s="48">
        <f t="shared" si="12"/>
        <v>17.681845062093434</v>
      </c>
      <c r="D6" s="48">
        <f t="shared" ref="D6:E6" si="13">(D5/D4)*100</f>
        <v>20.514820592823714</v>
      </c>
      <c r="E6" s="48">
        <f t="shared" si="13"/>
        <v>28.752800597460791</v>
      </c>
      <c r="F6" s="48">
        <f t="shared" ref="F6:H6" si="14">(F5/F4)*100</f>
        <v>15.827862873814732</v>
      </c>
      <c r="G6" s="48">
        <f t="shared" si="14"/>
        <v>15.075669383003493</v>
      </c>
      <c r="H6" s="48">
        <f t="shared" si="14"/>
        <v>16.872197309417039</v>
      </c>
      <c r="I6" s="48">
        <f t="shared" ref="I6:J6" si="15">(I5/I4)*100</f>
        <v>18.625954198473281</v>
      </c>
      <c r="J6" s="48">
        <f t="shared" si="15"/>
        <v>19.052319842053304</v>
      </c>
      <c r="K6" s="48">
        <f t="shared" ref="K6:L6" si="16">(K5/K4)*100</f>
        <v>19.407894736842106</v>
      </c>
      <c r="L6" s="48">
        <f t="shared" si="16"/>
        <v>15.038684719535784</v>
      </c>
      <c r="M6" s="48">
        <f t="shared" ref="M6" si="17">(M5/M4)*100</f>
        <v>14.172185430463577</v>
      </c>
    </row>
    <row r="7" spans="1:13">
      <c r="A7" s="29" t="s">
        <v>16</v>
      </c>
      <c r="B7" s="50">
        <v>0</v>
      </c>
      <c r="C7" s="50">
        <v>10</v>
      </c>
      <c r="D7" s="1">
        <v>11</v>
      </c>
      <c r="E7" s="1">
        <v>13</v>
      </c>
      <c r="F7" s="1">
        <v>15</v>
      </c>
      <c r="G7" s="1">
        <v>9</v>
      </c>
      <c r="H7" s="1">
        <v>30</v>
      </c>
      <c r="I7" s="1">
        <v>32</v>
      </c>
      <c r="J7" s="1">
        <v>30</v>
      </c>
      <c r="K7" s="1">
        <v>27</v>
      </c>
      <c r="L7" s="1">
        <v>27</v>
      </c>
      <c r="M7" s="1">
        <v>6</v>
      </c>
    </row>
    <row r="8" spans="1:13">
      <c r="A8" s="29" t="s">
        <v>18</v>
      </c>
      <c r="B8" s="50">
        <v>0</v>
      </c>
      <c r="C8" s="50">
        <v>0</v>
      </c>
    </row>
    <row r="9" spans="1:13">
      <c r="A9" s="29" t="s">
        <v>19</v>
      </c>
      <c r="B9" s="50">
        <v>0</v>
      </c>
      <c r="C9" s="50">
        <v>0</v>
      </c>
    </row>
    <row r="10" spans="1:13">
      <c r="A10" s="29" t="s">
        <v>20</v>
      </c>
      <c r="B10" s="50">
        <v>59</v>
      </c>
      <c r="C10" s="50">
        <v>46</v>
      </c>
      <c r="D10" s="1">
        <v>43</v>
      </c>
      <c r="E10" s="1">
        <v>188</v>
      </c>
      <c r="F10" s="1">
        <v>49</v>
      </c>
      <c r="H10" s="1">
        <v>26</v>
      </c>
      <c r="I10" s="1">
        <v>49</v>
      </c>
      <c r="J10" s="1">
        <v>18</v>
      </c>
      <c r="K10" s="1">
        <v>24</v>
      </c>
      <c r="L10" s="1">
        <v>23</v>
      </c>
      <c r="M10" s="1">
        <v>33</v>
      </c>
    </row>
    <row r="11" spans="1:13">
      <c r="A11" s="29" t="s">
        <v>21</v>
      </c>
      <c r="B11" s="50">
        <v>41</v>
      </c>
      <c r="C11" s="50">
        <v>8</v>
      </c>
      <c r="D11" s="1">
        <v>12</v>
      </c>
      <c r="E11" s="1">
        <v>16</v>
      </c>
      <c r="F11" s="1">
        <v>11</v>
      </c>
      <c r="G11" s="1">
        <v>20</v>
      </c>
      <c r="H11" s="1">
        <v>10</v>
      </c>
      <c r="I11" s="1">
        <v>12</v>
      </c>
      <c r="J11" s="1">
        <v>22</v>
      </c>
      <c r="K11" s="1">
        <v>34</v>
      </c>
      <c r="L11" s="1">
        <v>39</v>
      </c>
      <c r="M11" s="1">
        <v>26</v>
      </c>
    </row>
    <row r="12" spans="1:13">
      <c r="A12" s="29" t="s">
        <v>22</v>
      </c>
      <c r="B12" s="50">
        <v>0</v>
      </c>
      <c r="C12" s="50">
        <v>0</v>
      </c>
      <c r="D12" s="1">
        <v>5</v>
      </c>
      <c r="E12" s="1">
        <v>20</v>
      </c>
      <c r="F12" s="1">
        <v>30</v>
      </c>
      <c r="G12" s="1">
        <v>40</v>
      </c>
      <c r="H12" s="1">
        <v>29</v>
      </c>
      <c r="I12" s="1">
        <v>40</v>
      </c>
      <c r="J12" s="1">
        <v>69</v>
      </c>
      <c r="K12" s="1">
        <v>103</v>
      </c>
      <c r="L12" s="1">
        <v>56</v>
      </c>
      <c r="M12" s="1">
        <v>57</v>
      </c>
    </row>
    <row r="13" spans="1:13">
      <c r="A13" s="29" t="s">
        <v>23</v>
      </c>
      <c r="B13" s="50">
        <v>0</v>
      </c>
      <c r="C13" s="50">
        <v>0</v>
      </c>
    </row>
    <row r="14" spans="1:13">
      <c r="A14" s="29" t="s">
        <v>24</v>
      </c>
      <c r="B14" s="50">
        <v>30</v>
      </c>
      <c r="C14" s="50">
        <v>0</v>
      </c>
      <c r="D14" s="1">
        <v>1</v>
      </c>
      <c r="E14" s="1">
        <v>2</v>
      </c>
      <c r="F14" s="1">
        <v>3</v>
      </c>
      <c r="G14" s="1">
        <v>1</v>
      </c>
      <c r="H14" s="1">
        <v>9</v>
      </c>
      <c r="I14" s="1">
        <v>7</v>
      </c>
      <c r="J14" s="1">
        <v>2</v>
      </c>
      <c r="K14" s="1">
        <v>3</v>
      </c>
      <c r="L14" s="1">
        <v>2</v>
      </c>
      <c r="M14" s="1">
        <v>0</v>
      </c>
    </row>
    <row r="15" spans="1:13">
      <c r="A15" s="29" t="s">
        <v>25</v>
      </c>
      <c r="B15" s="50">
        <v>0</v>
      </c>
      <c r="C15" s="50">
        <v>0</v>
      </c>
      <c r="H15" s="1">
        <v>0</v>
      </c>
      <c r="I15" s="1">
        <v>0</v>
      </c>
      <c r="J15" s="1">
        <v>0</v>
      </c>
      <c r="K15" s="1">
        <v>6</v>
      </c>
      <c r="L15" s="1">
        <v>1</v>
      </c>
      <c r="M15" s="1">
        <v>3</v>
      </c>
    </row>
    <row r="16" spans="1:13">
      <c r="A16" s="29" t="s">
        <v>26</v>
      </c>
      <c r="B16" s="50">
        <v>8</v>
      </c>
      <c r="C16" s="50">
        <v>63</v>
      </c>
      <c r="D16" s="1">
        <v>67</v>
      </c>
      <c r="E16" s="1">
        <v>37</v>
      </c>
      <c r="F16" s="1">
        <v>13</v>
      </c>
      <c r="G16" s="1">
        <v>21</v>
      </c>
      <c r="H16" s="1">
        <v>57</v>
      </c>
      <c r="I16" s="1">
        <v>52</v>
      </c>
      <c r="J16" s="1">
        <v>70</v>
      </c>
      <c r="K16" s="1">
        <v>69</v>
      </c>
      <c r="L16" s="1">
        <v>61</v>
      </c>
      <c r="M16" s="1">
        <v>55</v>
      </c>
    </row>
    <row r="17" spans="1:13">
      <c r="A17" s="29" t="s">
        <v>27</v>
      </c>
      <c r="B17" s="50">
        <v>0</v>
      </c>
      <c r="C17" s="50">
        <v>0</v>
      </c>
    </row>
    <row r="18" spans="1:13">
      <c r="A18" s="29" t="s">
        <v>28</v>
      </c>
      <c r="B18" s="50">
        <v>0</v>
      </c>
      <c r="C18" s="50">
        <v>0</v>
      </c>
      <c r="G18" s="1">
        <v>5</v>
      </c>
      <c r="H18" s="1">
        <v>0</v>
      </c>
      <c r="I18" s="1">
        <v>0</v>
      </c>
      <c r="J18" s="1">
        <v>4</v>
      </c>
      <c r="K18" s="1">
        <v>2</v>
      </c>
      <c r="M18" s="1">
        <v>0</v>
      </c>
    </row>
    <row r="19" spans="1:13">
      <c r="A19" s="29" t="s">
        <v>29</v>
      </c>
      <c r="B19" s="50">
        <v>3</v>
      </c>
      <c r="C19" s="50">
        <v>17</v>
      </c>
      <c r="D19" s="1">
        <v>19</v>
      </c>
      <c r="E19" s="1">
        <v>11</v>
      </c>
      <c r="F19" s="1">
        <v>8</v>
      </c>
      <c r="G19" s="1">
        <v>23</v>
      </c>
      <c r="H19" s="1">
        <v>12</v>
      </c>
      <c r="I19" s="1">
        <v>20</v>
      </c>
      <c r="J19" s="1">
        <v>18</v>
      </c>
      <c r="K19" s="1">
        <v>16</v>
      </c>
      <c r="L19" s="1">
        <v>15</v>
      </c>
      <c r="M19" s="1">
        <v>24</v>
      </c>
    </row>
    <row r="20" spans="1:13">
      <c r="A20" s="29" t="s">
        <v>30</v>
      </c>
      <c r="B20" s="50">
        <v>5</v>
      </c>
      <c r="C20" s="50">
        <v>40</v>
      </c>
      <c r="D20" s="1">
        <v>69</v>
      </c>
      <c r="E20" s="1">
        <v>39</v>
      </c>
      <c r="F20" s="1">
        <v>41</v>
      </c>
      <c r="G20" s="1">
        <v>53</v>
      </c>
      <c r="H20" s="1">
        <v>41</v>
      </c>
      <c r="I20" s="1">
        <v>57</v>
      </c>
      <c r="J20" s="1">
        <v>61</v>
      </c>
      <c r="K20" s="1">
        <v>71</v>
      </c>
      <c r="L20" s="1">
        <v>64</v>
      </c>
      <c r="M20" s="1">
        <v>75</v>
      </c>
    </row>
    <row r="21" spans="1:13">
      <c r="A21" s="29" t="s">
        <v>31</v>
      </c>
      <c r="B21" s="50">
        <v>0</v>
      </c>
      <c r="C21" s="50">
        <v>115</v>
      </c>
      <c r="D21" s="1">
        <v>36</v>
      </c>
      <c r="E21" s="1">
        <v>59</v>
      </c>
      <c r="F21" s="1">
        <v>47</v>
      </c>
      <c r="G21" s="1">
        <v>87</v>
      </c>
      <c r="H21" s="1">
        <v>87</v>
      </c>
      <c r="I21" s="1">
        <v>97</v>
      </c>
      <c r="J21" s="1">
        <v>92</v>
      </c>
      <c r="K21" s="1">
        <v>117</v>
      </c>
      <c r="L21" s="1">
        <v>23</v>
      </c>
      <c r="M21" s="1">
        <v>42</v>
      </c>
    </row>
    <row r="22" spans="1:13">
      <c r="A22" s="34" t="s">
        <v>32</v>
      </c>
      <c r="B22" s="50">
        <v>0</v>
      </c>
      <c r="C22" s="50">
        <v>0</v>
      </c>
    </row>
    <row r="23" spans="1:13">
      <c r="A23" s="29" t="s">
        <v>33</v>
      </c>
      <c r="B23" s="49">
        <f t="shared" ref="B23:C23" si="18">SUM(B25:B37)</f>
        <v>112</v>
      </c>
      <c r="C23" s="49">
        <f t="shared" si="18"/>
        <v>315</v>
      </c>
      <c r="D23" s="49">
        <f t="shared" ref="D23:E23" si="19">SUM(D25:D37)</f>
        <v>216</v>
      </c>
      <c r="E23" s="49">
        <f t="shared" si="19"/>
        <v>166</v>
      </c>
      <c r="F23" s="49">
        <f t="shared" ref="F23:H23" si="20">SUM(F25:F37)</f>
        <v>325</v>
      </c>
      <c r="G23" s="49">
        <f t="shared" si="20"/>
        <v>544</v>
      </c>
      <c r="H23" s="49">
        <f t="shared" si="20"/>
        <v>510</v>
      </c>
      <c r="I23" s="49">
        <f t="shared" ref="I23:J23" si="21">SUM(I25:I37)</f>
        <v>737</v>
      </c>
      <c r="J23" s="49">
        <f t="shared" si="21"/>
        <v>759</v>
      </c>
      <c r="K23" s="49">
        <f t="shared" ref="K23:L23" si="22">SUM(K25:K37)</f>
        <v>885</v>
      </c>
      <c r="L23" s="49">
        <f t="shared" si="22"/>
        <v>736</v>
      </c>
      <c r="M23" s="49">
        <f t="shared" ref="M23" si="23">SUM(M25:M37)</f>
        <v>938</v>
      </c>
    </row>
    <row r="24" spans="1:13">
      <c r="A24" s="31" t="s">
        <v>89</v>
      </c>
      <c r="B24" s="48">
        <f t="shared" ref="B24:C24" si="24">(B23/B4)*100</f>
        <v>12.62683201803833</v>
      </c>
      <c r="C24" s="48">
        <f t="shared" si="24"/>
        <v>18.628030751034892</v>
      </c>
      <c r="D24" s="48">
        <f t="shared" ref="D24:E24" si="25">(D23/D4)*100</f>
        <v>16.848673946957877</v>
      </c>
      <c r="E24" s="48">
        <f t="shared" si="25"/>
        <v>12.397311426437641</v>
      </c>
      <c r="F24" s="48">
        <f t="shared" ref="F24:H24" si="26">(F23/F4)*100</f>
        <v>23.705324580598102</v>
      </c>
      <c r="G24" s="48">
        <f t="shared" si="26"/>
        <v>31.664726426076832</v>
      </c>
      <c r="H24" s="48">
        <f t="shared" si="26"/>
        <v>28.587443946188341</v>
      </c>
      <c r="I24" s="48">
        <f t="shared" ref="I24:J24" si="27">(I23/I4)*100</f>
        <v>37.506361323155218</v>
      </c>
      <c r="J24" s="48">
        <f t="shared" si="27"/>
        <v>37.462981243830207</v>
      </c>
      <c r="K24" s="48">
        <f t="shared" ref="K24:L24" si="28">(K23/K4)*100</f>
        <v>36.389802631578952</v>
      </c>
      <c r="L24" s="48">
        <f t="shared" si="28"/>
        <v>35.589941972920698</v>
      </c>
      <c r="M24" s="48">
        <f t="shared" ref="M24" si="29">(M23/M4)*100</f>
        <v>41.41280353200883</v>
      </c>
    </row>
    <row r="25" spans="1:13">
      <c r="A25" s="29" t="s">
        <v>34</v>
      </c>
      <c r="B25" s="50">
        <v>0</v>
      </c>
      <c r="C25" s="50">
        <v>0</v>
      </c>
      <c r="E25" s="1">
        <v>0</v>
      </c>
      <c r="F25" s="1">
        <v>0</v>
      </c>
      <c r="G25" s="1">
        <v>1</v>
      </c>
      <c r="H25" s="1">
        <v>0</v>
      </c>
    </row>
    <row r="26" spans="1:13">
      <c r="A26" s="29" t="s">
        <v>35</v>
      </c>
      <c r="B26" s="50">
        <v>0</v>
      </c>
      <c r="C26" s="50">
        <v>0</v>
      </c>
      <c r="D26" s="1">
        <v>1</v>
      </c>
      <c r="E26" s="1">
        <v>1</v>
      </c>
      <c r="F26" s="1">
        <v>0</v>
      </c>
      <c r="G26" s="1">
        <v>0</v>
      </c>
      <c r="H26" s="1">
        <v>0</v>
      </c>
      <c r="I26" s="1">
        <v>1</v>
      </c>
      <c r="M26" s="1">
        <v>0</v>
      </c>
    </row>
    <row r="27" spans="1:13">
      <c r="A27" s="29" t="s">
        <v>36</v>
      </c>
      <c r="B27" s="50">
        <v>75</v>
      </c>
      <c r="C27" s="50">
        <v>224</v>
      </c>
      <c r="D27" s="1">
        <v>138</v>
      </c>
      <c r="E27" s="1">
        <v>111</v>
      </c>
      <c r="F27" s="1">
        <v>143</v>
      </c>
      <c r="G27" s="1">
        <v>146</v>
      </c>
      <c r="H27" s="1">
        <v>141</v>
      </c>
      <c r="I27" s="1">
        <v>330</v>
      </c>
      <c r="J27" s="1">
        <v>376</v>
      </c>
      <c r="K27" s="1">
        <v>463</v>
      </c>
      <c r="L27" s="1">
        <v>441</v>
      </c>
      <c r="M27" s="1">
        <v>665</v>
      </c>
    </row>
    <row r="28" spans="1:13">
      <c r="A28" s="29" t="s">
        <v>37</v>
      </c>
      <c r="B28" s="50">
        <v>0</v>
      </c>
      <c r="C28" s="50">
        <v>45</v>
      </c>
      <c r="D28" s="1">
        <v>27</v>
      </c>
      <c r="E28" s="1">
        <v>30</v>
      </c>
      <c r="F28" s="1">
        <v>63</v>
      </c>
      <c r="G28" s="1">
        <v>142</v>
      </c>
      <c r="H28" s="1">
        <v>119</v>
      </c>
      <c r="I28" s="1">
        <v>111</v>
      </c>
      <c r="J28" s="1">
        <v>137</v>
      </c>
      <c r="K28" s="1">
        <v>119</v>
      </c>
      <c r="L28" s="1">
        <v>11</v>
      </c>
      <c r="M28" s="1">
        <v>5</v>
      </c>
    </row>
    <row r="29" spans="1:13">
      <c r="A29" s="29" t="s">
        <v>38</v>
      </c>
      <c r="B29" s="50">
        <v>0</v>
      </c>
      <c r="C29" s="50">
        <v>0</v>
      </c>
    </row>
    <row r="30" spans="1:13">
      <c r="A30" s="29" t="s">
        <v>39</v>
      </c>
      <c r="B30" s="50">
        <v>0</v>
      </c>
      <c r="C30" s="50">
        <v>0</v>
      </c>
      <c r="F30" s="1">
        <v>9</v>
      </c>
      <c r="G30" s="1">
        <v>12</v>
      </c>
      <c r="H30" s="1">
        <v>21</v>
      </c>
    </row>
    <row r="31" spans="1:13">
      <c r="A31" s="29" t="s">
        <v>40</v>
      </c>
      <c r="B31" s="50">
        <v>0</v>
      </c>
      <c r="C31" s="50">
        <v>0</v>
      </c>
    </row>
    <row r="32" spans="1:13">
      <c r="A32" s="29" t="s">
        <v>41</v>
      </c>
      <c r="B32" s="50">
        <v>0</v>
      </c>
      <c r="C32" s="50">
        <v>0</v>
      </c>
    </row>
    <row r="33" spans="1:13">
      <c r="A33" s="29" t="s">
        <v>42</v>
      </c>
      <c r="B33" s="50">
        <v>0</v>
      </c>
      <c r="C33" s="50">
        <v>0</v>
      </c>
    </row>
    <row r="34" spans="1:13">
      <c r="A34" s="29" t="s">
        <v>43</v>
      </c>
      <c r="B34" s="50">
        <v>0</v>
      </c>
      <c r="C34" s="50">
        <v>10</v>
      </c>
      <c r="D34" s="1">
        <v>15</v>
      </c>
      <c r="E34" s="1">
        <v>9</v>
      </c>
      <c r="F34" s="1">
        <v>20</v>
      </c>
      <c r="G34" s="1">
        <v>15</v>
      </c>
      <c r="H34" s="1">
        <v>13</v>
      </c>
      <c r="I34" s="1">
        <v>18</v>
      </c>
      <c r="J34" s="1">
        <v>23</v>
      </c>
      <c r="K34" s="1">
        <v>12</v>
      </c>
      <c r="L34" s="1">
        <v>25</v>
      </c>
      <c r="M34" s="1">
        <v>19</v>
      </c>
    </row>
    <row r="35" spans="1:13">
      <c r="A35" s="29" t="s">
        <v>44</v>
      </c>
      <c r="B35" s="50">
        <v>0</v>
      </c>
      <c r="C35" s="50">
        <v>0</v>
      </c>
      <c r="E35" s="1">
        <v>15</v>
      </c>
      <c r="F35" s="1">
        <v>90</v>
      </c>
      <c r="G35" s="1">
        <v>129</v>
      </c>
      <c r="H35" s="1">
        <v>62</v>
      </c>
      <c r="I35" s="1">
        <v>106</v>
      </c>
      <c r="J35" s="1">
        <v>81</v>
      </c>
      <c r="K35" s="1">
        <v>103</v>
      </c>
      <c r="L35" s="1">
        <v>73</v>
      </c>
      <c r="M35" s="1">
        <v>92</v>
      </c>
    </row>
    <row r="36" spans="1:13">
      <c r="A36" s="29" t="s">
        <v>45</v>
      </c>
      <c r="B36" s="50">
        <v>37</v>
      </c>
      <c r="C36" s="50">
        <v>36</v>
      </c>
      <c r="D36" s="1">
        <v>35</v>
      </c>
      <c r="G36" s="1">
        <v>99</v>
      </c>
      <c r="H36" s="1">
        <v>154</v>
      </c>
      <c r="I36" s="1">
        <v>171</v>
      </c>
      <c r="J36" s="1">
        <v>142</v>
      </c>
      <c r="K36" s="1">
        <v>188</v>
      </c>
      <c r="L36" s="1">
        <v>186</v>
      </c>
      <c r="M36" s="1">
        <v>157</v>
      </c>
    </row>
    <row r="37" spans="1:13">
      <c r="A37" s="34" t="s">
        <v>46</v>
      </c>
      <c r="B37" s="50">
        <v>0</v>
      </c>
      <c r="C37" s="50">
        <v>0</v>
      </c>
    </row>
    <row r="38" spans="1:13">
      <c r="A38" s="29" t="s">
        <v>47</v>
      </c>
      <c r="B38" s="49">
        <f t="shared" ref="B38:C38" si="30">SUM(B40:B51)</f>
        <v>28</v>
      </c>
      <c r="C38" s="49">
        <f t="shared" si="30"/>
        <v>232</v>
      </c>
      <c r="D38" s="49">
        <f t="shared" ref="D38:E38" si="31">SUM(D40:D51)</f>
        <v>269</v>
      </c>
      <c r="E38" s="49">
        <f t="shared" si="31"/>
        <v>267</v>
      </c>
      <c r="F38" s="49">
        <f t="shared" ref="F38:H38" si="32">SUM(F40:F51)</f>
        <v>358</v>
      </c>
      <c r="G38" s="49">
        <f t="shared" si="32"/>
        <v>343</v>
      </c>
      <c r="H38" s="49">
        <f t="shared" si="32"/>
        <v>325</v>
      </c>
      <c r="I38" s="49">
        <f t="shared" ref="I38:J38" si="33">SUM(I40:I51)</f>
        <v>316</v>
      </c>
      <c r="J38" s="49">
        <f t="shared" si="33"/>
        <v>310</v>
      </c>
      <c r="K38" s="49">
        <f t="shared" ref="K38:L38" si="34">SUM(K40:K51)</f>
        <v>486</v>
      </c>
      <c r="L38" s="49">
        <f t="shared" si="34"/>
        <v>474</v>
      </c>
      <c r="M38" s="49">
        <f>SUM(M40:M51)</f>
        <v>464</v>
      </c>
    </row>
    <row r="39" spans="1:13">
      <c r="A39" s="31" t="s">
        <v>89</v>
      </c>
      <c r="B39" s="48">
        <f t="shared" ref="B39:C39" si="35">(B38/B4)*100</f>
        <v>3.1567080045095826</v>
      </c>
      <c r="C39" s="48">
        <f t="shared" si="35"/>
        <v>13.719692489651095</v>
      </c>
      <c r="D39" s="48">
        <f t="shared" ref="D39:E39" si="36">(D38/D4)*100</f>
        <v>20.982839313572544</v>
      </c>
      <c r="E39" s="48">
        <f t="shared" si="36"/>
        <v>19.940253920836444</v>
      </c>
      <c r="F39" s="48">
        <f t="shared" ref="F39:H39" si="37">(F38/F4)*100</f>
        <v>26.112326768781912</v>
      </c>
      <c r="G39" s="48">
        <f t="shared" si="37"/>
        <v>19.965075669383005</v>
      </c>
      <c r="H39" s="48">
        <f t="shared" si="37"/>
        <v>18.217488789237667</v>
      </c>
      <c r="I39" s="48">
        <f t="shared" ref="I39:J39" si="38">(I38/I4)*100</f>
        <v>16.081424936386767</v>
      </c>
      <c r="J39" s="48">
        <f t="shared" si="38"/>
        <v>15.301085883514315</v>
      </c>
      <c r="K39" s="48">
        <f t="shared" ref="K39:L39" si="39">(K38/K4)*100</f>
        <v>19.983552631578945</v>
      </c>
      <c r="L39" s="48">
        <f t="shared" si="39"/>
        <v>22.920696324951646</v>
      </c>
      <c r="M39" s="48">
        <f t="shared" ref="M39" si="40">(M38/M4)*100</f>
        <v>20.485651214128037</v>
      </c>
    </row>
    <row r="40" spans="1:13">
      <c r="A40" s="29" t="s">
        <v>48</v>
      </c>
      <c r="B40" s="50">
        <v>4</v>
      </c>
      <c r="C40" s="50">
        <v>74</v>
      </c>
      <c r="D40" s="1">
        <v>87</v>
      </c>
      <c r="E40" s="1">
        <v>71</v>
      </c>
      <c r="F40" s="1">
        <v>104</v>
      </c>
      <c r="G40" s="1">
        <v>151</v>
      </c>
      <c r="H40" s="1">
        <v>113</v>
      </c>
      <c r="I40" s="1">
        <v>112</v>
      </c>
      <c r="J40" s="1">
        <v>110</v>
      </c>
      <c r="K40" s="1">
        <v>157</v>
      </c>
      <c r="L40" s="1">
        <v>165</v>
      </c>
      <c r="M40" s="1">
        <v>151</v>
      </c>
    </row>
    <row r="41" spans="1:13">
      <c r="A41" s="29" t="s">
        <v>49</v>
      </c>
      <c r="B41" s="50">
        <v>0</v>
      </c>
      <c r="C41" s="50">
        <v>20</v>
      </c>
      <c r="D41" s="1">
        <v>33</v>
      </c>
      <c r="E41" s="1">
        <v>45</v>
      </c>
      <c r="F41" s="1">
        <v>42</v>
      </c>
      <c r="G41" s="1">
        <v>17</v>
      </c>
      <c r="H41" s="1">
        <v>5</v>
      </c>
      <c r="I41" s="1">
        <v>3</v>
      </c>
      <c r="J41" s="1">
        <v>2</v>
      </c>
      <c r="K41" s="1">
        <v>4</v>
      </c>
      <c r="L41" s="1">
        <v>15</v>
      </c>
      <c r="M41" s="1">
        <v>17</v>
      </c>
    </row>
    <row r="42" spans="1:13">
      <c r="A42" s="29" t="s">
        <v>50</v>
      </c>
      <c r="B42" s="50">
        <v>0</v>
      </c>
      <c r="C42" s="50">
        <v>20</v>
      </c>
      <c r="D42" s="1">
        <v>13</v>
      </c>
      <c r="E42" s="1">
        <v>12</v>
      </c>
      <c r="F42" s="1">
        <v>30</v>
      </c>
      <c r="G42" s="1">
        <v>26</v>
      </c>
      <c r="H42" s="1">
        <v>25</v>
      </c>
      <c r="I42" s="1">
        <v>23</v>
      </c>
      <c r="J42" s="1">
        <v>18</v>
      </c>
      <c r="K42" s="1">
        <v>31</v>
      </c>
      <c r="L42" s="1">
        <v>36</v>
      </c>
      <c r="M42" s="1">
        <v>17</v>
      </c>
    </row>
    <row r="43" spans="1:13">
      <c r="A43" s="29" t="s">
        <v>51</v>
      </c>
      <c r="B43" s="50">
        <v>0</v>
      </c>
      <c r="C43" s="50">
        <v>0</v>
      </c>
      <c r="F43" s="1">
        <v>0</v>
      </c>
      <c r="G43" s="1">
        <v>4</v>
      </c>
      <c r="H43" s="1">
        <v>7</v>
      </c>
      <c r="I43" s="1">
        <v>16</v>
      </c>
      <c r="J43" s="1">
        <v>18</v>
      </c>
      <c r="K43" s="1">
        <v>3</v>
      </c>
      <c r="L43" s="1">
        <v>7</v>
      </c>
      <c r="M43" s="1">
        <v>5</v>
      </c>
    </row>
    <row r="44" spans="1:13">
      <c r="A44" s="29" t="s">
        <v>52</v>
      </c>
      <c r="B44" s="50">
        <v>0</v>
      </c>
      <c r="C44" s="50">
        <v>41</v>
      </c>
      <c r="D44" s="1">
        <v>38</v>
      </c>
      <c r="E44" s="1">
        <v>40</v>
      </c>
      <c r="F44" s="1">
        <v>50</v>
      </c>
      <c r="G44" s="1">
        <v>41</v>
      </c>
      <c r="H44" s="1">
        <v>44</v>
      </c>
      <c r="I44" s="1">
        <v>54</v>
      </c>
      <c r="J44" s="1">
        <v>52</v>
      </c>
      <c r="K44" s="1">
        <v>51</v>
      </c>
      <c r="L44" s="1">
        <v>45</v>
      </c>
      <c r="M44" s="1">
        <v>51</v>
      </c>
    </row>
    <row r="45" spans="1:13">
      <c r="A45" s="29" t="s">
        <v>53</v>
      </c>
      <c r="B45" s="50">
        <v>20</v>
      </c>
      <c r="C45" s="50">
        <v>45</v>
      </c>
      <c r="D45" s="1">
        <v>41</v>
      </c>
      <c r="E45" s="1">
        <v>57</v>
      </c>
      <c r="F45" s="1">
        <v>31</v>
      </c>
      <c r="G45" s="1">
        <v>30</v>
      </c>
      <c r="H45" s="1">
        <v>31</v>
      </c>
      <c r="I45" s="1">
        <v>31</v>
      </c>
      <c r="J45" s="1">
        <v>29</v>
      </c>
      <c r="K45" s="1">
        <v>57</v>
      </c>
      <c r="L45" s="1">
        <v>60</v>
      </c>
      <c r="M45" s="1">
        <v>59</v>
      </c>
    </row>
    <row r="46" spans="1:13">
      <c r="A46" s="29" t="s">
        <v>54</v>
      </c>
      <c r="B46" s="50">
        <v>0</v>
      </c>
      <c r="C46" s="50">
        <v>32</v>
      </c>
      <c r="D46" s="1">
        <v>53</v>
      </c>
      <c r="E46" s="1">
        <v>10</v>
      </c>
      <c r="F46" s="1">
        <v>9</v>
      </c>
      <c r="G46" s="1">
        <v>19</v>
      </c>
      <c r="H46" s="1">
        <v>19</v>
      </c>
      <c r="I46" s="1">
        <v>14</v>
      </c>
      <c r="J46" s="1">
        <v>21</v>
      </c>
      <c r="K46" s="1">
        <v>24</v>
      </c>
      <c r="L46" s="1">
        <v>18</v>
      </c>
      <c r="M46" s="1">
        <v>10</v>
      </c>
    </row>
    <row r="47" spans="1:13">
      <c r="A47" s="29" t="s">
        <v>55</v>
      </c>
      <c r="B47" s="50">
        <v>0</v>
      </c>
      <c r="C47" s="50">
        <v>0</v>
      </c>
      <c r="F47" s="1">
        <v>49</v>
      </c>
      <c r="H47" s="1">
        <v>0</v>
      </c>
      <c r="I47" s="1">
        <v>0</v>
      </c>
      <c r="J47" s="1">
        <v>0</v>
      </c>
      <c r="K47" s="1">
        <v>80</v>
      </c>
      <c r="L47" s="1">
        <v>45</v>
      </c>
      <c r="M47" s="1">
        <v>91</v>
      </c>
    </row>
    <row r="48" spans="1:13">
      <c r="A48" s="29" t="s">
        <v>56</v>
      </c>
      <c r="B48" s="50">
        <v>0</v>
      </c>
      <c r="C48" s="50">
        <v>0</v>
      </c>
      <c r="H48" s="1">
        <v>0</v>
      </c>
      <c r="I48" s="1">
        <v>35</v>
      </c>
      <c r="J48" s="1">
        <v>35</v>
      </c>
      <c r="K48" s="1">
        <v>36</v>
      </c>
      <c r="L48" s="1">
        <v>36</v>
      </c>
      <c r="M48" s="1">
        <v>36</v>
      </c>
    </row>
    <row r="49" spans="1:13">
      <c r="A49" s="29" t="s">
        <v>57</v>
      </c>
      <c r="B49" s="50">
        <v>0</v>
      </c>
      <c r="C49" s="50">
        <v>0</v>
      </c>
      <c r="D49" s="1">
        <v>4</v>
      </c>
      <c r="E49" s="1">
        <v>32</v>
      </c>
      <c r="F49" s="1">
        <v>43</v>
      </c>
      <c r="G49" s="1">
        <v>55</v>
      </c>
      <c r="H49" s="1">
        <v>81</v>
      </c>
      <c r="I49" s="1">
        <v>28</v>
      </c>
      <c r="J49" s="1">
        <v>25</v>
      </c>
      <c r="K49" s="1">
        <v>43</v>
      </c>
      <c r="L49" s="1">
        <v>46</v>
      </c>
      <c r="M49" s="1">
        <v>26</v>
      </c>
    </row>
    <row r="50" spans="1:13">
      <c r="A50" s="29" t="s">
        <v>58</v>
      </c>
      <c r="B50" s="50">
        <v>0</v>
      </c>
      <c r="C50" s="50">
        <v>0</v>
      </c>
      <c r="E50" s="1">
        <v>0</v>
      </c>
      <c r="F50" s="1">
        <v>0</v>
      </c>
      <c r="G50" s="1">
        <v>0</v>
      </c>
      <c r="H50" s="1">
        <v>0</v>
      </c>
    </row>
    <row r="51" spans="1:13">
      <c r="A51" s="34" t="s">
        <v>59</v>
      </c>
      <c r="B51" s="50">
        <v>4</v>
      </c>
      <c r="C51" s="50">
        <v>0</v>
      </c>
      <c r="G51" s="1">
        <v>0</v>
      </c>
      <c r="L51" s="1">
        <v>1</v>
      </c>
      <c r="M51" s="1">
        <v>1</v>
      </c>
    </row>
    <row r="52" spans="1:13">
      <c r="A52" s="29" t="s">
        <v>60</v>
      </c>
      <c r="B52" s="49">
        <f t="shared" ref="B52:C52" si="41">SUM(B54:B62)</f>
        <v>601</v>
      </c>
      <c r="C52" s="49">
        <f t="shared" si="41"/>
        <v>831</v>
      </c>
      <c r="D52" s="49">
        <f t="shared" ref="D52:E52" si="42">SUM(D54:D62)</f>
        <v>519</v>
      </c>
      <c r="E52" s="49">
        <f t="shared" si="42"/>
        <v>513</v>
      </c>
      <c r="F52" s="49">
        <f t="shared" ref="F52:G52" si="43">SUM(F54:F62)</f>
        <v>457</v>
      </c>
      <c r="G52" s="49">
        <f t="shared" si="43"/>
        <v>559</v>
      </c>
      <c r="H52" s="49">
        <f>SUM(H56:H62)</f>
        <v>646</v>
      </c>
      <c r="I52" s="49">
        <f t="shared" ref="I52:J52" si="44">SUM(I54:I62)</f>
        <v>546</v>
      </c>
      <c r="J52" s="49">
        <f t="shared" si="44"/>
        <v>571</v>
      </c>
      <c r="K52" s="49">
        <f t="shared" ref="K52:L52" si="45">SUM(K54:K62)</f>
        <v>589</v>
      </c>
      <c r="L52" s="49">
        <f t="shared" si="45"/>
        <v>547</v>
      </c>
      <c r="M52" s="49">
        <f t="shared" ref="M52" si="46">SUM(M54:M62)</f>
        <v>542</v>
      </c>
    </row>
    <row r="53" spans="1:13">
      <c r="A53" s="31" t="s">
        <v>89</v>
      </c>
      <c r="B53" s="48">
        <f t="shared" ref="B53:C53" si="47">(B52/B4)*100</f>
        <v>67.756482525366408</v>
      </c>
      <c r="C53" s="48">
        <f t="shared" si="47"/>
        <v>49.14251921939681</v>
      </c>
      <c r="D53" s="48">
        <f t="shared" ref="D53:E53" si="48">(D52/D4)*100</f>
        <v>40.483619344773793</v>
      </c>
      <c r="E53" s="48">
        <f t="shared" si="48"/>
        <v>38.312173263629575</v>
      </c>
      <c r="F53" s="48">
        <f t="shared" ref="F53:H53" si="49">(F52/F4)*100</f>
        <v>33.333333333333329</v>
      </c>
      <c r="G53" s="48">
        <f t="shared" si="49"/>
        <v>32.537834691501743</v>
      </c>
      <c r="H53" s="48">
        <f t="shared" si="49"/>
        <v>36.210762331838566</v>
      </c>
      <c r="I53" s="48">
        <f t="shared" ref="I53:J53" si="50">(I52/I4)*100</f>
        <v>27.78625954198473</v>
      </c>
      <c r="J53" s="48">
        <f t="shared" si="50"/>
        <v>28.183613030602174</v>
      </c>
      <c r="K53" s="48">
        <f t="shared" ref="K53:L53" si="51">(K52/K4)*100</f>
        <v>24.21875</v>
      </c>
      <c r="L53" s="48">
        <f t="shared" si="51"/>
        <v>26.450676982591876</v>
      </c>
      <c r="M53" s="48">
        <f t="shared" ref="M53" si="52">(M52/M4)*100</f>
        <v>23.929359823399558</v>
      </c>
    </row>
    <row r="54" spans="1:13">
      <c r="A54" s="29" t="s">
        <v>61</v>
      </c>
      <c r="B54" s="50">
        <v>0</v>
      </c>
      <c r="C54" s="50">
        <v>0</v>
      </c>
      <c r="D54" s="1">
        <v>10</v>
      </c>
      <c r="K54" s="1">
        <v>2</v>
      </c>
      <c r="L54" s="1">
        <v>5</v>
      </c>
      <c r="M54" s="1">
        <v>7</v>
      </c>
    </row>
    <row r="55" spans="1:13">
      <c r="A55" s="29" t="s">
        <v>62</v>
      </c>
      <c r="B55" s="50">
        <v>0</v>
      </c>
      <c r="C55" s="50">
        <v>9</v>
      </c>
      <c r="E55" s="1">
        <v>0</v>
      </c>
    </row>
    <row r="56" spans="1:13">
      <c r="A56" s="29" t="s">
        <v>63</v>
      </c>
      <c r="B56" s="50">
        <v>75</v>
      </c>
      <c r="C56" s="50">
        <v>229</v>
      </c>
      <c r="D56" s="1">
        <v>221</v>
      </c>
      <c r="E56" s="1">
        <v>249</v>
      </c>
      <c r="F56" s="1">
        <v>259</v>
      </c>
      <c r="G56" s="1">
        <v>309</v>
      </c>
      <c r="H56" s="1">
        <v>407</v>
      </c>
      <c r="I56" s="1">
        <v>293</v>
      </c>
      <c r="J56" s="1">
        <v>273</v>
      </c>
      <c r="K56" s="1">
        <v>307</v>
      </c>
      <c r="L56" s="1">
        <v>328</v>
      </c>
      <c r="M56" s="1">
        <v>315</v>
      </c>
    </row>
    <row r="57" spans="1:13">
      <c r="A57" s="29" t="s">
        <v>64</v>
      </c>
      <c r="B57" s="50">
        <v>0</v>
      </c>
      <c r="C57" s="50">
        <v>25</v>
      </c>
      <c r="D57" s="1">
        <v>22</v>
      </c>
      <c r="E57" s="1">
        <v>41</v>
      </c>
      <c r="F57" s="1">
        <v>30</v>
      </c>
      <c r="G57" s="1">
        <v>37</v>
      </c>
      <c r="H57" s="1">
        <v>44</v>
      </c>
      <c r="I57" s="1">
        <v>19</v>
      </c>
      <c r="J57" s="1">
        <v>0</v>
      </c>
      <c r="K57" s="1">
        <v>0</v>
      </c>
    </row>
    <row r="58" spans="1:13">
      <c r="A58" s="29" t="s">
        <v>65</v>
      </c>
      <c r="B58" s="50">
        <v>0</v>
      </c>
      <c r="C58" s="50">
        <v>0</v>
      </c>
      <c r="I58" s="1">
        <v>16</v>
      </c>
      <c r="J58" s="1">
        <v>15</v>
      </c>
      <c r="K58" s="1">
        <v>15</v>
      </c>
      <c r="L58" s="1">
        <v>8</v>
      </c>
      <c r="M58" s="1">
        <v>11</v>
      </c>
    </row>
    <row r="59" spans="1:13">
      <c r="A59" s="29" t="s">
        <v>66</v>
      </c>
      <c r="B59" s="50">
        <v>8</v>
      </c>
      <c r="C59" s="50">
        <v>84</v>
      </c>
      <c r="D59" s="1">
        <v>131</v>
      </c>
      <c r="E59" s="1">
        <v>125</v>
      </c>
      <c r="F59" s="1">
        <v>116</v>
      </c>
      <c r="G59" s="1">
        <v>103</v>
      </c>
      <c r="H59" s="1">
        <v>74</v>
      </c>
      <c r="I59" s="1">
        <v>67</v>
      </c>
      <c r="J59" s="1">
        <v>74</v>
      </c>
      <c r="K59" s="1">
        <v>70</v>
      </c>
      <c r="L59" s="1">
        <v>61</v>
      </c>
      <c r="M59" s="1">
        <v>74</v>
      </c>
    </row>
    <row r="60" spans="1:13">
      <c r="A60" s="29" t="s">
        <v>67</v>
      </c>
      <c r="B60" s="50">
        <v>518</v>
      </c>
      <c r="C60" s="50">
        <v>423</v>
      </c>
      <c r="D60" s="1">
        <v>104</v>
      </c>
      <c r="E60" s="1">
        <v>98</v>
      </c>
      <c r="F60" s="1">
        <v>52</v>
      </c>
      <c r="G60" s="1">
        <v>110</v>
      </c>
      <c r="H60" s="1">
        <v>121</v>
      </c>
      <c r="I60" s="1">
        <v>151</v>
      </c>
      <c r="J60" s="1">
        <v>169</v>
      </c>
      <c r="K60" s="1">
        <v>163</v>
      </c>
      <c r="L60" s="1">
        <v>108</v>
      </c>
      <c r="M60" s="1">
        <v>106</v>
      </c>
    </row>
    <row r="61" spans="1:13">
      <c r="A61" s="29" t="s">
        <v>68</v>
      </c>
      <c r="B61" s="50">
        <v>0</v>
      </c>
      <c r="C61" s="50">
        <v>58</v>
      </c>
      <c r="D61" s="1">
        <v>26</v>
      </c>
      <c r="E61" s="1">
        <v>0</v>
      </c>
      <c r="J61" s="1">
        <v>40</v>
      </c>
      <c r="K61" s="1">
        <v>32</v>
      </c>
      <c r="L61" s="1">
        <v>37</v>
      </c>
      <c r="M61" s="1">
        <v>29</v>
      </c>
    </row>
    <row r="62" spans="1:13">
      <c r="A62" s="34" t="s">
        <v>69</v>
      </c>
      <c r="B62" s="50">
        <v>0</v>
      </c>
      <c r="C62" s="50">
        <v>3</v>
      </c>
      <c r="D62" s="1">
        <v>5</v>
      </c>
      <c r="E62" s="75"/>
    </row>
    <row r="63" spans="1:13">
      <c r="A63" s="36" t="s">
        <v>70</v>
      </c>
      <c r="B63" s="51">
        <v>0</v>
      </c>
      <c r="C63" s="51">
        <v>14</v>
      </c>
      <c r="D63" s="51">
        <v>15</v>
      </c>
      <c r="E63" s="75">
        <v>8</v>
      </c>
      <c r="F63" s="19">
        <v>14</v>
      </c>
      <c r="G63" s="19">
        <v>13</v>
      </c>
      <c r="H63" s="19">
        <v>2</v>
      </c>
      <c r="I63" s="19"/>
      <c r="J63" s="19"/>
      <c r="K63" s="19"/>
      <c r="L63" s="19"/>
      <c r="M63" s="90"/>
    </row>
    <row r="65" spans="1:3">
      <c r="B65" s="2" t="s">
        <v>90</v>
      </c>
      <c r="C65" s="2"/>
    </row>
    <row r="66" spans="1:3">
      <c r="A66" s="4" t="s">
        <v>91</v>
      </c>
      <c r="B66" s="1" t="s">
        <v>92</v>
      </c>
    </row>
    <row r="67" spans="1:3">
      <c r="A67" s="1" t="s">
        <v>93</v>
      </c>
      <c r="B67" s="1" t="s">
        <v>94</v>
      </c>
    </row>
    <row r="68" spans="1:3">
      <c r="A68" s="1" t="s">
        <v>95</v>
      </c>
      <c r="B68" s="1" t="s">
        <v>96</v>
      </c>
    </row>
    <row r="69" spans="1:3">
      <c r="B69" s="1" t="s">
        <v>97</v>
      </c>
    </row>
    <row r="70" spans="1:3">
      <c r="B70" s="1" t="s">
        <v>98</v>
      </c>
    </row>
    <row r="71" spans="1:3">
      <c r="B71" s="1" t="s">
        <v>99</v>
      </c>
    </row>
    <row r="72" spans="1:3">
      <c r="B72" s="1" t="s">
        <v>100</v>
      </c>
    </row>
    <row r="73" spans="1:3">
      <c r="B73" s="1" t="s">
        <v>101</v>
      </c>
    </row>
    <row r="74" spans="1:3">
      <c r="B74" s="1" t="s">
        <v>102</v>
      </c>
    </row>
    <row r="75" spans="1:3">
      <c r="B75" s="1" t="s">
        <v>103</v>
      </c>
    </row>
    <row r="77" spans="1:3">
      <c r="B77" s="1" t="s">
        <v>104</v>
      </c>
    </row>
    <row r="78" spans="1:3">
      <c r="B78" s="1" t="s">
        <v>105</v>
      </c>
    </row>
    <row r="79" spans="1:3">
      <c r="B79" s="1" t="s">
        <v>106</v>
      </c>
    </row>
    <row r="80" spans="1:3">
      <c r="B80" s="1" t="s">
        <v>107</v>
      </c>
    </row>
    <row r="81" spans="2:3">
      <c r="B81" s="1" t="s">
        <v>108</v>
      </c>
    </row>
    <row r="82" spans="2:3">
      <c r="B82" s="1" t="s">
        <v>109</v>
      </c>
    </row>
    <row r="83" spans="2:3">
      <c r="B83" s="1" t="s">
        <v>110</v>
      </c>
    </row>
    <row r="84" spans="2:3">
      <c r="B84" s="1" t="s">
        <v>111</v>
      </c>
    </row>
    <row r="85" spans="2:3">
      <c r="B85" s="1" t="s">
        <v>112</v>
      </c>
    </row>
    <row r="86" spans="2:3">
      <c r="B86" s="1" t="s">
        <v>113</v>
      </c>
    </row>
    <row r="87" spans="2:3">
      <c r="B87" s="1" t="s">
        <v>114</v>
      </c>
    </row>
    <row r="88" spans="2:3">
      <c r="B88" s="1" t="s">
        <v>115</v>
      </c>
    </row>
    <row r="89" spans="2:3">
      <c r="B89" s="1" t="s">
        <v>116</v>
      </c>
    </row>
    <row r="90" spans="2:3">
      <c r="B90" s="1" t="s">
        <v>117</v>
      </c>
    </row>
    <row r="91" spans="2:3">
      <c r="B91" s="1" t="s">
        <v>118</v>
      </c>
    </row>
    <row r="92" spans="2:3">
      <c r="B92" s="1" t="s">
        <v>119</v>
      </c>
    </row>
    <row r="93" spans="2:3">
      <c r="B93" s="1" t="s">
        <v>120</v>
      </c>
    </row>
    <row r="94" spans="2:3">
      <c r="B94" s="42" t="s">
        <v>121</v>
      </c>
      <c r="C94" s="42"/>
    </row>
    <row r="96" spans="2:3">
      <c r="B96" s="45" t="s">
        <v>122</v>
      </c>
      <c r="C96" s="45"/>
    </row>
    <row r="97" spans="2:2">
      <c r="B97" s="1" t="s">
        <v>123</v>
      </c>
    </row>
    <row r="98" spans="2:2">
      <c r="B98" s="1" t="s">
        <v>124</v>
      </c>
    </row>
    <row r="99" spans="2:2">
      <c r="B99" s="1" t="s">
        <v>125</v>
      </c>
    </row>
    <row r="100" spans="2:2">
      <c r="B100" s="1" t="s">
        <v>126</v>
      </c>
    </row>
    <row r="101" spans="2:2">
      <c r="B101" s="1" t="s">
        <v>127</v>
      </c>
    </row>
    <row r="102" spans="2:2">
      <c r="B102" s="1" t="s">
        <v>128</v>
      </c>
    </row>
    <row r="103" spans="2:2">
      <c r="B103" s="1" t="s">
        <v>129</v>
      </c>
    </row>
  </sheetData>
  <phoneticPr fontId="0" type="noConversion"/>
  <hyperlinks>
    <hyperlink ref="B75" r:id="rId1" display="www.nces.ed.gov" xr:uid="{00000000-0004-0000-0100-000000000000}"/>
  </hyperlinks>
  <pageMargins left="0.75" right="0.75" top="1" bottom="1" header="0.5" footer="0.5"/>
  <pageSetup orientation="portrait" r:id="rId2"/>
  <headerFooter alignWithMargins="0"/>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M103"/>
  <sheetViews>
    <sheetView zoomScale="106" zoomScaleNormal="106" workbookViewId="0">
      <pane xSplit="1" ySplit="4" topLeftCell="B5" activePane="bottomRight" state="frozen"/>
      <selection pane="bottomRight" activeCell="M4" sqref="M4"/>
      <selection pane="bottomLeft" activeCell="A5" sqref="A5"/>
      <selection pane="topRight" activeCell="B1" sqref="B1"/>
    </sheetView>
  </sheetViews>
  <sheetFormatPr defaultRowHeight="12.75"/>
  <cols>
    <col min="1" max="1" width="19.42578125" customWidth="1"/>
    <col min="2" max="2" width="10.5703125" style="1" customWidth="1"/>
    <col min="3" max="3" width="9" style="1" customWidth="1"/>
    <col min="9" max="12" width="9.140625" style="1"/>
  </cols>
  <sheetData>
    <row r="1" spans="1:13">
      <c r="A1" s="8" t="s">
        <v>130</v>
      </c>
    </row>
    <row r="3" spans="1:13" s="91" customFormat="1">
      <c r="B3" s="86" t="s">
        <v>77</v>
      </c>
      <c r="C3" s="86" t="s">
        <v>78</v>
      </c>
      <c r="D3" s="86" t="s">
        <v>79</v>
      </c>
      <c r="E3" s="92" t="s">
        <v>80</v>
      </c>
      <c r="F3" s="92" t="s">
        <v>81</v>
      </c>
      <c r="G3" s="92" t="s">
        <v>82</v>
      </c>
      <c r="H3" s="92" t="s">
        <v>83</v>
      </c>
      <c r="I3" s="92" t="s">
        <v>84</v>
      </c>
      <c r="J3" s="92" t="s">
        <v>85</v>
      </c>
      <c r="K3" s="92" t="s">
        <v>86</v>
      </c>
      <c r="L3" s="92" t="s">
        <v>87</v>
      </c>
      <c r="M3" s="84" t="s">
        <v>88</v>
      </c>
    </row>
    <row r="4" spans="1:13">
      <c r="A4" s="27" t="s">
        <v>13</v>
      </c>
      <c r="B4" s="28">
        <f t="shared" ref="B4:C4" si="0">B5+B23+B38+B52+B63</f>
        <v>81</v>
      </c>
      <c r="C4" s="28">
        <f t="shared" si="0"/>
        <v>111</v>
      </c>
      <c r="D4" s="28">
        <f t="shared" ref="D4:E4" si="1">D5+D23+D38+D52+D63</f>
        <v>141</v>
      </c>
      <c r="E4" s="28">
        <f t="shared" si="1"/>
        <v>154</v>
      </c>
      <c r="F4" s="28">
        <f t="shared" ref="F4:L4" si="2">F5+F23+F38+F52+F63</f>
        <v>174</v>
      </c>
      <c r="G4" s="28">
        <f t="shared" si="2"/>
        <v>249</v>
      </c>
      <c r="H4" s="28">
        <f t="shared" si="2"/>
        <v>317</v>
      </c>
      <c r="I4" s="46">
        <f t="shared" si="2"/>
        <v>580</v>
      </c>
      <c r="J4" s="46">
        <f t="shared" si="2"/>
        <v>622</v>
      </c>
      <c r="K4" s="46">
        <f t="shared" si="2"/>
        <v>809</v>
      </c>
      <c r="L4" s="46">
        <f t="shared" si="2"/>
        <v>679</v>
      </c>
      <c r="M4" s="46">
        <f t="shared" ref="M4" si="3">M5+M23+M38+M52+M63</f>
        <v>712</v>
      </c>
    </row>
    <row r="5" spans="1:13">
      <c r="A5" s="29" t="s">
        <v>14</v>
      </c>
      <c r="B5" s="30">
        <f t="shared" ref="B5:C5" si="4">SUM(B7:B22)</f>
        <v>30</v>
      </c>
      <c r="C5" s="30">
        <f t="shared" si="4"/>
        <v>31</v>
      </c>
      <c r="D5" s="30">
        <f t="shared" ref="D5:E5" si="5">SUM(D7:D22)</f>
        <v>43</v>
      </c>
      <c r="E5" s="30">
        <f t="shared" si="5"/>
        <v>85</v>
      </c>
      <c r="F5" s="30">
        <f t="shared" ref="F5:L5" si="6">SUM(F7:F22)</f>
        <v>46</v>
      </c>
      <c r="G5" s="30">
        <f t="shared" si="6"/>
        <v>75</v>
      </c>
      <c r="H5" s="30">
        <f t="shared" si="6"/>
        <v>93</v>
      </c>
      <c r="I5" s="47">
        <f t="shared" si="6"/>
        <v>179</v>
      </c>
      <c r="J5" s="47">
        <f t="shared" si="6"/>
        <v>142</v>
      </c>
      <c r="K5" s="47">
        <f t="shared" si="6"/>
        <v>185</v>
      </c>
      <c r="L5" s="47">
        <f t="shared" si="6"/>
        <v>117</v>
      </c>
      <c r="M5" s="47">
        <f t="shared" ref="M5" si="7">SUM(M7:M22)</f>
        <v>111</v>
      </c>
    </row>
    <row r="6" spans="1:13">
      <c r="A6" s="31" t="s">
        <v>89</v>
      </c>
      <c r="B6" s="32">
        <f t="shared" ref="B6:C6" si="8">(B5/B4)*100</f>
        <v>37.037037037037038</v>
      </c>
      <c r="C6" s="32">
        <f t="shared" si="8"/>
        <v>27.927927927927925</v>
      </c>
      <c r="D6" s="32">
        <f t="shared" ref="D6:E6" si="9">(D5/D4)*100</f>
        <v>30.49645390070922</v>
      </c>
      <c r="E6" s="32">
        <f t="shared" si="9"/>
        <v>55.194805194805198</v>
      </c>
      <c r="F6" s="32">
        <f t="shared" ref="F6:L6" si="10">(F5/F4)*100</f>
        <v>26.436781609195403</v>
      </c>
      <c r="G6" s="32">
        <f t="shared" si="10"/>
        <v>30.120481927710845</v>
      </c>
      <c r="H6" s="32">
        <f t="shared" si="10"/>
        <v>29.337539432176658</v>
      </c>
      <c r="I6" s="48">
        <f t="shared" si="10"/>
        <v>30.862068965517242</v>
      </c>
      <c r="J6" s="48">
        <f t="shared" si="10"/>
        <v>22.829581993569132</v>
      </c>
      <c r="K6" s="48">
        <f t="shared" si="10"/>
        <v>22.867737948084056</v>
      </c>
      <c r="L6" s="48">
        <f t="shared" si="10"/>
        <v>17.23122238586156</v>
      </c>
      <c r="M6" s="48">
        <f t="shared" ref="M6" si="11">(M5/M4)*100</f>
        <v>15.589887640449437</v>
      </c>
    </row>
    <row r="7" spans="1:13">
      <c r="A7" s="29" t="s">
        <v>16</v>
      </c>
      <c r="B7" s="50">
        <v>0</v>
      </c>
      <c r="C7" s="50">
        <v>0</v>
      </c>
      <c r="D7" s="50"/>
      <c r="F7">
        <v>8</v>
      </c>
      <c r="G7" s="50">
        <v>5</v>
      </c>
      <c r="H7">
        <v>6</v>
      </c>
      <c r="I7" s="1">
        <v>11</v>
      </c>
      <c r="J7" s="1">
        <v>6</v>
      </c>
      <c r="K7" s="1">
        <v>8</v>
      </c>
      <c r="L7" s="1">
        <v>10</v>
      </c>
      <c r="M7">
        <v>6</v>
      </c>
    </row>
    <row r="8" spans="1:13">
      <c r="A8" s="29" t="s">
        <v>18</v>
      </c>
      <c r="B8" s="50">
        <v>0</v>
      </c>
      <c r="C8" s="50">
        <v>0</v>
      </c>
      <c r="D8" s="50"/>
    </row>
    <row r="9" spans="1:13">
      <c r="A9" s="29" t="s">
        <v>19</v>
      </c>
      <c r="B9" s="50">
        <v>0</v>
      </c>
      <c r="C9" s="50">
        <v>0</v>
      </c>
      <c r="D9" s="50"/>
    </row>
    <row r="10" spans="1:13">
      <c r="A10" s="29" t="s">
        <v>20</v>
      </c>
      <c r="B10" s="50">
        <v>0</v>
      </c>
      <c r="C10" s="50">
        <v>0</v>
      </c>
      <c r="D10" s="50"/>
      <c r="E10">
        <v>25</v>
      </c>
      <c r="F10">
        <v>0</v>
      </c>
      <c r="H10">
        <v>24</v>
      </c>
      <c r="I10" s="1">
        <v>49</v>
      </c>
    </row>
    <row r="11" spans="1:13">
      <c r="A11" s="29" t="s">
        <v>21</v>
      </c>
      <c r="B11" s="50">
        <v>0</v>
      </c>
      <c r="C11" s="50">
        <v>0</v>
      </c>
      <c r="D11" s="50"/>
    </row>
    <row r="12" spans="1:13">
      <c r="A12" s="29" t="s">
        <v>22</v>
      </c>
      <c r="B12" s="50">
        <v>0</v>
      </c>
      <c r="C12" s="50">
        <v>0</v>
      </c>
      <c r="D12" s="50">
        <v>5</v>
      </c>
      <c r="E12">
        <v>20</v>
      </c>
      <c r="F12">
        <v>30</v>
      </c>
      <c r="G12" s="50">
        <v>40</v>
      </c>
      <c r="H12">
        <v>29</v>
      </c>
      <c r="I12" s="1">
        <v>40</v>
      </c>
      <c r="J12" s="1">
        <v>69</v>
      </c>
      <c r="K12" s="1">
        <v>103</v>
      </c>
      <c r="L12" s="1">
        <v>56</v>
      </c>
      <c r="M12">
        <v>57</v>
      </c>
    </row>
    <row r="13" spans="1:13">
      <c r="A13" s="29" t="s">
        <v>23</v>
      </c>
      <c r="B13" s="50">
        <v>0</v>
      </c>
      <c r="C13" s="50">
        <v>0</v>
      </c>
      <c r="D13" s="50"/>
    </row>
    <row r="14" spans="1:13">
      <c r="A14" s="29" t="s">
        <v>24</v>
      </c>
      <c r="B14" s="50">
        <v>30</v>
      </c>
      <c r="C14" s="50">
        <v>0</v>
      </c>
      <c r="D14" s="50"/>
    </row>
    <row r="15" spans="1:13">
      <c r="A15" s="29" t="s">
        <v>25</v>
      </c>
      <c r="B15" s="50">
        <v>0</v>
      </c>
      <c r="C15" s="50">
        <v>0</v>
      </c>
      <c r="D15" s="50"/>
    </row>
    <row r="16" spans="1:13">
      <c r="A16" s="29" t="s">
        <v>26</v>
      </c>
      <c r="B16" s="50">
        <v>0</v>
      </c>
      <c r="C16" s="50">
        <v>0</v>
      </c>
      <c r="D16" s="50"/>
    </row>
    <row r="17" spans="1:13">
      <c r="A17" s="29" t="s">
        <v>27</v>
      </c>
      <c r="B17" s="50">
        <v>0</v>
      </c>
      <c r="C17" s="50">
        <v>0</v>
      </c>
      <c r="D17" s="50"/>
    </row>
    <row r="18" spans="1:13">
      <c r="A18" s="29" t="s">
        <v>28</v>
      </c>
      <c r="B18" s="50">
        <v>0</v>
      </c>
      <c r="C18" s="50">
        <v>0</v>
      </c>
      <c r="D18" s="50"/>
    </row>
    <row r="19" spans="1:13">
      <c r="A19" s="29" t="s">
        <v>29</v>
      </c>
      <c r="B19" s="50">
        <v>0</v>
      </c>
      <c r="C19" s="50">
        <v>0</v>
      </c>
      <c r="D19" s="50"/>
    </row>
    <row r="20" spans="1:13">
      <c r="A20" s="29" t="s">
        <v>30</v>
      </c>
      <c r="B20" s="50">
        <v>0</v>
      </c>
      <c r="C20" s="50">
        <v>31</v>
      </c>
      <c r="D20" s="50">
        <v>38</v>
      </c>
      <c r="E20">
        <v>35</v>
      </c>
      <c r="I20" s="1">
        <v>35</v>
      </c>
      <c r="J20" s="1">
        <v>34</v>
      </c>
      <c r="K20" s="1">
        <v>36</v>
      </c>
      <c r="L20" s="1">
        <v>40</v>
      </c>
      <c r="M20">
        <v>38</v>
      </c>
    </row>
    <row r="21" spans="1:13">
      <c r="A21" s="29" t="s">
        <v>31</v>
      </c>
      <c r="B21" s="50">
        <v>0</v>
      </c>
      <c r="C21" s="50">
        <v>0</v>
      </c>
      <c r="D21" s="50"/>
      <c r="E21">
        <v>5</v>
      </c>
      <c r="F21">
        <v>8</v>
      </c>
      <c r="G21" s="50">
        <v>30</v>
      </c>
      <c r="H21">
        <v>34</v>
      </c>
      <c r="I21" s="1">
        <v>44</v>
      </c>
      <c r="J21" s="1">
        <v>33</v>
      </c>
      <c r="K21" s="1">
        <v>38</v>
      </c>
      <c r="L21" s="1">
        <v>11</v>
      </c>
      <c r="M21">
        <v>10</v>
      </c>
    </row>
    <row r="22" spans="1:13">
      <c r="A22" s="34" t="s">
        <v>32</v>
      </c>
      <c r="B22" s="50">
        <v>0</v>
      </c>
      <c r="C22" s="50">
        <v>0</v>
      </c>
      <c r="D22" s="50"/>
      <c r="E22" s="59"/>
    </row>
    <row r="23" spans="1:13">
      <c r="A23" s="29" t="s">
        <v>33</v>
      </c>
      <c r="B23" s="30">
        <f t="shared" ref="B23:C23" si="12">SUM(B25:B37)</f>
        <v>37</v>
      </c>
      <c r="C23" s="30">
        <f t="shared" si="12"/>
        <v>36</v>
      </c>
      <c r="D23" s="30">
        <f t="shared" ref="D23:E23" si="13">SUM(D25:D37)</f>
        <v>35</v>
      </c>
      <c r="E23" s="30">
        <f t="shared" si="13"/>
        <v>0</v>
      </c>
      <c r="F23" s="30">
        <f t="shared" ref="F23:L23" si="14">SUM(F25:F37)</f>
        <v>0</v>
      </c>
      <c r="G23" s="30">
        <f t="shared" si="14"/>
        <v>99</v>
      </c>
      <c r="H23" s="30">
        <f t="shared" si="14"/>
        <v>154</v>
      </c>
      <c r="I23" s="49">
        <f t="shared" si="14"/>
        <v>345</v>
      </c>
      <c r="J23" s="49">
        <f t="shared" si="14"/>
        <v>342</v>
      </c>
      <c r="K23" s="49">
        <f t="shared" si="14"/>
        <v>423</v>
      </c>
      <c r="L23" s="49">
        <f t="shared" si="14"/>
        <v>386</v>
      </c>
      <c r="M23" s="49">
        <f t="shared" ref="M23" si="15">SUM(M25:M37)</f>
        <v>438</v>
      </c>
    </row>
    <row r="24" spans="1:13">
      <c r="A24" s="31" t="s">
        <v>89</v>
      </c>
      <c r="B24" s="32">
        <f t="shared" ref="B24:C24" si="16">(B23/B4)*100</f>
        <v>45.679012345679013</v>
      </c>
      <c r="C24" s="32">
        <f t="shared" si="16"/>
        <v>32.432432432432435</v>
      </c>
      <c r="D24" s="32">
        <f t="shared" ref="D24:E24" si="17">(D23/D4)*100</f>
        <v>24.822695035460992</v>
      </c>
      <c r="E24" s="32">
        <f t="shared" si="17"/>
        <v>0</v>
      </c>
      <c r="F24" s="32">
        <f t="shared" ref="F24:L24" si="18">(F23/F4)*100</f>
        <v>0</v>
      </c>
      <c r="G24" s="32">
        <f t="shared" si="18"/>
        <v>39.75903614457831</v>
      </c>
      <c r="H24" s="32">
        <f t="shared" si="18"/>
        <v>48.580441640378545</v>
      </c>
      <c r="I24" s="48">
        <f t="shared" si="18"/>
        <v>59.482758620689658</v>
      </c>
      <c r="J24" s="48">
        <f t="shared" si="18"/>
        <v>54.983922829581985</v>
      </c>
      <c r="K24" s="48">
        <f t="shared" si="18"/>
        <v>52.286773794808404</v>
      </c>
      <c r="L24" s="48">
        <f t="shared" si="18"/>
        <v>56.848306332842412</v>
      </c>
      <c r="M24" s="48">
        <f t="shared" ref="M24" si="19">(M23/M4)*100</f>
        <v>61.516853932584269</v>
      </c>
    </row>
    <row r="25" spans="1:13">
      <c r="A25" s="29" t="s">
        <v>34</v>
      </c>
      <c r="B25" s="50">
        <v>0</v>
      </c>
      <c r="C25" s="50">
        <v>0</v>
      </c>
      <c r="D25" s="50"/>
    </row>
    <row r="26" spans="1:13">
      <c r="A26" s="29" t="s">
        <v>35</v>
      </c>
      <c r="B26" s="50">
        <v>0</v>
      </c>
      <c r="C26" s="50">
        <v>0</v>
      </c>
      <c r="D26" s="50"/>
    </row>
    <row r="27" spans="1:13">
      <c r="A27" s="29" t="s">
        <v>36</v>
      </c>
      <c r="B27" s="50">
        <v>0</v>
      </c>
      <c r="C27" s="50">
        <v>0</v>
      </c>
      <c r="D27" s="50"/>
      <c r="I27" s="1">
        <v>174</v>
      </c>
      <c r="J27" s="1">
        <v>200</v>
      </c>
      <c r="K27" s="1">
        <v>235</v>
      </c>
      <c r="L27" s="1">
        <v>200</v>
      </c>
      <c r="M27">
        <v>281</v>
      </c>
    </row>
    <row r="28" spans="1:13">
      <c r="A28" s="29" t="s">
        <v>37</v>
      </c>
      <c r="B28" s="50">
        <v>0</v>
      </c>
      <c r="C28" s="50">
        <v>0</v>
      </c>
      <c r="D28" s="50"/>
    </row>
    <row r="29" spans="1:13">
      <c r="A29" s="29" t="s">
        <v>38</v>
      </c>
      <c r="B29" s="50">
        <v>0</v>
      </c>
      <c r="C29" s="50">
        <v>0</v>
      </c>
      <c r="D29" s="50"/>
    </row>
    <row r="30" spans="1:13">
      <c r="A30" s="29" t="s">
        <v>39</v>
      </c>
      <c r="B30" s="50">
        <v>0</v>
      </c>
      <c r="C30" s="50">
        <v>0</v>
      </c>
      <c r="D30" s="50"/>
    </row>
    <row r="31" spans="1:13">
      <c r="A31" s="29" t="s">
        <v>40</v>
      </c>
      <c r="B31" s="50">
        <v>0</v>
      </c>
      <c r="C31" s="50">
        <v>0</v>
      </c>
      <c r="D31" s="50"/>
    </row>
    <row r="32" spans="1:13">
      <c r="A32" s="29" t="s">
        <v>41</v>
      </c>
      <c r="B32" s="50">
        <v>0</v>
      </c>
      <c r="C32" s="50">
        <v>0</v>
      </c>
      <c r="D32" s="50"/>
    </row>
    <row r="33" spans="1:13">
      <c r="A33" s="29" t="s">
        <v>42</v>
      </c>
      <c r="B33" s="50">
        <v>0</v>
      </c>
      <c r="C33" s="50">
        <v>0</v>
      </c>
      <c r="D33" s="50"/>
    </row>
    <row r="34" spans="1:13">
      <c r="A34" s="29" t="s">
        <v>43</v>
      </c>
      <c r="B34" s="50">
        <v>0</v>
      </c>
      <c r="C34" s="50">
        <v>0</v>
      </c>
      <c r="D34" s="50"/>
    </row>
    <row r="35" spans="1:13">
      <c r="A35" s="29" t="s">
        <v>44</v>
      </c>
      <c r="B35" s="50">
        <v>0</v>
      </c>
      <c r="C35" s="50">
        <v>0</v>
      </c>
      <c r="D35" s="50"/>
    </row>
    <row r="36" spans="1:13">
      <c r="A36" s="29" t="s">
        <v>45</v>
      </c>
      <c r="B36" s="50">
        <v>37</v>
      </c>
      <c r="C36" s="50">
        <v>36</v>
      </c>
      <c r="D36" s="50">
        <v>35</v>
      </c>
      <c r="G36" s="50">
        <v>99</v>
      </c>
      <c r="H36">
        <v>154</v>
      </c>
      <c r="I36" s="1">
        <v>171</v>
      </c>
      <c r="J36" s="1">
        <v>142</v>
      </c>
      <c r="K36" s="1">
        <v>188</v>
      </c>
      <c r="L36" s="1">
        <v>186</v>
      </c>
      <c r="M36">
        <v>157</v>
      </c>
    </row>
    <row r="37" spans="1:13">
      <c r="A37" s="34" t="s">
        <v>46</v>
      </c>
      <c r="B37" s="50">
        <v>0</v>
      </c>
      <c r="C37" s="50">
        <v>0</v>
      </c>
      <c r="D37" s="50"/>
      <c r="E37" s="59"/>
    </row>
    <row r="38" spans="1:13">
      <c r="A38" s="29" t="s">
        <v>47</v>
      </c>
      <c r="B38" s="30">
        <f t="shared" ref="B38:C38" si="20">SUM(B40:B51)</f>
        <v>14</v>
      </c>
      <c r="C38" s="30">
        <f t="shared" si="20"/>
        <v>44</v>
      </c>
      <c r="D38" s="30">
        <f t="shared" ref="D38:E38" si="21">SUM(D40:D51)</f>
        <v>50</v>
      </c>
      <c r="E38" s="30">
        <f t="shared" si="21"/>
        <v>52</v>
      </c>
      <c r="F38" s="30">
        <f t="shared" ref="F38:L38" si="22">SUM(F40:F51)</f>
        <v>128</v>
      </c>
      <c r="G38" s="30">
        <f t="shared" si="22"/>
        <v>75</v>
      </c>
      <c r="H38" s="30">
        <f t="shared" si="22"/>
        <v>70</v>
      </c>
      <c r="I38" s="49">
        <f t="shared" si="22"/>
        <v>56</v>
      </c>
      <c r="J38" s="49">
        <f t="shared" si="22"/>
        <v>60</v>
      </c>
      <c r="K38" s="49">
        <f t="shared" si="22"/>
        <v>169</v>
      </c>
      <c r="L38" s="49">
        <f t="shared" si="22"/>
        <v>139</v>
      </c>
      <c r="M38" s="49">
        <f t="shared" ref="M38" si="23">SUM(M40:M51)</f>
        <v>134</v>
      </c>
    </row>
    <row r="39" spans="1:13">
      <c r="A39" s="31" t="s">
        <v>89</v>
      </c>
      <c r="B39" s="32">
        <f t="shared" ref="B39:C39" si="24">(B38/B4)*100</f>
        <v>17.283950617283949</v>
      </c>
      <c r="C39" s="32">
        <f t="shared" si="24"/>
        <v>39.63963963963964</v>
      </c>
      <c r="D39" s="32">
        <f t="shared" ref="D39:E39" si="25">(D38/D4)*100</f>
        <v>35.460992907801419</v>
      </c>
      <c r="E39" s="32">
        <f t="shared" si="25"/>
        <v>33.766233766233768</v>
      </c>
      <c r="F39" s="32">
        <f t="shared" ref="F39:L39" si="26">(F38/F4)*100</f>
        <v>73.563218390804593</v>
      </c>
      <c r="G39" s="32">
        <f t="shared" si="26"/>
        <v>30.120481927710845</v>
      </c>
      <c r="H39" s="32">
        <f t="shared" si="26"/>
        <v>22.082018927444793</v>
      </c>
      <c r="I39" s="48">
        <f t="shared" si="26"/>
        <v>9.6551724137931032</v>
      </c>
      <c r="J39" s="48">
        <f t="shared" si="26"/>
        <v>9.6463022508038581</v>
      </c>
      <c r="K39" s="48">
        <f t="shared" si="26"/>
        <v>20.889987639060571</v>
      </c>
      <c r="L39" s="48">
        <f t="shared" si="26"/>
        <v>20.471281296023562</v>
      </c>
      <c r="M39" s="48">
        <f t="shared" ref="M39" si="27">(M38/M4)*100</f>
        <v>18.820224719101123</v>
      </c>
    </row>
    <row r="40" spans="1:13">
      <c r="A40" s="29" t="s">
        <v>48</v>
      </c>
      <c r="B40" s="50">
        <v>0</v>
      </c>
      <c r="C40" s="50">
        <v>2</v>
      </c>
      <c r="D40" s="50">
        <v>10</v>
      </c>
      <c r="E40">
        <v>6</v>
      </c>
      <c r="F40">
        <v>15</v>
      </c>
      <c r="G40" s="50">
        <v>39</v>
      </c>
      <c r="H40">
        <v>27</v>
      </c>
      <c r="I40" s="1">
        <v>16</v>
      </c>
      <c r="J40" s="1">
        <v>28</v>
      </c>
      <c r="K40" s="1">
        <v>52</v>
      </c>
      <c r="L40" s="1">
        <v>67</v>
      </c>
      <c r="M40">
        <v>71</v>
      </c>
    </row>
    <row r="41" spans="1:13">
      <c r="A41" s="29" t="s">
        <v>49</v>
      </c>
      <c r="B41" s="50">
        <v>0</v>
      </c>
      <c r="C41" s="50">
        <v>7</v>
      </c>
      <c r="D41" s="50">
        <v>15</v>
      </c>
      <c r="E41">
        <v>14</v>
      </c>
      <c r="F41">
        <v>18</v>
      </c>
    </row>
    <row r="42" spans="1:13">
      <c r="A42" s="29" t="s">
        <v>50</v>
      </c>
      <c r="B42" s="50">
        <v>0</v>
      </c>
      <c r="C42" s="50">
        <v>20</v>
      </c>
      <c r="D42" s="50">
        <v>13</v>
      </c>
      <c r="E42">
        <v>12</v>
      </c>
      <c r="F42">
        <v>30</v>
      </c>
      <c r="G42" s="50">
        <v>20</v>
      </c>
      <c r="H42">
        <v>14</v>
      </c>
      <c r="I42" s="1">
        <v>14</v>
      </c>
      <c r="J42" s="1">
        <v>14</v>
      </c>
      <c r="K42" s="1">
        <v>23</v>
      </c>
      <c r="L42" s="1">
        <v>19</v>
      </c>
      <c r="M42">
        <v>11</v>
      </c>
    </row>
    <row r="43" spans="1:13">
      <c r="A43" s="29" t="s">
        <v>51</v>
      </c>
      <c r="B43" s="50">
        <v>0</v>
      </c>
      <c r="C43" s="50">
        <v>0</v>
      </c>
      <c r="D43" s="50"/>
    </row>
    <row r="44" spans="1:13">
      <c r="A44" s="29" t="s">
        <v>52</v>
      </c>
      <c r="B44" s="50">
        <v>0</v>
      </c>
      <c r="C44" s="50">
        <v>0</v>
      </c>
      <c r="D44" s="50"/>
    </row>
    <row r="45" spans="1:13">
      <c r="A45" s="29" t="s">
        <v>53</v>
      </c>
      <c r="B45" s="50">
        <v>14</v>
      </c>
      <c r="C45" s="50">
        <v>15</v>
      </c>
      <c r="D45" s="50">
        <v>12</v>
      </c>
      <c r="E45">
        <v>20</v>
      </c>
      <c r="F45">
        <v>0</v>
      </c>
      <c r="H45">
        <v>0</v>
      </c>
    </row>
    <row r="46" spans="1:13">
      <c r="A46" s="29" t="s">
        <v>54</v>
      </c>
      <c r="B46" s="50">
        <v>0</v>
      </c>
      <c r="C46" s="50">
        <v>0</v>
      </c>
      <c r="D46" s="50"/>
    </row>
    <row r="47" spans="1:13">
      <c r="A47" s="29" t="s">
        <v>55</v>
      </c>
      <c r="B47" s="50">
        <v>0</v>
      </c>
      <c r="C47" s="50">
        <v>0</v>
      </c>
      <c r="D47" s="50"/>
      <c r="F47">
        <v>49</v>
      </c>
      <c r="H47">
        <v>0</v>
      </c>
      <c r="K47" s="1">
        <v>68</v>
      </c>
      <c r="L47" s="1">
        <v>36</v>
      </c>
      <c r="M47">
        <v>47</v>
      </c>
    </row>
    <row r="48" spans="1:13">
      <c r="A48" s="29" t="s">
        <v>56</v>
      </c>
      <c r="B48" s="50">
        <v>0</v>
      </c>
      <c r="C48" s="50">
        <v>0</v>
      </c>
      <c r="D48" s="50"/>
    </row>
    <row r="49" spans="1:13">
      <c r="A49" s="29" t="s">
        <v>57</v>
      </c>
      <c r="B49" s="50">
        <v>0</v>
      </c>
      <c r="C49" s="50">
        <v>0</v>
      </c>
      <c r="D49" s="50"/>
      <c r="F49">
        <v>16</v>
      </c>
      <c r="G49" s="50">
        <v>16</v>
      </c>
      <c r="H49">
        <v>29</v>
      </c>
      <c r="I49" s="1">
        <v>26</v>
      </c>
      <c r="J49" s="1">
        <v>18</v>
      </c>
      <c r="K49" s="1">
        <v>26</v>
      </c>
      <c r="L49" s="1">
        <v>17</v>
      </c>
      <c r="M49">
        <v>5</v>
      </c>
    </row>
    <row r="50" spans="1:13">
      <c r="A50" s="29" t="s">
        <v>58</v>
      </c>
      <c r="B50" s="50">
        <v>0</v>
      </c>
      <c r="C50" s="50">
        <v>0</v>
      </c>
      <c r="D50" s="50"/>
    </row>
    <row r="51" spans="1:13">
      <c r="A51" s="34" t="s">
        <v>59</v>
      </c>
      <c r="B51" s="50">
        <v>0</v>
      </c>
      <c r="C51" s="50">
        <v>0</v>
      </c>
      <c r="D51" s="50"/>
      <c r="E51" s="59"/>
    </row>
    <row r="52" spans="1:13">
      <c r="A52" s="29" t="s">
        <v>60</v>
      </c>
      <c r="B52" s="30">
        <f t="shared" ref="B52:C52" si="28">SUM(B54:B62)</f>
        <v>0</v>
      </c>
      <c r="C52" s="30">
        <f t="shared" si="28"/>
        <v>0</v>
      </c>
      <c r="D52" s="30">
        <f t="shared" ref="D52:E52" si="29">SUM(D54:D62)</f>
        <v>13</v>
      </c>
      <c r="E52" s="30">
        <f t="shared" si="29"/>
        <v>17</v>
      </c>
      <c r="F52" s="30">
        <f t="shared" ref="F52:L52" si="30">SUM(F54:F62)</f>
        <v>0</v>
      </c>
      <c r="G52" s="30">
        <f t="shared" si="30"/>
        <v>0</v>
      </c>
      <c r="H52" s="30">
        <f t="shared" si="30"/>
        <v>0</v>
      </c>
      <c r="I52" s="49">
        <f t="shared" si="30"/>
        <v>0</v>
      </c>
      <c r="J52" s="49">
        <f t="shared" si="30"/>
        <v>78</v>
      </c>
      <c r="K52" s="49">
        <f t="shared" si="30"/>
        <v>32</v>
      </c>
      <c r="L52" s="49">
        <f t="shared" si="30"/>
        <v>37</v>
      </c>
      <c r="M52" s="49">
        <f t="shared" ref="M52" si="31">SUM(M54:M62)</f>
        <v>29</v>
      </c>
    </row>
    <row r="53" spans="1:13">
      <c r="A53" s="31" t="s">
        <v>89</v>
      </c>
      <c r="B53" s="32">
        <f t="shared" ref="B53:C53" si="32">(B52/B4)*100</f>
        <v>0</v>
      </c>
      <c r="C53" s="32">
        <f t="shared" si="32"/>
        <v>0</v>
      </c>
      <c r="D53" s="32">
        <f t="shared" ref="D53:E53" si="33">(D52/D4)*100</f>
        <v>9.2198581560283674</v>
      </c>
      <c r="E53" s="32">
        <f t="shared" si="33"/>
        <v>11.038961038961039</v>
      </c>
      <c r="F53" s="32">
        <f t="shared" ref="F53:L53" si="34">(F52/F4)*100</f>
        <v>0</v>
      </c>
      <c r="G53" s="32">
        <f t="shared" si="34"/>
        <v>0</v>
      </c>
      <c r="H53" s="32">
        <f t="shared" si="34"/>
        <v>0</v>
      </c>
      <c r="I53" s="48">
        <f t="shared" si="34"/>
        <v>0</v>
      </c>
      <c r="J53" s="48">
        <f t="shared" si="34"/>
        <v>12.540192926045016</v>
      </c>
      <c r="K53" s="48">
        <f t="shared" si="34"/>
        <v>3.9555006180469712</v>
      </c>
      <c r="L53" s="48">
        <f t="shared" si="34"/>
        <v>5.4491899852724597</v>
      </c>
      <c r="M53" s="48">
        <f t="shared" ref="M53" si="35">(M52/M4)*100</f>
        <v>4.0730337078651688</v>
      </c>
    </row>
    <row r="54" spans="1:13">
      <c r="A54" s="29" t="s">
        <v>61</v>
      </c>
      <c r="B54" s="50">
        <v>0</v>
      </c>
      <c r="C54" s="50">
        <v>0</v>
      </c>
      <c r="D54" s="50"/>
    </row>
    <row r="55" spans="1:13">
      <c r="A55" s="29" t="s">
        <v>62</v>
      </c>
      <c r="B55" s="50">
        <v>0</v>
      </c>
      <c r="C55" s="50">
        <v>0</v>
      </c>
      <c r="D55" s="50"/>
    </row>
    <row r="56" spans="1:13">
      <c r="A56" s="29" t="s">
        <v>63</v>
      </c>
      <c r="B56" s="50">
        <v>0</v>
      </c>
      <c r="C56" s="50">
        <v>0</v>
      </c>
      <c r="D56" s="50"/>
    </row>
    <row r="57" spans="1:13">
      <c r="A57" s="29" t="s">
        <v>64</v>
      </c>
      <c r="B57" s="50">
        <v>0</v>
      </c>
      <c r="C57" s="50">
        <v>0</v>
      </c>
      <c r="D57" s="50"/>
    </row>
    <row r="58" spans="1:13">
      <c r="A58" s="29" t="s">
        <v>65</v>
      </c>
      <c r="B58" s="50">
        <v>0</v>
      </c>
      <c r="C58" s="50">
        <v>0</v>
      </c>
      <c r="D58" s="50"/>
    </row>
    <row r="59" spans="1:13">
      <c r="A59" s="29" t="s">
        <v>66</v>
      </c>
      <c r="B59" s="50">
        <v>0</v>
      </c>
      <c r="C59" s="50">
        <v>0</v>
      </c>
      <c r="D59" s="50">
        <v>13</v>
      </c>
      <c r="E59">
        <v>17</v>
      </c>
    </row>
    <row r="60" spans="1:13">
      <c r="A60" s="29" t="s">
        <v>67</v>
      </c>
      <c r="B60" s="50">
        <v>0</v>
      </c>
      <c r="C60" s="50">
        <v>0</v>
      </c>
      <c r="D60" s="50"/>
      <c r="J60" s="1">
        <v>38</v>
      </c>
    </row>
    <row r="61" spans="1:13">
      <c r="A61" s="29" t="s">
        <v>68</v>
      </c>
      <c r="B61" s="50">
        <v>0</v>
      </c>
      <c r="C61" s="50">
        <v>0</v>
      </c>
      <c r="D61" s="50"/>
      <c r="J61" s="1">
        <v>40</v>
      </c>
      <c r="K61" s="1">
        <v>32</v>
      </c>
      <c r="L61" s="1">
        <v>37</v>
      </c>
      <c r="M61">
        <v>29</v>
      </c>
    </row>
    <row r="62" spans="1:13">
      <c r="A62" s="34" t="s">
        <v>69</v>
      </c>
      <c r="B62" s="50">
        <v>0</v>
      </c>
      <c r="C62" s="50">
        <v>0</v>
      </c>
      <c r="D62" s="50"/>
      <c r="E62" s="59"/>
    </row>
    <row r="63" spans="1:13">
      <c r="A63" s="36" t="s">
        <v>70</v>
      </c>
      <c r="B63" s="51">
        <v>0</v>
      </c>
      <c r="C63" s="51">
        <v>0</v>
      </c>
      <c r="D63" s="51"/>
      <c r="E63" s="60"/>
      <c r="F63" s="60"/>
      <c r="G63" s="60"/>
      <c r="H63" s="60"/>
      <c r="I63" s="19"/>
      <c r="J63" s="19"/>
      <c r="K63" s="19"/>
      <c r="L63" s="19"/>
    </row>
    <row r="65" spans="2:8">
      <c r="B65" s="2" t="s">
        <v>90</v>
      </c>
      <c r="C65" s="2"/>
      <c r="E65" s="2" t="s">
        <v>90</v>
      </c>
      <c r="F65" s="2"/>
      <c r="G65" s="2"/>
      <c r="H65" s="2"/>
    </row>
    <row r="66" spans="2:8">
      <c r="B66" s="1" t="s">
        <v>92</v>
      </c>
      <c r="E66" s="1" t="s">
        <v>92</v>
      </c>
      <c r="F66" s="1"/>
      <c r="G66" s="1"/>
      <c r="H66" s="1"/>
    </row>
    <row r="67" spans="2:8">
      <c r="B67" s="1" t="s">
        <v>94</v>
      </c>
      <c r="E67" s="1" t="s">
        <v>94</v>
      </c>
      <c r="F67" s="1"/>
      <c r="G67" s="1"/>
      <c r="H67" s="1"/>
    </row>
    <row r="68" spans="2:8">
      <c r="B68" s="1" t="s">
        <v>96</v>
      </c>
      <c r="E68" s="1" t="s">
        <v>96</v>
      </c>
      <c r="F68" s="1"/>
      <c r="G68" s="1"/>
      <c r="H68" s="1"/>
    </row>
    <row r="69" spans="2:8">
      <c r="B69" s="1" t="s">
        <v>97</v>
      </c>
      <c r="E69" s="1" t="s">
        <v>97</v>
      </c>
      <c r="F69" s="1"/>
      <c r="G69" s="1"/>
      <c r="H69" s="1"/>
    </row>
    <row r="70" spans="2:8">
      <c r="B70" s="1" t="s">
        <v>98</v>
      </c>
      <c r="E70" s="1" t="s">
        <v>98</v>
      </c>
      <c r="F70" s="1"/>
      <c r="G70" s="1"/>
      <c r="H70" s="1"/>
    </row>
    <row r="71" spans="2:8">
      <c r="B71" s="1" t="s">
        <v>99</v>
      </c>
      <c r="E71" s="1" t="s">
        <v>99</v>
      </c>
      <c r="F71" s="1"/>
      <c r="G71" s="1"/>
      <c r="H71" s="1"/>
    </row>
    <row r="72" spans="2:8">
      <c r="B72" s="1" t="s">
        <v>100</v>
      </c>
      <c r="E72" s="1" t="s">
        <v>100</v>
      </c>
      <c r="F72" s="1"/>
      <c r="G72" s="1"/>
      <c r="H72" s="1"/>
    </row>
    <row r="73" spans="2:8">
      <c r="B73" s="1" t="s">
        <v>101</v>
      </c>
      <c r="E73" s="1" t="s">
        <v>101</v>
      </c>
      <c r="F73" s="1"/>
      <c r="G73" s="1"/>
      <c r="H73" s="1"/>
    </row>
    <row r="74" spans="2:8">
      <c r="B74" s="1" t="s">
        <v>102</v>
      </c>
      <c r="E74" s="1" t="s">
        <v>131</v>
      </c>
      <c r="F74" s="1"/>
      <c r="G74" s="1"/>
      <c r="H74" s="1"/>
    </row>
    <row r="75" spans="2:8">
      <c r="B75" s="1" t="s">
        <v>103</v>
      </c>
      <c r="E75" s="1" t="s">
        <v>103</v>
      </c>
      <c r="F75" s="1"/>
      <c r="G75" s="1"/>
      <c r="H75" s="1"/>
    </row>
    <row r="77" spans="2:8">
      <c r="B77" s="1" t="s">
        <v>104</v>
      </c>
    </row>
    <row r="78" spans="2:8">
      <c r="B78" s="1" t="s">
        <v>105</v>
      </c>
    </row>
    <row r="79" spans="2:8">
      <c r="B79" s="1" t="s">
        <v>106</v>
      </c>
    </row>
    <row r="80" spans="2:8">
      <c r="B80" s="1" t="s">
        <v>107</v>
      </c>
    </row>
    <row r="81" spans="2:3">
      <c r="B81" s="1" t="s">
        <v>108</v>
      </c>
    </row>
    <row r="82" spans="2:3">
      <c r="B82" s="1" t="s">
        <v>109</v>
      </c>
    </row>
    <row r="83" spans="2:3">
      <c r="B83" s="1" t="s">
        <v>110</v>
      </c>
    </row>
    <row r="84" spans="2:3">
      <c r="B84" s="1" t="s">
        <v>111</v>
      </c>
    </row>
    <row r="85" spans="2:3">
      <c r="B85" s="1" t="s">
        <v>112</v>
      </c>
    </row>
    <row r="86" spans="2:3">
      <c r="B86" s="1" t="s">
        <v>113</v>
      </c>
    </row>
    <row r="87" spans="2:3">
      <c r="B87" s="1" t="s">
        <v>114</v>
      </c>
    </row>
    <row r="88" spans="2:3">
      <c r="B88" s="1" t="s">
        <v>115</v>
      </c>
    </row>
    <row r="89" spans="2:3">
      <c r="B89" s="1" t="s">
        <v>116</v>
      </c>
    </row>
    <row r="90" spans="2:3">
      <c r="B90" s="1" t="s">
        <v>117</v>
      </c>
    </row>
    <row r="91" spans="2:3">
      <c r="B91" s="1" t="s">
        <v>118</v>
      </c>
    </row>
    <row r="92" spans="2:3">
      <c r="B92" s="1" t="s">
        <v>119</v>
      </c>
    </row>
    <row r="93" spans="2:3">
      <c r="B93" s="1" t="s">
        <v>120</v>
      </c>
    </row>
    <row r="94" spans="2:3">
      <c r="B94" s="42" t="s">
        <v>121</v>
      </c>
      <c r="C94" s="42"/>
    </row>
    <row r="96" spans="2:3">
      <c r="B96" s="45" t="s">
        <v>122</v>
      </c>
      <c r="C96" s="45"/>
    </row>
    <row r="97" spans="2:2">
      <c r="B97" s="1" t="s">
        <v>123</v>
      </c>
    </row>
    <row r="98" spans="2:2">
      <c r="B98" s="1" t="s">
        <v>124</v>
      </c>
    </row>
    <row r="99" spans="2:2">
      <c r="B99" s="1" t="s">
        <v>125</v>
      </c>
    </row>
    <row r="100" spans="2:2">
      <c r="B100" s="1" t="s">
        <v>126</v>
      </c>
    </row>
    <row r="101" spans="2:2">
      <c r="B101" s="1" t="s">
        <v>127</v>
      </c>
    </row>
    <row r="102" spans="2:2">
      <c r="B102" s="1" t="s">
        <v>128</v>
      </c>
    </row>
    <row r="103" spans="2:2">
      <c r="B103" s="1" t="s">
        <v>129</v>
      </c>
    </row>
  </sheetData>
  <phoneticPr fontId="0" type="noConversion"/>
  <hyperlinks>
    <hyperlink ref="B75" r:id="rId1" display="www.nces.ed.gov" xr:uid="{00000000-0004-0000-0200-000000000000}"/>
    <hyperlink ref="E75" r:id="rId2" display="www.nces.ed.gov" xr:uid="{00000000-0004-0000-0200-000001000000}"/>
  </hyperlinks>
  <pageMargins left="0.75" right="0.75" top="1" bottom="1" header="0.5" footer="0.5"/>
  <pageSetup orientation="portrait" r:id="rId3"/>
  <headerFooter alignWithMargins="0"/>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Y103"/>
  <sheetViews>
    <sheetView zoomScale="89" zoomScaleNormal="89" workbookViewId="0">
      <pane xSplit="1" ySplit="4" topLeftCell="D5" activePane="bottomRight" state="frozen"/>
      <selection pane="bottomRight" activeCell="P68" sqref="P68"/>
      <selection pane="bottomLeft" activeCell="A5" sqref="A5"/>
      <selection pane="topRight" activeCell="B1" sqref="B1"/>
    </sheetView>
  </sheetViews>
  <sheetFormatPr defaultColWidth="9.5703125" defaultRowHeight="12.75"/>
  <cols>
    <col min="1" max="1" width="21.42578125" style="1" customWidth="1"/>
    <col min="2" max="2" width="9.85546875" style="1" customWidth="1"/>
    <col min="3" max="8" width="10.140625" style="1" customWidth="1"/>
    <col min="9" max="12" width="9.140625" style="1"/>
    <col min="13" max="13" width="9.5703125" style="1"/>
    <col min="14" max="15" width="10.140625" style="1" customWidth="1"/>
    <col min="16" max="16384" width="9.5703125" style="1"/>
  </cols>
  <sheetData>
    <row r="1" spans="1:25">
      <c r="A1" s="9" t="s">
        <v>132</v>
      </c>
    </row>
    <row r="2" spans="1:25">
      <c r="B2" s="58" t="s">
        <v>133</v>
      </c>
      <c r="C2" s="57" t="s">
        <v>133</v>
      </c>
      <c r="D2" s="57" t="s">
        <v>133</v>
      </c>
      <c r="E2" s="57" t="s">
        <v>133</v>
      </c>
      <c r="F2" s="57" t="s">
        <v>133</v>
      </c>
      <c r="G2" s="57" t="s">
        <v>133</v>
      </c>
      <c r="H2" s="57" t="s">
        <v>133</v>
      </c>
      <c r="I2" s="79" t="s">
        <v>133</v>
      </c>
      <c r="J2" s="79" t="s">
        <v>133</v>
      </c>
      <c r="K2" s="79" t="s">
        <v>133</v>
      </c>
      <c r="L2" s="80" t="s">
        <v>133</v>
      </c>
      <c r="M2" s="80" t="s">
        <v>133</v>
      </c>
      <c r="N2" s="58" t="s">
        <v>134</v>
      </c>
      <c r="O2" s="79" t="s">
        <v>134</v>
      </c>
      <c r="P2" s="79" t="s">
        <v>134</v>
      </c>
      <c r="Q2" s="81" t="s">
        <v>134</v>
      </c>
      <c r="R2" s="81" t="s">
        <v>134</v>
      </c>
      <c r="S2" s="81" t="s">
        <v>134</v>
      </c>
      <c r="T2" s="81" t="s">
        <v>134</v>
      </c>
      <c r="U2" s="81" t="s">
        <v>134</v>
      </c>
      <c r="V2" s="81" t="s">
        <v>134</v>
      </c>
      <c r="W2" s="81" t="s">
        <v>134</v>
      </c>
      <c r="X2" s="81" t="s">
        <v>134</v>
      </c>
      <c r="Y2" s="81" t="s">
        <v>134</v>
      </c>
    </row>
    <row r="3" spans="1:25" s="93" customFormat="1">
      <c r="B3" s="94" t="s">
        <v>77</v>
      </c>
      <c r="C3" s="85" t="s">
        <v>78</v>
      </c>
      <c r="D3" s="92" t="s">
        <v>79</v>
      </c>
      <c r="E3" s="85" t="s">
        <v>80</v>
      </c>
      <c r="F3" s="85" t="s">
        <v>81</v>
      </c>
      <c r="G3" s="85" t="s">
        <v>82</v>
      </c>
      <c r="H3" s="85" t="s">
        <v>83</v>
      </c>
      <c r="I3" s="92" t="s">
        <v>84</v>
      </c>
      <c r="J3" s="92" t="s">
        <v>85</v>
      </c>
      <c r="K3" s="92" t="s">
        <v>86</v>
      </c>
      <c r="L3" s="92" t="s">
        <v>87</v>
      </c>
      <c r="M3" s="84" t="s">
        <v>88</v>
      </c>
      <c r="N3" s="95" t="s">
        <v>77</v>
      </c>
      <c r="O3" s="92" t="s">
        <v>78</v>
      </c>
      <c r="P3" s="92" t="s">
        <v>79</v>
      </c>
      <c r="Q3" s="93" t="s">
        <v>80</v>
      </c>
      <c r="R3" s="93" t="s">
        <v>81</v>
      </c>
      <c r="S3" s="93" t="s">
        <v>82</v>
      </c>
      <c r="T3" s="93" t="s">
        <v>83</v>
      </c>
      <c r="U3" s="92" t="s">
        <v>84</v>
      </c>
      <c r="V3" s="92" t="s">
        <v>85</v>
      </c>
      <c r="W3" s="92" t="s">
        <v>86</v>
      </c>
      <c r="X3" s="92" t="s">
        <v>87</v>
      </c>
      <c r="Y3" s="84" t="s">
        <v>88</v>
      </c>
    </row>
    <row r="4" spans="1:25">
      <c r="A4" s="27" t="s">
        <v>13</v>
      </c>
      <c r="B4" s="70">
        <f t="shared" ref="B4:C4" si="0">B5+B23+B38+B52+B63</f>
        <v>141</v>
      </c>
      <c r="C4" s="28">
        <f t="shared" si="0"/>
        <v>690</v>
      </c>
      <c r="D4" s="28">
        <f t="shared" ref="D4:E4" si="1">D5+D23+D38+D52+D63</f>
        <v>598</v>
      </c>
      <c r="E4" s="28">
        <f t="shared" si="1"/>
        <v>547</v>
      </c>
      <c r="F4" s="28">
        <f t="shared" ref="F4:L4" si="2">F5+F23+F38+F52+F63</f>
        <v>584</v>
      </c>
      <c r="G4" s="28">
        <f t="shared" si="2"/>
        <v>736</v>
      </c>
      <c r="H4" s="28">
        <f t="shared" si="2"/>
        <v>757</v>
      </c>
      <c r="I4" s="46">
        <f t="shared" si="2"/>
        <v>787</v>
      </c>
      <c r="J4" s="46">
        <f t="shared" si="2"/>
        <v>825</v>
      </c>
      <c r="K4" s="46">
        <f t="shared" si="2"/>
        <v>963</v>
      </c>
      <c r="L4" s="46">
        <f t="shared" si="2"/>
        <v>744</v>
      </c>
      <c r="M4" s="46">
        <f t="shared" ref="M4" si="3">M5+M23+M38+M52+M63</f>
        <v>795</v>
      </c>
      <c r="N4" s="70">
        <f t="shared" ref="N4:O4" si="4">N5+N23+N38+N52+N63</f>
        <v>56</v>
      </c>
      <c r="O4" s="28">
        <f t="shared" si="4"/>
        <v>1001</v>
      </c>
      <c r="P4" s="28">
        <f t="shared" ref="P4:Q4" si="5">P5+P23+P38+P52+P63</f>
        <v>684</v>
      </c>
      <c r="Q4" s="28">
        <f t="shared" si="5"/>
        <v>792</v>
      </c>
      <c r="R4" s="28">
        <f t="shared" ref="R4:X4" si="6">R5+R23+R38+R52+R63</f>
        <v>787</v>
      </c>
      <c r="S4" s="28">
        <f t="shared" si="6"/>
        <v>982</v>
      </c>
      <c r="T4" s="28">
        <f t="shared" si="6"/>
        <v>1027</v>
      </c>
      <c r="U4" s="46">
        <f t="shared" si="6"/>
        <v>1178</v>
      </c>
      <c r="V4" s="46">
        <f t="shared" si="6"/>
        <v>1201</v>
      </c>
      <c r="W4" s="46">
        <f t="shared" si="6"/>
        <v>1469</v>
      </c>
      <c r="X4" s="46">
        <f t="shared" si="6"/>
        <v>1324</v>
      </c>
      <c r="Y4" s="46">
        <f t="shared" ref="Y4" si="7">Y5+Y23+Y38+Y52+Y63</f>
        <v>1470</v>
      </c>
    </row>
    <row r="5" spans="1:25">
      <c r="A5" s="29" t="s">
        <v>14</v>
      </c>
      <c r="B5" s="67">
        <f t="shared" ref="B5:C5" si="8">SUM(B7:B22)</f>
        <v>28</v>
      </c>
      <c r="C5" s="30">
        <f t="shared" si="8"/>
        <v>171</v>
      </c>
      <c r="D5" s="77">
        <f t="shared" ref="D5:E5" si="9">SUM(D7:D22)</f>
        <v>130</v>
      </c>
      <c r="E5" s="69">
        <f t="shared" si="9"/>
        <v>161</v>
      </c>
      <c r="F5" s="69">
        <f t="shared" ref="F5:L5" si="10">SUM(F7:F22)</f>
        <v>96</v>
      </c>
      <c r="G5" s="69">
        <f t="shared" si="10"/>
        <v>122</v>
      </c>
      <c r="H5" s="69">
        <f t="shared" si="10"/>
        <v>151</v>
      </c>
      <c r="I5" s="47">
        <f t="shared" si="10"/>
        <v>150</v>
      </c>
      <c r="J5" s="47">
        <f t="shared" si="10"/>
        <v>180</v>
      </c>
      <c r="K5" s="47">
        <f t="shared" si="10"/>
        <v>226</v>
      </c>
      <c r="L5" s="47">
        <f t="shared" si="10"/>
        <v>146</v>
      </c>
      <c r="M5" s="47">
        <f t="shared" ref="M5" si="11">SUM(M7:M22)</f>
        <v>168</v>
      </c>
      <c r="N5" s="67">
        <f t="shared" ref="N5:O5" si="12">SUM(N7:N22)</f>
        <v>29</v>
      </c>
      <c r="O5" s="30">
        <f t="shared" si="12"/>
        <v>128</v>
      </c>
      <c r="P5" s="30">
        <f t="shared" ref="P5:Q5" si="13">SUM(P7:P22)</f>
        <v>133</v>
      </c>
      <c r="Q5" s="30">
        <f t="shared" si="13"/>
        <v>224</v>
      </c>
      <c r="R5" s="30">
        <f t="shared" ref="R5:X5" si="14">SUM(R7:R22)</f>
        <v>121</v>
      </c>
      <c r="S5" s="30">
        <f t="shared" si="14"/>
        <v>137</v>
      </c>
      <c r="T5" s="30">
        <f t="shared" si="14"/>
        <v>150</v>
      </c>
      <c r="U5" s="47">
        <f t="shared" si="14"/>
        <v>216</v>
      </c>
      <c r="V5" s="47">
        <f t="shared" si="14"/>
        <v>206</v>
      </c>
      <c r="W5" s="47">
        <f t="shared" si="14"/>
        <v>246</v>
      </c>
      <c r="X5" s="47">
        <f t="shared" si="14"/>
        <v>165</v>
      </c>
      <c r="Y5" s="47">
        <f t="shared" ref="Y5" si="15">SUM(Y7:Y22)</f>
        <v>153</v>
      </c>
    </row>
    <row r="6" spans="1:25" s="15" customFormat="1">
      <c r="A6" s="31" t="s">
        <v>89</v>
      </c>
      <c r="B6" s="68">
        <f t="shared" ref="B6:C6" si="16">(B5/B4)*100</f>
        <v>19.858156028368796</v>
      </c>
      <c r="C6" s="32">
        <f t="shared" si="16"/>
        <v>24.782608695652176</v>
      </c>
      <c r="D6" s="32">
        <f t="shared" ref="D6:E6" si="17">(D5/D4)*100</f>
        <v>21.739130434782609</v>
      </c>
      <c r="E6" s="32">
        <f t="shared" si="17"/>
        <v>29.433272394881172</v>
      </c>
      <c r="F6" s="32">
        <f t="shared" ref="F6:L6" si="18">(F5/F4)*100</f>
        <v>16.43835616438356</v>
      </c>
      <c r="G6" s="32">
        <f t="shared" si="18"/>
        <v>16.576086956521738</v>
      </c>
      <c r="H6" s="32">
        <f t="shared" si="18"/>
        <v>19.947159841479525</v>
      </c>
      <c r="I6" s="48">
        <f t="shared" si="18"/>
        <v>19.05972045743329</v>
      </c>
      <c r="J6" s="48">
        <f t="shared" si="18"/>
        <v>21.818181818181817</v>
      </c>
      <c r="K6" s="48">
        <f t="shared" si="18"/>
        <v>23.468328141225335</v>
      </c>
      <c r="L6" s="48">
        <f t="shared" si="18"/>
        <v>19.623655913978492</v>
      </c>
      <c r="M6" s="48">
        <f t="shared" ref="M6" si="19">(M5/M4)*100</f>
        <v>21.132075471698116</v>
      </c>
      <c r="N6" s="68">
        <f t="shared" ref="N6:O6" si="20">(N5/N4)*100</f>
        <v>51.785714285714292</v>
      </c>
      <c r="O6" s="32">
        <f t="shared" si="20"/>
        <v>12.787212787212788</v>
      </c>
      <c r="P6" s="32">
        <f t="shared" ref="P6:Q6" si="21">(P5/P4)*100</f>
        <v>19.444444444444446</v>
      </c>
      <c r="Q6" s="32">
        <f t="shared" si="21"/>
        <v>28.28282828282828</v>
      </c>
      <c r="R6" s="32">
        <f t="shared" ref="R6:X6" si="22">(R5/R4)*100</f>
        <v>15.374841168996186</v>
      </c>
      <c r="S6" s="32">
        <f t="shared" si="22"/>
        <v>13.95112016293279</v>
      </c>
      <c r="T6" s="32">
        <f t="shared" si="22"/>
        <v>14.605647517039921</v>
      </c>
      <c r="U6" s="48">
        <f t="shared" si="22"/>
        <v>18.336162988115451</v>
      </c>
      <c r="V6" s="48">
        <f t="shared" si="22"/>
        <v>17.152373022481264</v>
      </c>
      <c r="W6" s="48">
        <f t="shared" si="22"/>
        <v>16.746085772634444</v>
      </c>
      <c r="X6" s="48">
        <f t="shared" si="22"/>
        <v>12.462235649546828</v>
      </c>
      <c r="Y6" s="48">
        <f t="shared" ref="Y6" si="23">(Y5/Y4)*100</f>
        <v>10.408163265306122</v>
      </c>
    </row>
    <row r="7" spans="1:25">
      <c r="A7" s="29" t="s">
        <v>16</v>
      </c>
      <c r="B7" s="39">
        <v>0</v>
      </c>
      <c r="C7" s="33">
        <v>7</v>
      </c>
      <c r="D7" s="33">
        <v>9</v>
      </c>
      <c r="E7" s="33">
        <v>9</v>
      </c>
      <c r="F7" s="33">
        <v>9</v>
      </c>
      <c r="G7" s="33">
        <v>6</v>
      </c>
      <c r="H7" s="33">
        <v>20</v>
      </c>
      <c r="I7" s="1">
        <v>21</v>
      </c>
      <c r="J7" s="1">
        <v>16</v>
      </c>
      <c r="K7" s="1">
        <v>12</v>
      </c>
      <c r="L7" s="1">
        <v>16</v>
      </c>
      <c r="M7" s="1">
        <v>3</v>
      </c>
      <c r="N7" s="39">
        <v>0</v>
      </c>
      <c r="O7" s="33">
        <v>3</v>
      </c>
      <c r="P7" s="1">
        <v>2</v>
      </c>
      <c r="Q7" s="1">
        <v>4</v>
      </c>
      <c r="R7" s="1">
        <v>6</v>
      </c>
      <c r="S7" s="1">
        <v>3</v>
      </c>
      <c r="T7" s="1">
        <v>10</v>
      </c>
      <c r="U7" s="1">
        <v>11</v>
      </c>
      <c r="V7" s="1">
        <v>14</v>
      </c>
      <c r="W7" s="1">
        <v>15</v>
      </c>
      <c r="X7" s="1">
        <v>11</v>
      </c>
      <c r="Y7" s="1">
        <v>3</v>
      </c>
    </row>
    <row r="8" spans="1:25">
      <c r="A8" s="29" t="s">
        <v>18</v>
      </c>
      <c r="B8" s="39">
        <v>0</v>
      </c>
      <c r="C8" s="33">
        <v>0</v>
      </c>
      <c r="D8" s="33"/>
      <c r="E8" s="33"/>
      <c r="F8" s="33"/>
      <c r="G8" s="33"/>
      <c r="H8" s="33"/>
      <c r="N8" s="39">
        <v>0</v>
      </c>
      <c r="O8" s="33">
        <v>0</v>
      </c>
    </row>
    <row r="9" spans="1:25">
      <c r="A9" s="29" t="s">
        <v>19</v>
      </c>
      <c r="B9" s="39">
        <v>0</v>
      </c>
      <c r="C9" s="33">
        <v>0</v>
      </c>
      <c r="D9" s="33"/>
      <c r="E9" s="33"/>
      <c r="F9" s="33"/>
      <c r="G9" s="33"/>
      <c r="H9" s="33"/>
      <c r="N9" s="39">
        <v>0</v>
      </c>
      <c r="O9" s="33">
        <v>0</v>
      </c>
    </row>
    <row r="10" spans="1:25">
      <c r="A10" s="29" t="s">
        <v>20</v>
      </c>
      <c r="B10" s="39">
        <v>0</v>
      </c>
      <c r="C10" s="33">
        <v>17</v>
      </c>
      <c r="D10" s="33">
        <v>17</v>
      </c>
      <c r="E10" s="33">
        <v>77</v>
      </c>
      <c r="F10" s="33">
        <v>18</v>
      </c>
      <c r="G10" s="33">
        <v>0</v>
      </c>
      <c r="H10" s="33">
        <v>5</v>
      </c>
      <c r="I10" s="1">
        <v>9</v>
      </c>
      <c r="J10" s="1">
        <v>6</v>
      </c>
      <c r="K10" s="1">
        <v>12</v>
      </c>
      <c r="L10" s="1">
        <v>6</v>
      </c>
      <c r="M10" s="1">
        <v>17</v>
      </c>
      <c r="N10" s="39">
        <v>0</v>
      </c>
      <c r="O10" s="33">
        <v>29</v>
      </c>
      <c r="P10" s="1">
        <v>26</v>
      </c>
      <c r="Q10" s="1">
        <v>111</v>
      </c>
      <c r="R10" s="1">
        <v>31</v>
      </c>
      <c r="S10" s="1">
        <v>0</v>
      </c>
      <c r="T10" s="1">
        <v>21</v>
      </c>
      <c r="U10" s="1">
        <v>40</v>
      </c>
      <c r="V10" s="1">
        <v>12</v>
      </c>
      <c r="W10" s="1">
        <v>12</v>
      </c>
      <c r="X10" s="1">
        <v>17</v>
      </c>
      <c r="Y10" s="1">
        <v>16</v>
      </c>
    </row>
    <row r="11" spans="1:25">
      <c r="A11" s="29" t="s">
        <v>21</v>
      </c>
      <c r="B11" s="39">
        <v>17</v>
      </c>
      <c r="C11" s="33">
        <v>5</v>
      </c>
      <c r="D11" s="33">
        <v>10</v>
      </c>
      <c r="E11" s="33">
        <v>8</v>
      </c>
      <c r="F11" s="33">
        <v>7</v>
      </c>
      <c r="G11" s="33">
        <v>9</v>
      </c>
      <c r="H11" s="33">
        <v>5</v>
      </c>
      <c r="I11" s="1">
        <v>5</v>
      </c>
      <c r="J11" s="1">
        <v>11</v>
      </c>
      <c r="K11" s="1">
        <v>17</v>
      </c>
      <c r="L11" s="1">
        <v>19</v>
      </c>
      <c r="M11" s="1">
        <v>8</v>
      </c>
      <c r="N11" s="39">
        <v>24</v>
      </c>
      <c r="O11" s="33">
        <v>3</v>
      </c>
      <c r="P11" s="1">
        <v>2</v>
      </c>
      <c r="Q11" s="1">
        <v>8</v>
      </c>
      <c r="R11" s="1">
        <v>4</v>
      </c>
      <c r="S11" s="1">
        <v>11</v>
      </c>
      <c r="T11" s="1">
        <v>5</v>
      </c>
      <c r="U11" s="1">
        <v>7</v>
      </c>
      <c r="V11" s="1">
        <v>11</v>
      </c>
      <c r="W11" s="1">
        <v>17</v>
      </c>
      <c r="X11" s="1">
        <v>20</v>
      </c>
      <c r="Y11" s="1">
        <v>18</v>
      </c>
    </row>
    <row r="12" spans="1:25">
      <c r="A12" s="29" t="s">
        <v>22</v>
      </c>
      <c r="B12" s="39">
        <v>0</v>
      </c>
      <c r="C12" s="33">
        <v>0</v>
      </c>
      <c r="D12" s="33">
        <v>3</v>
      </c>
      <c r="E12" s="33">
        <v>12</v>
      </c>
      <c r="F12" s="33">
        <v>17</v>
      </c>
      <c r="G12" s="33">
        <v>17</v>
      </c>
      <c r="H12" s="33">
        <v>15</v>
      </c>
      <c r="I12" s="1">
        <v>12</v>
      </c>
      <c r="J12" s="1">
        <v>23</v>
      </c>
      <c r="K12" s="1">
        <v>34</v>
      </c>
      <c r="L12" s="1">
        <v>22</v>
      </c>
      <c r="M12" s="1">
        <v>20</v>
      </c>
      <c r="N12" s="39">
        <v>0</v>
      </c>
      <c r="O12" s="33">
        <v>0</v>
      </c>
      <c r="P12" s="1">
        <v>2</v>
      </c>
      <c r="Q12" s="1">
        <v>8</v>
      </c>
      <c r="R12" s="1">
        <v>13</v>
      </c>
      <c r="S12" s="1">
        <v>23</v>
      </c>
      <c r="T12" s="1">
        <v>14</v>
      </c>
      <c r="U12" s="1">
        <v>28</v>
      </c>
      <c r="V12" s="1">
        <v>46</v>
      </c>
      <c r="W12" s="1">
        <v>69</v>
      </c>
      <c r="X12" s="1">
        <v>34</v>
      </c>
      <c r="Y12" s="1">
        <v>37</v>
      </c>
    </row>
    <row r="13" spans="1:25">
      <c r="A13" s="29" t="s">
        <v>23</v>
      </c>
      <c r="B13" s="39">
        <v>0</v>
      </c>
      <c r="C13" s="33">
        <v>0</v>
      </c>
      <c r="D13" s="33"/>
      <c r="E13" s="33"/>
      <c r="F13" s="33"/>
      <c r="G13" s="33"/>
      <c r="H13" s="33"/>
      <c r="N13" s="39">
        <v>0</v>
      </c>
      <c r="O13" s="33">
        <v>0</v>
      </c>
    </row>
    <row r="14" spans="1:25">
      <c r="A14" s="29" t="s">
        <v>24</v>
      </c>
      <c r="B14" s="39">
        <v>0</v>
      </c>
      <c r="C14" s="33">
        <v>0</v>
      </c>
      <c r="D14" s="33">
        <v>1</v>
      </c>
      <c r="E14" s="33">
        <v>0</v>
      </c>
      <c r="F14" s="33">
        <v>3</v>
      </c>
      <c r="G14" s="33">
        <v>1</v>
      </c>
      <c r="H14" s="33">
        <v>6</v>
      </c>
      <c r="I14" s="1">
        <v>6</v>
      </c>
      <c r="J14" s="1">
        <v>1</v>
      </c>
      <c r="K14" s="1">
        <v>3</v>
      </c>
      <c r="L14" s="1">
        <v>1</v>
      </c>
      <c r="M14" s="1">
        <v>0</v>
      </c>
      <c r="N14" s="39">
        <v>0</v>
      </c>
      <c r="O14" s="33">
        <v>0</v>
      </c>
      <c r="Q14" s="1">
        <v>2</v>
      </c>
      <c r="R14" s="1">
        <v>0</v>
      </c>
      <c r="T14" s="1">
        <v>3</v>
      </c>
      <c r="U14" s="1">
        <v>1</v>
      </c>
      <c r="V14" s="1">
        <v>1</v>
      </c>
      <c r="W14" s="1">
        <v>0</v>
      </c>
      <c r="X14" s="1">
        <v>1</v>
      </c>
      <c r="Y14" s="1">
        <v>0</v>
      </c>
    </row>
    <row r="15" spans="1:25">
      <c r="A15" s="29" t="s">
        <v>25</v>
      </c>
      <c r="B15" s="39">
        <v>0</v>
      </c>
      <c r="C15" s="33">
        <v>0</v>
      </c>
      <c r="D15" s="33"/>
      <c r="E15" s="33"/>
      <c r="F15" s="33"/>
      <c r="G15" s="33"/>
      <c r="H15" s="33">
        <v>0</v>
      </c>
      <c r="I15" s="1">
        <v>0</v>
      </c>
      <c r="J15" s="1">
        <v>0</v>
      </c>
      <c r="K15" s="1">
        <v>5</v>
      </c>
      <c r="L15" s="1">
        <v>1</v>
      </c>
      <c r="M15" s="1">
        <v>3</v>
      </c>
      <c r="N15" s="39">
        <v>0</v>
      </c>
      <c r="O15" s="33">
        <v>0</v>
      </c>
      <c r="T15" s="1">
        <v>0</v>
      </c>
      <c r="U15" s="1">
        <v>0</v>
      </c>
      <c r="V15" s="1">
        <v>0</v>
      </c>
      <c r="W15" s="1">
        <v>1</v>
      </c>
      <c r="X15" s="1">
        <v>0</v>
      </c>
      <c r="Y15" s="1">
        <v>0</v>
      </c>
    </row>
    <row r="16" spans="1:25">
      <c r="A16" s="29" t="s">
        <v>26</v>
      </c>
      <c r="B16" s="39">
        <v>4</v>
      </c>
      <c r="C16" s="33">
        <v>40</v>
      </c>
      <c r="D16" s="33">
        <v>46</v>
      </c>
      <c r="E16" s="33">
        <v>24</v>
      </c>
      <c r="F16" s="33">
        <v>8</v>
      </c>
      <c r="G16" s="33">
        <v>20</v>
      </c>
      <c r="H16" s="33">
        <v>51</v>
      </c>
      <c r="I16" s="1">
        <v>42</v>
      </c>
      <c r="J16" s="1">
        <v>54</v>
      </c>
      <c r="K16" s="1">
        <v>65</v>
      </c>
      <c r="L16" s="1">
        <v>48</v>
      </c>
      <c r="M16" s="1">
        <v>50</v>
      </c>
      <c r="N16" s="39">
        <v>4</v>
      </c>
      <c r="O16" s="33">
        <v>23</v>
      </c>
      <c r="P16" s="1">
        <v>21</v>
      </c>
      <c r="Q16" s="1">
        <v>13</v>
      </c>
      <c r="R16" s="1">
        <v>5</v>
      </c>
      <c r="S16" s="1">
        <v>1</v>
      </c>
      <c r="T16" s="1">
        <v>6</v>
      </c>
      <c r="U16" s="1">
        <v>10</v>
      </c>
      <c r="V16" s="1">
        <v>16</v>
      </c>
      <c r="W16" s="1">
        <v>4</v>
      </c>
      <c r="X16" s="1">
        <v>13</v>
      </c>
      <c r="Y16" s="1">
        <v>5</v>
      </c>
    </row>
    <row r="17" spans="1:25">
      <c r="A17" s="29" t="s">
        <v>27</v>
      </c>
      <c r="B17" s="39">
        <v>0</v>
      </c>
      <c r="C17" s="33">
        <v>0</v>
      </c>
      <c r="D17" s="33"/>
      <c r="E17" s="33"/>
      <c r="F17" s="33"/>
      <c r="G17" s="33"/>
      <c r="H17" s="33"/>
      <c r="N17" s="39">
        <v>0</v>
      </c>
      <c r="O17" s="33">
        <v>0</v>
      </c>
    </row>
    <row r="18" spans="1:25">
      <c r="A18" s="29" t="s">
        <v>28</v>
      </c>
      <c r="B18" s="39">
        <v>0</v>
      </c>
      <c r="C18" s="33">
        <v>0</v>
      </c>
      <c r="D18" s="33"/>
      <c r="E18" s="33"/>
      <c r="F18" s="33"/>
      <c r="G18" s="33">
        <v>5</v>
      </c>
      <c r="H18" s="33">
        <v>0</v>
      </c>
      <c r="I18" s="1">
        <v>0</v>
      </c>
      <c r="J18" s="1">
        <v>3</v>
      </c>
      <c r="K18" s="1">
        <v>2</v>
      </c>
      <c r="L18" s="82">
        <v>0</v>
      </c>
      <c r="M18" s="82">
        <v>0</v>
      </c>
      <c r="N18" s="39">
        <v>0</v>
      </c>
      <c r="O18" s="33">
        <v>0</v>
      </c>
      <c r="T18" s="1">
        <v>0</v>
      </c>
      <c r="U18" s="1">
        <v>0</v>
      </c>
      <c r="V18" s="1">
        <v>1</v>
      </c>
      <c r="Y18" s="1">
        <v>0</v>
      </c>
    </row>
    <row r="19" spans="1:25">
      <c r="A19" s="29" t="s">
        <v>29</v>
      </c>
      <c r="B19" s="39">
        <v>2</v>
      </c>
      <c r="C19" s="33">
        <v>12</v>
      </c>
      <c r="D19" s="33">
        <v>14</v>
      </c>
      <c r="E19" s="33">
        <v>10</v>
      </c>
      <c r="F19" s="33">
        <v>5</v>
      </c>
      <c r="G19" s="33">
        <v>16</v>
      </c>
      <c r="H19" s="33">
        <v>7</v>
      </c>
      <c r="I19" s="1">
        <v>14</v>
      </c>
      <c r="J19" s="1">
        <v>12</v>
      </c>
      <c r="K19" s="1">
        <v>12</v>
      </c>
      <c r="L19" s="82">
        <v>9</v>
      </c>
      <c r="M19" s="82">
        <v>18</v>
      </c>
      <c r="N19" s="39">
        <v>1</v>
      </c>
      <c r="O19" s="33">
        <v>5</v>
      </c>
      <c r="P19" s="1">
        <v>5</v>
      </c>
      <c r="Q19" s="1">
        <v>1</v>
      </c>
      <c r="R19" s="1">
        <v>3</v>
      </c>
      <c r="S19" s="1">
        <v>7</v>
      </c>
      <c r="T19" s="1">
        <v>5</v>
      </c>
      <c r="U19" s="1">
        <v>6</v>
      </c>
      <c r="V19" s="1">
        <v>6</v>
      </c>
      <c r="W19" s="1">
        <v>4</v>
      </c>
      <c r="X19" s="1">
        <v>6</v>
      </c>
      <c r="Y19" s="1">
        <v>6</v>
      </c>
    </row>
    <row r="20" spans="1:25">
      <c r="A20" s="29" t="s">
        <v>30</v>
      </c>
      <c r="B20" s="39">
        <v>5</v>
      </c>
      <c r="C20" s="33">
        <v>25</v>
      </c>
      <c r="D20" s="33">
        <v>22</v>
      </c>
      <c r="E20" s="33">
        <v>12</v>
      </c>
      <c r="F20" s="33">
        <v>12</v>
      </c>
      <c r="G20" s="33">
        <v>20</v>
      </c>
      <c r="H20" s="33">
        <v>13</v>
      </c>
      <c r="I20" s="1">
        <v>15</v>
      </c>
      <c r="J20" s="1">
        <v>16</v>
      </c>
      <c r="K20" s="1">
        <v>21</v>
      </c>
      <c r="L20" s="82">
        <v>15</v>
      </c>
      <c r="M20" s="82">
        <v>29</v>
      </c>
      <c r="N20" s="39">
        <v>0</v>
      </c>
      <c r="O20" s="33">
        <v>15</v>
      </c>
      <c r="P20" s="1">
        <v>47</v>
      </c>
      <c r="Q20" s="1">
        <v>27</v>
      </c>
      <c r="R20" s="1">
        <v>29</v>
      </c>
      <c r="S20" s="1">
        <v>33</v>
      </c>
      <c r="T20" s="1">
        <v>28</v>
      </c>
      <c r="U20" s="1">
        <v>42</v>
      </c>
      <c r="V20" s="1">
        <v>45</v>
      </c>
      <c r="W20" s="1">
        <v>50</v>
      </c>
      <c r="X20" s="1">
        <v>49</v>
      </c>
      <c r="Y20" s="1">
        <v>46</v>
      </c>
    </row>
    <row r="21" spans="1:25">
      <c r="A21" s="29" t="s">
        <v>31</v>
      </c>
      <c r="B21" s="39">
        <v>0</v>
      </c>
      <c r="C21" s="33">
        <v>65</v>
      </c>
      <c r="D21" s="33">
        <v>8</v>
      </c>
      <c r="E21" s="33">
        <v>9</v>
      </c>
      <c r="F21" s="33">
        <v>17</v>
      </c>
      <c r="G21" s="33">
        <v>28</v>
      </c>
      <c r="H21" s="33">
        <v>29</v>
      </c>
      <c r="I21" s="1">
        <v>26</v>
      </c>
      <c r="J21" s="1">
        <v>38</v>
      </c>
      <c r="K21" s="1">
        <v>43</v>
      </c>
      <c r="L21" s="82">
        <v>9</v>
      </c>
      <c r="M21" s="82">
        <v>20</v>
      </c>
      <c r="N21" s="39">
        <v>0</v>
      </c>
      <c r="O21" s="33">
        <v>50</v>
      </c>
      <c r="P21" s="1">
        <v>28</v>
      </c>
      <c r="Q21" s="1">
        <v>50</v>
      </c>
      <c r="R21" s="1">
        <v>30</v>
      </c>
      <c r="S21" s="1">
        <v>59</v>
      </c>
      <c r="T21" s="1">
        <v>58</v>
      </c>
      <c r="U21" s="1">
        <v>71</v>
      </c>
      <c r="V21" s="1">
        <v>54</v>
      </c>
      <c r="W21" s="1">
        <v>74</v>
      </c>
      <c r="X21" s="1">
        <v>14</v>
      </c>
      <c r="Y21" s="1">
        <v>22</v>
      </c>
    </row>
    <row r="22" spans="1:25" s="14" customFormat="1">
      <c r="A22" s="34" t="s">
        <v>32</v>
      </c>
      <c r="B22" s="40">
        <v>0</v>
      </c>
      <c r="C22" s="35">
        <v>0</v>
      </c>
      <c r="D22" s="35"/>
      <c r="E22" s="35"/>
      <c r="F22" s="35"/>
      <c r="G22" s="35"/>
      <c r="H22" s="35"/>
      <c r="I22" s="1"/>
      <c r="J22" s="1"/>
      <c r="K22" s="1"/>
      <c r="L22" s="1"/>
      <c r="M22" s="1"/>
      <c r="N22" s="40">
        <v>0</v>
      </c>
      <c r="O22" s="35">
        <v>0</v>
      </c>
      <c r="U22" s="1"/>
      <c r="V22" s="1"/>
      <c r="W22" s="1"/>
      <c r="X22" s="1"/>
    </row>
    <row r="23" spans="1:25">
      <c r="A23" s="29" t="s">
        <v>33</v>
      </c>
      <c r="B23" s="67">
        <f t="shared" ref="B23:C23" si="24">SUM(B25:B37)</f>
        <v>9</v>
      </c>
      <c r="C23" s="30">
        <f t="shared" si="24"/>
        <v>154</v>
      </c>
      <c r="D23" s="77">
        <f t="shared" ref="D23:E23" si="25">SUM(D25:D37)</f>
        <v>112</v>
      </c>
      <c r="E23" s="69">
        <f t="shared" si="25"/>
        <v>85</v>
      </c>
      <c r="F23" s="69">
        <f t="shared" ref="F23:L23" si="26">SUM(F25:F37)</f>
        <v>157</v>
      </c>
      <c r="G23" s="69">
        <f t="shared" si="26"/>
        <v>235</v>
      </c>
      <c r="H23" s="69">
        <f t="shared" si="26"/>
        <v>232</v>
      </c>
      <c r="I23" s="49">
        <f t="shared" si="26"/>
        <v>267</v>
      </c>
      <c r="J23" s="49">
        <f t="shared" si="26"/>
        <v>263</v>
      </c>
      <c r="K23" s="49">
        <f t="shared" si="26"/>
        <v>322</v>
      </c>
      <c r="L23" s="49">
        <f t="shared" si="26"/>
        <v>204</v>
      </c>
      <c r="M23" s="49">
        <f t="shared" ref="M23" si="27">SUM(M25:M37)</f>
        <v>250</v>
      </c>
      <c r="N23" s="67">
        <f t="shared" ref="N23:O23" si="28">SUM(N25:N37)</f>
        <v>1</v>
      </c>
      <c r="O23" s="30">
        <f t="shared" si="28"/>
        <v>161</v>
      </c>
      <c r="P23" s="30">
        <f t="shared" ref="P23:Q23" si="29">SUM(P25:P37)</f>
        <v>104</v>
      </c>
      <c r="Q23" s="30">
        <f t="shared" si="29"/>
        <v>81</v>
      </c>
      <c r="R23" s="30">
        <f t="shared" ref="R23:X23" si="30">SUM(R25:R37)</f>
        <v>168</v>
      </c>
      <c r="S23" s="30">
        <f t="shared" si="30"/>
        <v>309</v>
      </c>
      <c r="T23" s="30">
        <f t="shared" si="30"/>
        <v>278</v>
      </c>
      <c r="U23" s="49">
        <f t="shared" si="30"/>
        <v>470</v>
      </c>
      <c r="V23" s="49">
        <f t="shared" si="30"/>
        <v>496</v>
      </c>
      <c r="W23" s="49">
        <f t="shared" si="30"/>
        <v>563</v>
      </c>
      <c r="X23" s="49">
        <f t="shared" si="30"/>
        <v>532</v>
      </c>
      <c r="Y23" s="49">
        <f t="shared" ref="Y23" si="31">SUM(Y25:Y37)</f>
        <v>688</v>
      </c>
    </row>
    <row r="24" spans="1:25">
      <c r="A24" s="31" t="s">
        <v>89</v>
      </c>
      <c r="B24" s="68">
        <f t="shared" ref="B24:C24" si="32">(B23/B4)*100</f>
        <v>6.3829787234042552</v>
      </c>
      <c r="C24" s="32">
        <f t="shared" si="32"/>
        <v>22.318840579710145</v>
      </c>
      <c r="D24" s="32">
        <f t="shared" ref="D24:E24" si="33">(D23/D4)*100</f>
        <v>18.729096989966553</v>
      </c>
      <c r="E24" s="32">
        <f t="shared" si="33"/>
        <v>15.539305301645337</v>
      </c>
      <c r="F24" s="32">
        <f t="shared" ref="F24:L24" si="34">(F23/F4)*100</f>
        <v>26.88356164383562</v>
      </c>
      <c r="G24" s="32">
        <f t="shared" si="34"/>
        <v>31.929347826086957</v>
      </c>
      <c r="H24" s="32">
        <f t="shared" si="34"/>
        <v>30.647291941875825</v>
      </c>
      <c r="I24" s="48">
        <f t="shared" si="34"/>
        <v>33.926302414231259</v>
      </c>
      <c r="J24" s="48">
        <f t="shared" si="34"/>
        <v>31.878787878787879</v>
      </c>
      <c r="K24" s="48">
        <f t="shared" si="34"/>
        <v>33.437175493250258</v>
      </c>
      <c r="L24" s="48">
        <f t="shared" si="34"/>
        <v>27.419354838709676</v>
      </c>
      <c r="M24" s="48">
        <f t="shared" ref="M24" si="35">(M23/M4)*100</f>
        <v>31.446540880503143</v>
      </c>
      <c r="N24" s="68">
        <f t="shared" ref="N24:O24" si="36">(N23/N4)*100</f>
        <v>1.7857142857142856</v>
      </c>
      <c r="O24" s="32">
        <f t="shared" si="36"/>
        <v>16.083916083916083</v>
      </c>
      <c r="P24" s="32">
        <f t="shared" ref="P24:Q24" si="37">(P23/P4)*100</f>
        <v>15.204678362573098</v>
      </c>
      <c r="Q24" s="32">
        <f t="shared" si="37"/>
        <v>10.227272727272728</v>
      </c>
      <c r="R24" s="32">
        <f t="shared" ref="R24:X24" si="38">(R23/R4)*100</f>
        <v>21.346886912325285</v>
      </c>
      <c r="S24" s="32">
        <f t="shared" si="38"/>
        <v>31.466395112016293</v>
      </c>
      <c r="T24" s="32">
        <f t="shared" si="38"/>
        <v>27.069133398247324</v>
      </c>
      <c r="U24" s="48">
        <f t="shared" si="38"/>
        <v>39.898132427843805</v>
      </c>
      <c r="V24" s="48">
        <f t="shared" si="38"/>
        <v>41.298917568692758</v>
      </c>
      <c r="W24" s="48">
        <f t="shared" si="38"/>
        <v>38.325391422736551</v>
      </c>
      <c r="X24" s="48">
        <f t="shared" si="38"/>
        <v>40.181268882175225</v>
      </c>
      <c r="Y24" s="48">
        <f t="shared" ref="Y24" si="39">(Y23/Y4)*100</f>
        <v>46.802721088435376</v>
      </c>
    </row>
    <row r="25" spans="1:25">
      <c r="A25" s="29" t="s">
        <v>34</v>
      </c>
      <c r="B25" s="39">
        <v>0</v>
      </c>
      <c r="C25" s="33">
        <v>0</v>
      </c>
      <c r="D25" s="33"/>
      <c r="E25" s="33">
        <v>0</v>
      </c>
      <c r="F25" s="33">
        <v>0</v>
      </c>
      <c r="G25" s="33">
        <v>1</v>
      </c>
      <c r="H25" s="33">
        <v>0</v>
      </c>
      <c r="N25" s="39">
        <v>0</v>
      </c>
      <c r="O25" s="33">
        <v>0</v>
      </c>
      <c r="Q25" s="1">
        <v>0</v>
      </c>
      <c r="R25" s="1">
        <v>0</v>
      </c>
      <c r="T25" s="1">
        <v>0</v>
      </c>
    </row>
    <row r="26" spans="1:25">
      <c r="A26" s="29" t="s">
        <v>35</v>
      </c>
      <c r="B26" s="39">
        <v>0</v>
      </c>
      <c r="C26" s="33">
        <v>0</v>
      </c>
      <c r="D26" s="33">
        <v>1</v>
      </c>
      <c r="E26" s="33">
        <v>1</v>
      </c>
      <c r="F26" s="33">
        <v>0</v>
      </c>
      <c r="G26" s="33"/>
      <c r="H26" s="33">
        <v>0</v>
      </c>
      <c r="I26" s="1">
        <v>1</v>
      </c>
      <c r="J26" s="1">
        <v>0</v>
      </c>
      <c r="N26" s="39">
        <v>0</v>
      </c>
      <c r="O26" s="33">
        <v>0</v>
      </c>
      <c r="Q26" s="1">
        <v>0</v>
      </c>
      <c r="R26" s="1">
        <v>0</v>
      </c>
      <c r="T26" s="1">
        <v>0</v>
      </c>
      <c r="Y26" s="1">
        <v>0</v>
      </c>
    </row>
    <row r="27" spans="1:25">
      <c r="A27" s="29" t="s">
        <v>36</v>
      </c>
      <c r="B27" s="39">
        <v>9</v>
      </c>
      <c r="C27" s="33">
        <v>107</v>
      </c>
      <c r="D27" s="33">
        <v>76</v>
      </c>
      <c r="E27" s="33">
        <v>52</v>
      </c>
      <c r="F27" s="33">
        <v>77</v>
      </c>
      <c r="G27" s="33">
        <v>75</v>
      </c>
      <c r="H27" s="33">
        <v>83</v>
      </c>
      <c r="I27" s="1">
        <v>125</v>
      </c>
      <c r="J27" s="1">
        <v>135</v>
      </c>
      <c r="K27" s="1">
        <v>176</v>
      </c>
      <c r="L27" s="1">
        <v>141</v>
      </c>
      <c r="M27" s="1">
        <v>198</v>
      </c>
      <c r="N27" s="39">
        <v>1</v>
      </c>
      <c r="O27" s="33">
        <v>117</v>
      </c>
      <c r="P27" s="1">
        <v>62</v>
      </c>
      <c r="Q27" s="1">
        <v>59</v>
      </c>
      <c r="R27" s="1">
        <v>66</v>
      </c>
      <c r="S27" s="1">
        <v>71</v>
      </c>
      <c r="T27" s="1">
        <v>58</v>
      </c>
      <c r="U27" s="1">
        <v>205</v>
      </c>
      <c r="V27" s="1">
        <v>241</v>
      </c>
      <c r="W27" s="1">
        <v>287</v>
      </c>
      <c r="X27" s="82">
        <v>300</v>
      </c>
      <c r="Y27" s="1">
        <v>467</v>
      </c>
    </row>
    <row r="28" spans="1:25">
      <c r="A28" s="29" t="s">
        <v>37</v>
      </c>
      <c r="B28" s="39">
        <v>0</v>
      </c>
      <c r="C28" s="33">
        <v>33</v>
      </c>
      <c r="D28" s="33">
        <v>17</v>
      </c>
      <c r="E28" s="33">
        <v>22</v>
      </c>
      <c r="F28" s="33">
        <v>52</v>
      </c>
      <c r="G28" s="33">
        <v>94</v>
      </c>
      <c r="H28" s="33">
        <v>85</v>
      </c>
      <c r="I28" s="1">
        <v>83</v>
      </c>
      <c r="J28" s="1">
        <v>95</v>
      </c>
      <c r="K28" s="1">
        <v>80</v>
      </c>
      <c r="L28" s="1">
        <v>10</v>
      </c>
      <c r="M28" s="1">
        <v>5</v>
      </c>
      <c r="N28" s="39">
        <v>0</v>
      </c>
      <c r="O28" s="33">
        <v>12</v>
      </c>
      <c r="P28" s="1">
        <v>10</v>
      </c>
      <c r="Q28" s="1">
        <v>8</v>
      </c>
      <c r="R28" s="1">
        <v>11</v>
      </c>
      <c r="S28" s="1">
        <v>48</v>
      </c>
      <c r="T28" s="1">
        <v>34</v>
      </c>
      <c r="U28" s="1">
        <v>28</v>
      </c>
      <c r="V28" s="1">
        <v>42</v>
      </c>
      <c r="W28" s="1">
        <v>39</v>
      </c>
      <c r="X28" s="1">
        <v>1</v>
      </c>
      <c r="Y28" s="1">
        <v>0</v>
      </c>
    </row>
    <row r="29" spans="1:25">
      <c r="A29" s="29" t="s">
        <v>38</v>
      </c>
      <c r="B29" s="39">
        <v>0</v>
      </c>
      <c r="C29" s="33">
        <v>0</v>
      </c>
      <c r="D29" s="33"/>
      <c r="E29" s="33"/>
      <c r="F29" s="33"/>
      <c r="G29" s="33"/>
      <c r="H29" s="33"/>
      <c r="N29" s="39">
        <v>0</v>
      </c>
      <c r="O29" s="33">
        <v>0</v>
      </c>
    </row>
    <row r="30" spans="1:25">
      <c r="A30" s="29" t="s">
        <v>39</v>
      </c>
      <c r="B30" s="39">
        <v>0</v>
      </c>
      <c r="C30" s="33">
        <v>0</v>
      </c>
      <c r="D30" s="33"/>
      <c r="E30" s="33"/>
      <c r="F30" s="33">
        <v>3</v>
      </c>
      <c r="G30" s="33">
        <v>3</v>
      </c>
      <c r="H30" s="33">
        <v>8</v>
      </c>
      <c r="N30" s="39">
        <v>0</v>
      </c>
      <c r="O30" s="33">
        <v>0</v>
      </c>
      <c r="R30" s="1">
        <v>6</v>
      </c>
      <c r="S30" s="1">
        <v>9</v>
      </c>
      <c r="T30" s="1">
        <v>13</v>
      </c>
    </row>
    <row r="31" spans="1:25" ht="13.5" customHeight="1">
      <c r="A31" s="29" t="s">
        <v>40</v>
      </c>
      <c r="B31" s="39">
        <v>0</v>
      </c>
      <c r="C31" s="33">
        <v>0</v>
      </c>
      <c r="D31" s="33"/>
      <c r="E31" s="33"/>
      <c r="F31" s="33"/>
      <c r="G31" s="33"/>
      <c r="H31" s="33"/>
      <c r="N31" s="39">
        <v>0</v>
      </c>
      <c r="O31" s="33">
        <v>0</v>
      </c>
    </row>
    <row r="32" spans="1:25" ht="13.5" customHeight="1">
      <c r="A32" s="29" t="s">
        <v>41</v>
      </c>
      <c r="B32" s="39">
        <v>0</v>
      </c>
      <c r="C32" s="33">
        <v>0</v>
      </c>
      <c r="D32" s="33"/>
      <c r="E32" s="33"/>
      <c r="F32" s="33"/>
      <c r="G32" s="33"/>
      <c r="H32" s="33"/>
      <c r="N32" s="39">
        <v>0</v>
      </c>
      <c r="O32" s="33">
        <v>0</v>
      </c>
    </row>
    <row r="33" spans="1:25" ht="13.5" customHeight="1">
      <c r="A33" s="29" t="s">
        <v>42</v>
      </c>
      <c r="B33" s="39">
        <v>0</v>
      </c>
      <c r="C33" s="33">
        <v>0</v>
      </c>
      <c r="D33" s="33"/>
      <c r="E33" s="33"/>
      <c r="F33" s="33"/>
      <c r="G33" s="33"/>
      <c r="H33" s="33"/>
      <c r="N33" s="39">
        <v>0</v>
      </c>
      <c r="O33" s="33">
        <v>0</v>
      </c>
    </row>
    <row r="34" spans="1:25" ht="13.5" customHeight="1">
      <c r="A34" s="29" t="s">
        <v>43</v>
      </c>
      <c r="B34" s="39">
        <v>0</v>
      </c>
      <c r="C34" s="33">
        <v>2</v>
      </c>
      <c r="D34" s="33">
        <v>3</v>
      </c>
      <c r="E34" s="33">
        <v>3</v>
      </c>
      <c r="F34" s="33">
        <v>10</v>
      </c>
      <c r="G34" s="33">
        <v>9</v>
      </c>
      <c r="H34" s="33">
        <v>6</v>
      </c>
      <c r="I34" s="1">
        <v>10</v>
      </c>
      <c r="J34" s="1">
        <v>14</v>
      </c>
      <c r="K34" s="1">
        <v>6</v>
      </c>
      <c r="L34" s="1">
        <v>12</v>
      </c>
      <c r="M34" s="1">
        <v>12</v>
      </c>
      <c r="N34" s="39">
        <v>0</v>
      </c>
      <c r="O34" s="33">
        <v>8</v>
      </c>
      <c r="P34" s="1">
        <v>12</v>
      </c>
      <c r="Q34" s="1">
        <v>6</v>
      </c>
      <c r="R34" s="1">
        <v>10</v>
      </c>
      <c r="S34" s="1">
        <v>6</v>
      </c>
      <c r="T34" s="1">
        <v>7</v>
      </c>
      <c r="U34" s="1">
        <v>8</v>
      </c>
      <c r="V34" s="1">
        <v>9</v>
      </c>
      <c r="W34" s="1">
        <v>6</v>
      </c>
      <c r="X34" s="1">
        <v>13</v>
      </c>
      <c r="Y34" s="1">
        <v>7</v>
      </c>
    </row>
    <row r="35" spans="1:25" ht="13.5" customHeight="1">
      <c r="A35" s="29" t="s">
        <v>44</v>
      </c>
      <c r="B35" s="39">
        <v>0</v>
      </c>
      <c r="C35" s="33">
        <v>0</v>
      </c>
      <c r="D35" s="33"/>
      <c r="E35" s="33">
        <v>7</v>
      </c>
      <c r="F35" s="33">
        <v>15</v>
      </c>
      <c r="G35" s="33">
        <v>26</v>
      </c>
      <c r="H35" s="33">
        <v>7</v>
      </c>
      <c r="I35" s="1">
        <v>11</v>
      </c>
      <c r="J35" s="1">
        <v>1</v>
      </c>
      <c r="K35" s="1">
        <v>11</v>
      </c>
      <c r="L35" s="1">
        <v>3</v>
      </c>
      <c r="M35" s="1">
        <v>4</v>
      </c>
      <c r="N35" s="39">
        <v>0</v>
      </c>
      <c r="O35" s="33">
        <v>0</v>
      </c>
      <c r="Q35" s="1">
        <v>8</v>
      </c>
      <c r="R35" s="1">
        <v>75</v>
      </c>
      <c r="S35" s="1">
        <v>103</v>
      </c>
      <c r="T35" s="1">
        <v>55</v>
      </c>
      <c r="U35" s="1">
        <v>95</v>
      </c>
      <c r="V35" s="1">
        <v>80</v>
      </c>
      <c r="W35" s="1">
        <v>92</v>
      </c>
      <c r="X35" s="1">
        <v>70</v>
      </c>
      <c r="Y35" s="1">
        <v>88</v>
      </c>
    </row>
    <row r="36" spans="1:25">
      <c r="A36" s="29" t="s">
        <v>45</v>
      </c>
      <c r="B36" s="39">
        <v>0</v>
      </c>
      <c r="C36" s="33">
        <v>12</v>
      </c>
      <c r="D36" s="33">
        <v>15</v>
      </c>
      <c r="E36" s="33"/>
      <c r="F36" s="33"/>
      <c r="G36" s="33">
        <v>27</v>
      </c>
      <c r="H36" s="33">
        <v>43</v>
      </c>
      <c r="I36" s="1">
        <v>37</v>
      </c>
      <c r="J36" s="1">
        <v>18</v>
      </c>
      <c r="K36" s="1">
        <v>49</v>
      </c>
      <c r="L36" s="1">
        <v>38</v>
      </c>
      <c r="M36" s="1">
        <v>31</v>
      </c>
      <c r="N36" s="39">
        <v>0</v>
      </c>
      <c r="O36" s="33">
        <v>24</v>
      </c>
      <c r="P36" s="1">
        <v>20</v>
      </c>
      <c r="S36" s="1">
        <v>72</v>
      </c>
      <c r="T36" s="1">
        <v>111</v>
      </c>
      <c r="U36" s="1">
        <v>134</v>
      </c>
      <c r="V36" s="1">
        <v>124</v>
      </c>
      <c r="W36" s="1">
        <v>139</v>
      </c>
      <c r="X36" s="1">
        <v>148</v>
      </c>
      <c r="Y36" s="1">
        <v>126</v>
      </c>
    </row>
    <row r="37" spans="1:25">
      <c r="A37" s="34" t="s">
        <v>46</v>
      </c>
      <c r="B37" s="40">
        <v>0</v>
      </c>
      <c r="C37" s="35">
        <v>0</v>
      </c>
      <c r="D37" s="35"/>
      <c r="E37" s="35"/>
      <c r="F37" s="35"/>
      <c r="G37" s="35"/>
      <c r="H37" s="35"/>
      <c r="N37" s="40">
        <v>0</v>
      </c>
      <c r="O37" s="35">
        <v>0</v>
      </c>
      <c r="Q37" s="76"/>
      <c r="R37" s="76"/>
      <c r="S37" s="76"/>
      <c r="T37" s="76"/>
    </row>
    <row r="38" spans="1:25">
      <c r="A38" s="29" t="s">
        <v>47</v>
      </c>
      <c r="B38" s="67">
        <f t="shared" ref="B38:C38" si="40">SUM(B40:B51)</f>
        <v>7</v>
      </c>
      <c r="C38" s="30">
        <f t="shared" si="40"/>
        <v>111</v>
      </c>
      <c r="D38" s="77">
        <f t="shared" ref="D38:E38" si="41">SUM(D40:D51)</f>
        <v>119</v>
      </c>
      <c r="E38" s="69">
        <f t="shared" si="41"/>
        <v>108</v>
      </c>
      <c r="F38" s="69">
        <f t="shared" ref="F38:L38" si="42">SUM(F40:F51)</f>
        <v>153</v>
      </c>
      <c r="G38" s="69">
        <f t="shared" si="42"/>
        <v>145</v>
      </c>
      <c r="H38" s="69">
        <f t="shared" si="42"/>
        <v>130</v>
      </c>
      <c r="I38" s="49">
        <f t="shared" si="42"/>
        <v>136</v>
      </c>
      <c r="J38" s="49">
        <f t="shared" si="42"/>
        <v>131</v>
      </c>
      <c r="K38" s="49">
        <f t="shared" si="42"/>
        <v>191</v>
      </c>
      <c r="L38" s="49">
        <f t="shared" si="42"/>
        <v>170</v>
      </c>
      <c r="M38" s="49">
        <f t="shared" ref="M38" si="43">SUM(M40:M51)</f>
        <v>156</v>
      </c>
      <c r="N38" s="67">
        <f t="shared" ref="N38:O38" si="44">SUM(N40:N51)</f>
        <v>3</v>
      </c>
      <c r="O38" s="30">
        <f t="shared" si="44"/>
        <v>121</v>
      </c>
      <c r="P38" s="30">
        <f t="shared" ref="P38:Q38" si="45">SUM(P40:P51)</f>
        <v>150</v>
      </c>
      <c r="Q38" s="30">
        <f t="shared" si="45"/>
        <v>159</v>
      </c>
      <c r="R38" s="30">
        <f t="shared" ref="R38:X38" si="46">SUM(R40:R51)</f>
        <v>205</v>
      </c>
      <c r="S38" s="30">
        <f t="shared" si="46"/>
        <v>198</v>
      </c>
      <c r="T38" s="30">
        <f t="shared" si="46"/>
        <v>195</v>
      </c>
      <c r="U38" s="49">
        <f t="shared" si="46"/>
        <v>180</v>
      </c>
      <c r="V38" s="49">
        <f t="shared" si="46"/>
        <v>179</v>
      </c>
      <c r="W38" s="49">
        <f t="shared" si="46"/>
        <v>295</v>
      </c>
      <c r="X38" s="49">
        <f t="shared" si="46"/>
        <v>304</v>
      </c>
      <c r="Y38" s="49">
        <f t="shared" ref="Y38" si="47">SUM(Y40:Y51)</f>
        <v>308</v>
      </c>
    </row>
    <row r="39" spans="1:25">
      <c r="A39" s="31" t="s">
        <v>89</v>
      </c>
      <c r="B39" s="68">
        <f t="shared" ref="B39:C39" si="48">(B38/B4)*100</f>
        <v>4.9645390070921991</v>
      </c>
      <c r="C39" s="32">
        <f t="shared" si="48"/>
        <v>16.086956521739129</v>
      </c>
      <c r="D39" s="32">
        <f t="shared" ref="D39:E39" si="49">(D38/D4)*100</f>
        <v>19.899665551839465</v>
      </c>
      <c r="E39" s="32">
        <f t="shared" si="49"/>
        <v>19.744058500914079</v>
      </c>
      <c r="F39" s="32">
        <f t="shared" ref="F39:L39" si="50">(F38/F4)*100</f>
        <v>26.198630136986299</v>
      </c>
      <c r="G39" s="32">
        <f t="shared" si="50"/>
        <v>19.701086956521738</v>
      </c>
      <c r="H39" s="32">
        <f t="shared" si="50"/>
        <v>17.173051519154559</v>
      </c>
      <c r="I39" s="48">
        <f t="shared" si="50"/>
        <v>17.280813214739517</v>
      </c>
      <c r="J39" s="48">
        <f t="shared" si="50"/>
        <v>15.878787878787879</v>
      </c>
      <c r="K39" s="48">
        <f t="shared" si="50"/>
        <v>19.833852544132917</v>
      </c>
      <c r="L39" s="48">
        <f t="shared" si="50"/>
        <v>22.849462365591396</v>
      </c>
      <c r="M39" s="48">
        <f t="shared" ref="M39" si="51">(M38/M4)*100</f>
        <v>19.622641509433965</v>
      </c>
      <c r="N39" s="68">
        <f t="shared" ref="N39:O39" si="52">(N38/N4)*100</f>
        <v>5.3571428571428568</v>
      </c>
      <c r="O39" s="32">
        <f t="shared" si="52"/>
        <v>12.087912087912088</v>
      </c>
      <c r="P39" s="32">
        <f t="shared" ref="P39:Q39" si="53">(P38/P4)*100</f>
        <v>21.929824561403507</v>
      </c>
      <c r="Q39" s="32">
        <f t="shared" si="53"/>
        <v>20.075757575757574</v>
      </c>
      <c r="R39" s="32">
        <f t="shared" ref="R39:X39" si="54">(R38/R4)*100</f>
        <v>26.048284625158828</v>
      </c>
      <c r="S39" s="32">
        <f t="shared" si="54"/>
        <v>20.162932790224033</v>
      </c>
      <c r="T39" s="32">
        <f t="shared" si="54"/>
        <v>18.9873417721519</v>
      </c>
      <c r="U39" s="48">
        <f t="shared" si="54"/>
        <v>15.280135823429541</v>
      </c>
      <c r="V39" s="48">
        <f t="shared" si="54"/>
        <v>14.904246461282264</v>
      </c>
      <c r="W39" s="48">
        <f t="shared" si="54"/>
        <v>20.081688223281144</v>
      </c>
      <c r="X39" s="48">
        <f t="shared" si="54"/>
        <v>22.9607250755287</v>
      </c>
      <c r="Y39" s="48">
        <f t="shared" ref="Y39" si="55">(Y38/Y4)*100</f>
        <v>20.952380952380953</v>
      </c>
    </row>
    <row r="40" spans="1:25">
      <c r="A40" s="29" t="s">
        <v>48</v>
      </c>
      <c r="B40" s="39">
        <v>0</v>
      </c>
      <c r="C40" s="33">
        <v>49</v>
      </c>
      <c r="D40" s="33">
        <v>42</v>
      </c>
      <c r="E40" s="33">
        <v>35</v>
      </c>
      <c r="F40" s="33">
        <v>55</v>
      </c>
      <c r="G40" s="33">
        <v>45</v>
      </c>
      <c r="H40" s="33">
        <v>51</v>
      </c>
      <c r="I40" s="1">
        <v>54</v>
      </c>
      <c r="J40" s="1">
        <v>44</v>
      </c>
      <c r="K40" s="1">
        <v>73</v>
      </c>
      <c r="L40" s="1">
        <v>60</v>
      </c>
      <c r="M40" s="1">
        <v>44</v>
      </c>
      <c r="N40" s="39">
        <v>0</v>
      </c>
      <c r="O40" s="33">
        <v>25</v>
      </c>
      <c r="P40" s="1">
        <v>45</v>
      </c>
      <c r="Q40" s="1">
        <v>36</v>
      </c>
      <c r="R40" s="1">
        <v>49</v>
      </c>
      <c r="S40" s="1">
        <v>106</v>
      </c>
      <c r="T40" s="1">
        <v>62</v>
      </c>
      <c r="U40" s="1">
        <v>58</v>
      </c>
      <c r="V40" s="1">
        <v>66</v>
      </c>
      <c r="W40" s="1">
        <v>84</v>
      </c>
      <c r="X40" s="1">
        <v>105</v>
      </c>
      <c r="Y40" s="1">
        <v>107</v>
      </c>
    </row>
    <row r="41" spans="1:25">
      <c r="A41" s="29" t="s">
        <v>49</v>
      </c>
      <c r="B41" s="39">
        <v>0</v>
      </c>
      <c r="C41" s="33">
        <v>15</v>
      </c>
      <c r="D41" s="33">
        <v>17</v>
      </c>
      <c r="E41" s="33">
        <v>28</v>
      </c>
      <c r="F41" s="33">
        <v>22</v>
      </c>
      <c r="G41" s="33">
        <v>17</v>
      </c>
      <c r="H41" s="33">
        <v>5</v>
      </c>
      <c r="I41" s="1">
        <v>3</v>
      </c>
      <c r="J41" s="1">
        <v>2</v>
      </c>
      <c r="K41" s="1">
        <v>4</v>
      </c>
      <c r="L41" s="1">
        <v>15</v>
      </c>
      <c r="M41" s="1">
        <v>15</v>
      </c>
      <c r="N41" s="39">
        <v>0</v>
      </c>
      <c r="O41" s="33">
        <v>5</v>
      </c>
      <c r="P41" s="1">
        <v>16</v>
      </c>
      <c r="Q41" s="1">
        <v>17</v>
      </c>
      <c r="R41" s="1">
        <v>20</v>
      </c>
      <c r="S41" s="1">
        <v>0</v>
      </c>
      <c r="T41" s="1">
        <v>0</v>
      </c>
      <c r="U41" s="1">
        <v>0</v>
      </c>
      <c r="V41" s="1">
        <v>0</v>
      </c>
      <c r="W41" s="1">
        <v>0</v>
      </c>
      <c r="X41" s="1">
        <v>0</v>
      </c>
      <c r="Y41" s="1">
        <v>2</v>
      </c>
    </row>
    <row r="42" spans="1:25">
      <c r="A42" s="29" t="s">
        <v>50</v>
      </c>
      <c r="B42" s="39">
        <v>0</v>
      </c>
      <c r="C42" s="33">
        <v>7</v>
      </c>
      <c r="D42" s="33">
        <v>5</v>
      </c>
      <c r="E42" s="33">
        <v>4</v>
      </c>
      <c r="F42" s="33">
        <v>11</v>
      </c>
      <c r="G42" s="33">
        <v>15</v>
      </c>
      <c r="H42" s="33">
        <v>10</v>
      </c>
      <c r="I42" s="1">
        <v>8</v>
      </c>
      <c r="J42" s="1">
        <v>6</v>
      </c>
      <c r="K42" s="1">
        <v>4</v>
      </c>
      <c r="L42" s="1">
        <v>10</v>
      </c>
      <c r="M42" s="1">
        <v>4</v>
      </c>
      <c r="N42" s="39">
        <v>0</v>
      </c>
      <c r="O42" s="33">
        <v>13</v>
      </c>
      <c r="P42" s="1">
        <v>8</v>
      </c>
      <c r="Q42" s="1">
        <v>8</v>
      </c>
      <c r="R42" s="1">
        <v>19</v>
      </c>
      <c r="S42" s="1">
        <v>11</v>
      </c>
      <c r="T42" s="1">
        <v>15</v>
      </c>
      <c r="U42" s="1">
        <v>15</v>
      </c>
      <c r="V42" s="1">
        <v>12</v>
      </c>
      <c r="W42" s="1">
        <v>27</v>
      </c>
      <c r="X42" s="1">
        <v>26</v>
      </c>
      <c r="Y42" s="1">
        <v>13</v>
      </c>
    </row>
    <row r="43" spans="1:25">
      <c r="A43" s="29" t="s">
        <v>51</v>
      </c>
      <c r="B43" s="39">
        <v>0</v>
      </c>
      <c r="C43" s="33">
        <v>0</v>
      </c>
      <c r="D43" s="33"/>
      <c r="E43" s="33"/>
      <c r="F43" s="33">
        <v>0</v>
      </c>
      <c r="G43" s="33">
        <v>3</v>
      </c>
      <c r="H43" s="33">
        <v>2</v>
      </c>
      <c r="I43" s="1">
        <v>8</v>
      </c>
      <c r="J43" s="1">
        <v>8</v>
      </c>
      <c r="K43" s="1">
        <v>2</v>
      </c>
      <c r="L43" s="1">
        <v>2</v>
      </c>
      <c r="M43" s="1">
        <v>3</v>
      </c>
      <c r="N43" s="39">
        <v>0</v>
      </c>
      <c r="O43" s="33">
        <v>0</v>
      </c>
      <c r="R43" s="1">
        <v>0</v>
      </c>
      <c r="S43" s="1">
        <v>1</v>
      </c>
      <c r="T43" s="1">
        <v>5</v>
      </c>
      <c r="U43" s="1">
        <v>8</v>
      </c>
      <c r="V43" s="1">
        <v>10</v>
      </c>
      <c r="W43" s="1">
        <v>1</v>
      </c>
      <c r="X43" s="1">
        <v>5</v>
      </c>
      <c r="Y43" s="1">
        <v>2</v>
      </c>
    </row>
    <row r="44" spans="1:25">
      <c r="A44" s="29" t="s">
        <v>52</v>
      </c>
      <c r="B44" s="39">
        <v>0</v>
      </c>
      <c r="C44" s="33">
        <v>19</v>
      </c>
      <c r="D44" s="33">
        <v>16</v>
      </c>
      <c r="E44" s="33">
        <v>12</v>
      </c>
      <c r="F44" s="33">
        <v>23</v>
      </c>
      <c r="G44" s="33">
        <v>21</v>
      </c>
      <c r="H44" s="33">
        <v>19</v>
      </c>
      <c r="I44" s="1">
        <v>22</v>
      </c>
      <c r="J44" s="1">
        <v>20</v>
      </c>
      <c r="K44" s="1">
        <v>23</v>
      </c>
      <c r="L44" s="1">
        <v>16</v>
      </c>
      <c r="M44" s="1">
        <v>23</v>
      </c>
      <c r="N44" s="39">
        <v>0</v>
      </c>
      <c r="O44" s="33">
        <v>22</v>
      </c>
      <c r="P44" s="1">
        <v>22</v>
      </c>
      <c r="Q44" s="1">
        <v>28</v>
      </c>
      <c r="R44" s="1">
        <v>27</v>
      </c>
      <c r="S44" s="1">
        <v>20</v>
      </c>
      <c r="T44" s="1">
        <v>25</v>
      </c>
      <c r="U44" s="1">
        <v>32</v>
      </c>
      <c r="V44" s="1">
        <v>32</v>
      </c>
      <c r="W44" s="1">
        <v>28</v>
      </c>
      <c r="X44" s="1">
        <v>29</v>
      </c>
      <c r="Y44" s="1">
        <v>28</v>
      </c>
    </row>
    <row r="45" spans="1:25">
      <c r="A45" s="29" t="s">
        <v>53</v>
      </c>
      <c r="B45" s="39">
        <v>3</v>
      </c>
      <c r="C45" s="33">
        <v>9</v>
      </c>
      <c r="D45" s="33">
        <v>9</v>
      </c>
      <c r="E45" s="33">
        <v>10</v>
      </c>
      <c r="F45" s="33">
        <v>8</v>
      </c>
      <c r="G45" s="33">
        <v>8</v>
      </c>
      <c r="H45" s="33">
        <v>9</v>
      </c>
      <c r="I45" s="1">
        <v>11</v>
      </c>
      <c r="J45" s="1">
        <v>9</v>
      </c>
      <c r="K45" s="1">
        <v>22</v>
      </c>
      <c r="L45" s="1">
        <v>21</v>
      </c>
      <c r="M45" s="1">
        <v>23</v>
      </c>
      <c r="N45" s="39">
        <v>3</v>
      </c>
      <c r="O45" s="33">
        <v>36</v>
      </c>
      <c r="P45" s="1">
        <v>32</v>
      </c>
      <c r="Q45" s="1">
        <v>47</v>
      </c>
      <c r="R45" s="1">
        <v>23</v>
      </c>
      <c r="S45" s="1">
        <v>22</v>
      </c>
      <c r="T45" s="1">
        <v>22</v>
      </c>
      <c r="U45" s="1">
        <v>20</v>
      </c>
      <c r="V45" s="1">
        <v>20</v>
      </c>
      <c r="W45" s="1">
        <v>35</v>
      </c>
      <c r="X45" s="1">
        <v>39</v>
      </c>
      <c r="Y45" s="1">
        <v>36</v>
      </c>
    </row>
    <row r="46" spans="1:25">
      <c r="A46" s="29" t="s">
        <v>54</v>
      </c>
      <c r="B46" s="39">
        <v>0</v>
      </c>
      <c r="C46" s="33">
        <v>12</v>
      </c>
      <c r="D46" s="33">
        <v>26</v>
      </c>
      <c r="E46" s="33">
        <v>8</v>
      </c>
      <c r="F46" s="33">
        <v>6</v>
      </c>
      <c r="G46" s="33">
        <v>13</v>
      </c>
      <c r="H46" s="33">
        <v>14</v>
      </c>
      <c r="I46" s="1">
        <v>12</v>
      </c>
      <c r="J46" s="1">
        <v>17</v>
      </c>
      <c r="K46" s="1">
        <v>22</v>
      </c>
      <c r="L46" s="1">
        <v>14</v>
      </c>
      <c r="M46" s="1">
        <v>6</v>
      </c>
      <c r="N46" s="39">
        <v>0</v>
      </c>
      <c r="O46" s="33">
        <v>20</v>
      </c>
      <c r="P46" s="1">
        <v>27</v>
      </c>
      <c r="Q46" s="1">
        <v>2</v>
      </c>
      <c r="R46" s="1">
        <v>3</v>
      </c>
      <c r="S46" s="1">
        <v>6</v>
      </c>
      <c r="T46" s="1">
        <v>5</v>
      </c>
      <c r="U46" s="1">
        <v>2</v>
      </c>
      <c r="V46" s="1">
        <v>4</v>
      </c>
      <c r="W46" s="1">
        <v>2</v>
      </c>
      <c r="X46" s="1">
        <v>4</v>
      </c>
      <c r="Y46" s="1">
        <v>4</v>
      </c>
    </row>
    <row r="47" spans="1:25">
      <c r="A47" s="29" t="s">
        <v>55</v>
      </c>
      <c r="B47" s="39">
        <v>0</v>
      </c>
      <c r="C47" s="33">
        <v>0</v>
      </c>
      <c r="D47" s="33"/>
      <c r="E47" s="33"/>
      <c r="F47" s="33">
        <v>19</v>
      </c>
      <c r="G47" s="33"/>
      <c r="H47" s="33">
        <v>0</v>
      </c>
      <c r="I47" s="1">
        <v>0</v>
      </c>
      <c r="J47" s="1">
        <v>0</v>
      </c>
      <c r="K47" s="1">
        <v>13</v>
      </c>
      <c r="L47" s="1">
        <v>3</v>
      </c>
      <c r="M47" s="1">
        <v>13</v>
      </c>
      <c r="N47" s="39">
        <v>0</v>
      </c>
      <c r="O47" s="33">
        <v>0</v>
      </c>
      <c r="R47" s="1">
        <v>30</v>
      </c>
      <c r="T47" s="1">
        <v>0</v>
      </c>
      <c r="U47" s="1">
        <v>0</v>
      </c>
      <c r="V47" s="1">
        <v>0</v>
      </c>
      <c r="W47" s="1">
        <v>67</v>
      </c>
      <c r="X47" s="1">
        <v>42</v>
      </c>
      <c r="Y47" s="1">
        <v>78</v>
      </c>
    </row>
    <row r="48" spans="1:25">
      <c r="A48" s="29" t="s">
        <v>56</v>
      </c>
      <c r="B48" s="39">
        <v>0</v>
      </c>
      <c r="C48" s="33">
        <v>0</v>
      </c>
      <c r="D48" s="33"/>
      <c r="E48" s="33"/>
      <c r="F48" s="33"/>
      <c r="G48" s="33"/>
      <c r="H48" s="33">
        <v>0</v>
      </c>
      <c r="I48" s="1">
        <v>12</v>
      </c>
      <c r="J48" s="1">
        <v>17</v>
      </c>
      <c r="K48" s="1">
        <v>12</v>
      </c>
      <c r="L48" s="1">
        <v>13</v>
      </c>
      <c r="M48" s="1">
        <v>14</v>
      </c>
      <c r="N48" s="39">
        <v>0</v>
      </c>
      <c r="O48" s="33">
        <v>0</v>
      </c>
      <c r="T48" s="1">
        <v>0</v>
      </c>
      <c r="U48" s="1">
        <v>23</v>
      </c>
      <c r="V48" s="1">
        <v>18</v>
      </c>
      <c r="W48" s="1">
        <v>24</v>
      </c>
      <c r="X48" s="1">
        <v>23</v>
      </c>
      <c r="Y48" s="1">
        <v>22</v>
      </c>
    </row>
    <row r="49" spans="1:25">
      <c r="A49" s="29" t="s">
        <v>57</v>
      </c>
      <c r="B49" s="39">
        <v>0</v>
      </c>
      <c r="C49" s="33">
        <v>0</v>
      </c>
      <c r="D49" s="33">
        <v>4</v>
      </c>
      <c r="E49" s="33">
        <v>11</v>
      </c>
      <c r="F49" s="33">
        <v>9</v>
      </c>
      <c r="G49" s="33">
        <v>23</v>
      </c>
      <c r="H49" s="33">
        <v>20</v>
      </c>
      <c r="I49" s="1">
        <v>6</v>
      </c>
      <c r="J49" s="1">
        <v>8</v>
      </c>
      <c r="K49" s="1">
        <v>16</v>
      </c>
      <c r="L49" s="1">
        <v>15</v>
      </c>
      <c r="M49" s="1">
        <v>10</v>
      </c>
      <c r="N49" s="39">
        <v>0</v>
      </c>
      <c r="O49" s="33">
        <v>0</v>
      </c>
      <c r="Q49" s="1">
        <v>21</v>
      </c>
      <c r="R49" s="1">
        <v>34</v>
      </c>
      <c r="S49" s="1">
        <v>32</v>
      </c>
      <c r="T49" s="1">
        <v>61</v>
      </c>
      <c r="U49" s="1">
        <v>22</v>
      </c>
      <c r="V49" s="1">
        <v>17</v>
      </c>
      <c r="W49" s="1">
        <v>27</v>
      </c>
      <c r="X49" s="1">
        <v>31</v>
      </c>
      <c r="Y49" s="1">
        <v>16</v>
      </c>
    </row>
    <row r="50" spans="1:25">
      <c r="A50" s="29" t="s">
        <v>58</v>
      </c>
      <c r="B50" s="39">
        <v>0</v>
      </c>
      <c r="C50" s="33">
        <v>0</v>
      </c>
      <c r="D50" s="33"/>
      <c r="E50" s="33">
        <v>0</v>
      </c>
      <c r="F50" s="33">
        <v>0</v>
      </c>
      <c r="G50" s="33">
        <v>0</v>
      </c>
      <c r="H50" s="33">
        <v>0</v>
      </c>
      <c r="N50" s="39">
        <v>0</v>
      </c>
      <c r="O50" s="33">
        <v>0</v>
      </c>
      <c r="Q50" s="1">
        <v>0</v>
      </c>
      <c r="R50" s="1">
        <v>0</v>
      </c>
      <c r="T50" s="1">
        <v>0</v>
      </c>
    </row>
    <row r="51" spans="1:25">
      <c r="A51" s="34" t="s">
        <v>59</v>
      </c>
      <c r="B51" s="40">
        <v>4</v>
      </c>
      <c r="C51" s="35">
        <v>0</v>
      </c>
      <c r="D51" s="35"/>
      <c r="E51" s="35"/>
      <c r="F51" s="35"/>
      <c r="G51" s="35">
        <v>0</v>
      </c>
      <c r="H51" s="35"/>
      <c r="L51" s="1">
        <v>1</v>
      </c>
      <c r="M51" s="1">
        <v>1</v>
      </c>
      <c r="N51" s="40">
        <v>0</v>
      </c>
      <c r="O51" s="35">
        <v>0</v>
      </c>
      <c r="Q51" s="75"/>
      <c r="Y51" s="1">
        <v>0</v>
      </c>
    </row>
    <row r="52" spans="1:25" ht="12.75" customHeight="1">
      <c r="A52" s="29" t="s">
        <v>60</v>
      </c>
      <c r="B52" s="67">
        <f t="shared" ref="B52:C52" si="56">SUM(B54:B62)</f>
        <v>97</v>
      </c>
      <c r="C52" s="30">
        <f t="shared" si="56"/>
        <v>252</v>
      </c>
      <c r="D52" s="77">
        <f t="shared" ref="D52:E52" si="57">SUM(D54:D62)</f>
        <v>234</v>
      </c>
      <c r="E52" s="69">
        <f t="shared" si="57"/>
        <v>192</v>
      </c>
      <c r="F52" s="69">
        <f t="shared" ref="F52:L52" si="58">SUM(F54:F62)</f>
        <v>175</v>
      </c>
      <c r="G52" s="69">
        <f t="shared" si="58"/>
        <v>233</v>
      </c>
      <c r="H52" s="69">
        <f>SUM(H56:H62)</f>
        <v>244</v>
      </c>
      <c r="I52" s="49">
        <f t="shared" si="58"/>
        <v>234</v>
      </c>
      <c r="J52" s="49">
        <f t="shared" si="58"/>
        <v>251</v>
      </c>
      <c r="K52" s="49">
        <f t="shared" si="58"/>
        <v>224</v>
      </c>
      <c r="L52" s="49">
        <f t="shared" si="58"/>
        <v>224</v>
      </c>
      <c r="M52" s="49">
        <f t="shared" ref="M52" si="59">SUM(M54:M62)</f>
        <v>221</v>
      </c>
      <c r="N52" s="67">
        <f t="shared" ref="N52:O52" si="60">SUM(N54:N62)</f>
        <v>23</v>
      </c>
      <c r="O52" s="30">
        <f t="shared" si="60"/>
        <v>579</v>
      </c>
      <c r="P52" s="30">
        <f t="shared" ref="P52:Q52" si="61">SUM(P54:P62)</f>
        <v>285</v>
      </c>
      <c r="Q52" s="30">
        <f t="shared" si="61"/>
        <v>321</v>
      </c>
      <c r="R52" s="30">
        <f t="shared" ref="R52:X52" si="62">SUM(R54:R62)</f>
        <v>282</v>
      </c>
      <c r="S52" s="30">
        <f t="shared" si="62"/>
        <v>326</v>
      </c>
      <c r="T52" s="30">
        <f t="shared" si="62"/>
        <v>402</v>
      </c>
      <c r="U52" s="49">
        <f t="shared" si="62"/>
        <v>312</v>
      </c>
      <c r="V52" s="49">
        <f t="shared" si="62"/>
        <v>320</v>
      </c>
      <c r="W52" s="49">
        <f t="shared" si="62"/>
        <v>365</v>
      </c>
      <c r="X52" s="49">
        <f t="shared" si="62"/>
        <v>323</v>
      </c>
      <c r="Y52" s="49">
        <f t="shared" ref="Y52" si="63">SUM(Y54:Y62)</f>
        <v>321</v>
      </c>
    </row>
    <row r="53" spans="1:25">
      <c r="A53" s="31" t="s">
        <v>89</v>
      </c>
      <c r="B53" s="68">
        <f t="shared" ref="B53:C53" si="64">(B52/B4)*100</f>
        <v>68.794326241134755</v>
      </c>
      <c r="C53" s="32">
        <f t="shared" si="64"/>
        <v>36.521739130434781</v>
      </c>
      <c r="D53" s="32">
        <f t="shared" ref="D53:E53" si="65">(D52/D4)*100</f>
        <v>39.130434782608695</v>
      </c>
      <c r="E53" s="32">
        <f t="shared" si="65"/>
        <v>35.100548446069467</v>
      </c>
      <c r="F53" s="32">
        <f t="shared" ref="F53:L53" si="66">(F52/F4)*100</f>
        <v>29.965753424657532</v>
      </c>
      <c r="G53" s="32">
        <f t="shared" si="66"/>
        <v>31.657608695652172</v>
      </c>
      <c r="H53" s="32">
        <f t="shared" si="66"/>
        <v>32.232496697490092</v>
      </c>
      <c r="I53" s="48">
        <f t="shared" si="66"/>
        <v>29.733163913595934</v>
      </c>
      <c r="J53" s="48">
        <f t="shared" si="66"/>
        <v>30.424242424242426</v>
      </c>
      <c r="K53" s="48">
        <f t="shared" si="66"/>
        <v>23.260643821391486</v>
      </c>
      <c r="L53" s="48">
        <f t="shared" si="66"/>
        <v>30.107526881720432</v>
      </c>
      <c r="M53" s="48">
        <f t="shared" ref="M53" si="67">(M52/M4)*100</f>
        <v>27.79874213836478</v>
      </c>
      <c r="N53" s="68">
        <f t="shared" ref="N53:O53" si="68">(N52/N4)*100</f>
        <v>41.071428571428569</v>
      </c>
      <c r="O53" s="32">
        <f t="shared" si="68"/>
        <v>57.842157842157839</v>
      </c>
      <c r="P53" s="32">
        <f t="shared" ref="P53:Q53" si="69">(P52/P4)*100</f>
        <v>41.666666666666671</v>
      </c>
      <c r="Q53" s="32">
        <f t="shared" si="69"/>
        <v>40.530303030303031</v>
      </c>
      <c r="R53" s="32">
        <f t="shared" ref="R53:X53" si="70">(R52/R4)*100</f>
        <v>35.832274459974592</v>
      </c>
      <c r="S53" s="32">
        <f t="shared" si="70"/>
        <v>33.197556008146641</v>
      </c>
      <c r="T53" s="32">
        <f t="shared" si="70"/>
        <v>39.143135345666991</v>
      </c>
      <c r="U53" s="48">
        <f t="shared" si="70"/>
        <v>26.485568760611205</v>
      </c>
      <c r="V53" s="48">
        <f t="shared" si="70"/>
        <v>26.644462947543712</v>
      </c>
      <c r="W53" s="48">
        <f t="shared" si="70"/>
        <v>24.846834581347856</v>
      </c>
      <c r="X53" s="48">
        <f t="shared" si="70"/>
        <v>24.395770392749245</v>
      </c>
      <c r="Y53" s="48">
        <f t="shared" ref="Y53" si="71">(Y52/Y4)*100</f>
        <v>21.836734693877553</v>
      </c>
    </row>
    <row r="54" spans="1:25">
      <c r="A54" s="29" t="s">
        <v>61</v>
      </c>
      <c r="B54" s="39">
        <v>0</v>
      </c>
      <c r="C54" s="33">
        <v>0</v>
      </c>
      <c r="D54" s="33">
        <v>10</v>
      </c>
      <c r="E54" s="33"/>
      <c r="F54" s="33"/>
      <c r="G54" s="33"/>
      <c r="K54" s="1">
        <v>2</v>
      </c>
      <c r="L54" s="1">
        <v>3</v>
      </c>
      <c r="M54" s="1">
        <v>6</v>
      </c>
      <c r="N54" s="39">
        <v>0</v>
      </c>
      <c r="O54" s="33">
        <v>0</v>
      </c>
      <c r="T54" s="1">
        <v>257</v>
      </c>
      <c r="X54" s="1">
        <v>2</v>
      </c>
      <c r="Y54" s="1">
        <v>1</v>
      </c>
    </row>
    <row r="55" spans="1:25">
      <c r="A55" s="29" t="s">
        <v>62</v>
      </c>
      <c r="B55" s="39">
        <v>0</v>
      </c>
      <c r="C55" s="33">
        <v>2</v>
      </c>
      <c r="D55" s="33"/>
      <c r="E55" s="33">
        <v>0</v>
      </c>
      <c r="F55" s="33"/>
      <c r="G55" s="33"/>
      <c r="N55" s="39">
        <v>0</v>
      </c>
      <c r="O55" s="33">
        <v>7</v>
      </c>
      <c r="Q55" s="1">
        <v>0</v>
      </c>
      <c r="T55" s="1">
        <v>24</v>
      </c>
    </row>
    <row r="56" spans="1:25">
      <c r="A56" s="29" t="s">
        <v>63</v>
      </c>
      <c r="B56" s="39">
        <v>66</v>
      </c>
      <c r="C56" s="33">
        <v>105</v>
      </c>
      <c r="D56" s="33">
        <v>113</v>
      </c>
      <c r="E56" s="33">
        <v>104</v>
      </c>
      <c r="F56" s="33">
        <v>121</v>
      </c>
      <c r="G56" s="33">
        <v>139</v>
      </c>
      <c r="H56" s="33">
        <v>150</v>
      </c>
      <c r="I56" s="1">
        <v>136</v>
      </c>
      <c r="J56" s="1">
        <v>127</v>
      </c>
      <c r="K56" s="1">
        <v>127</v>
      </c>
      <c r="L56" s="1">
        <v>134</v>
      </c>
      <c r="M56" s="1">
        <v>125</v>
      </c>
      <c r="N56" s="39">
        <v>9</v>
      </c>
      <c r="O56" s="33">
        <v>124</v>
      </c>
      <c r="P56" s="1">
        <v>108</v>
      </c>
      <c r="Q56" s="1">
        <v>145</v>
      </c>
      <c r="R56" s="1">
        <v>138</v>
      </c>
      <c r="S56" s="1">
        <v>170</v>
      </c>
      <c r="U56" s="1">
        <v>157</v>
      </c>
      <c r="V56" s="1">
        <v>146</v>
      </c>
      <c r="W56" s="1">
        <v>180</v>
      </c>
      <c r="X56" s="1">
        <v>194</v>
      </c>
      <c r="Y56" s="1">
        <v>190</v>
      </c>
    </row>
    <row r="57" spans="1:25">
      <c r="A57" s="29" t="s">
        <v>64</v>
      </c>
      <c r="B57" s="39">
        <v>0</v>
      </c>
      <c r="C57" s="33">
        <v>12</v>
      </c>
      <c r="D57" s="33">
        <v>11</v>
      </c>
      <c r="E57" s="33">
        <v>18</v>
      </c>
      <c r="F57" s="33">
        <v>12</v>
      </c>
      <c r="G57" s="33">
        <v>16</v>
      </c>
      <c r="H57" s="33">
        <v>20</v>
      </c>
      <c r="I57" s="1">
        <v>9</v>
      </c>
      <c r="J57" s="1">
        <v>0</v>
      </c>
      <c r="N57" s="39">
        <v>0</v>
      </c>
      <c r="O57" s="33">
        <v>13</v>
      </c>
      <c r="P57" s="1">
        <v>11</v>
      </c>
      <c r="Q57" s="1">
        <v>23</v>
      </c>
      <c r="R57" s="1">
        <v>18</v>
      </c>
      <c r="S57" s="1">
        <v>21</v>
      </c>
      <c r="U57" s="1">
        <v>10</v>
      </c>
      <c r="V57" s="1">
        <v>0</v>
      </c>
      <c r="W57" s="1">
        <v>0</v>
      </c>
    </row>
    <row r="58" spans="1:25">
      <c r="A58" s="29" t="s">
        <v>65</v>
      </c>
      <c r="B58" s="39">
        <v>0</v>
      </c>
      <c r="C58" s="33">
        <v>0</v>
      </c>
      <c r="D58" s="33"/>
      <c r="E58" s="33"/>
      <c r="F58" s="33"/>
      <c r="G58" s="33"/>
      <c r="H58" s="33"/>
      <c r="I58" s="1">
        <v>5</v>
      </c>
      <c r="J58" s="1">
        <v>8</v>
      </c>
      <c r="K58" s="1">
        <v>7</v>
      </c>
      <c r="L58" s="1">
        <v>2</v>
      </c>
      <c r="M58" s="1">
        <v>5</v>
      </c>
      <c r="N58" s="39">
        <v>0</v>
      </c>
      <c r="O58" s="33">
        <v>0</v>
      </c>
      <c r="U58" s="1">
        <v>11</v>
      </c>
      <c r="V58" s="1">
        <v>7</v>
      </c>
      <c r="W58" s="1">
        <v>8</v>
      </c>
      <c r="X58" s="1">
        <v>6</v>
      </c>
      <c r="Y58" s="1">
        <v>6</v>
      </c>
    </row>
    <row r="59" spans="1:25">
      <c r="A59" s="29" t="s">
        <v>66</v>
      </c>
      <c r="B59" s="39">
        <v>2</v>
      </c>
      <c r="C59" s="33">
        <v>24</v>
      </c>
      <c r="D59" s="33">
        <v>49</v>
      </c>
      <c r="E59" s="33">
        <v>38</v>
      </c>
      <c r="F59" s="33">
        <v>29</v>
      </c>
      <c r="G59" s="33">
        <v>35</v>
      </c>
      <c r="H59" s="33">
        <v>22</v>
      </c>
      <c r="I59" s="1">
        <v>23</v>
      </c>
      <c r="J59" s="1">
        <v>30</v>
      </c>
      <c r="K59" s="1">
        <v>30</v>
      </c>
      <c r="L59" s="1">
        <v>24</v>
      </c>
      <c r="M59" s="1">
        <v>29</v>
      </c>
      <c r="N59" s="39">
        <v>6</v>
      </c>
      <c r="O59" s="33">
        <v>60</v>
      </c>
      <c r="P59" s="1">
        <v>82</v>
      </c>
      <c r="Q59" s="1">
        <v>87</v>
      </c>
      <c r="R59" s="1">
        <v>87</v>
      </c>
      <c r="S59" s="1">
        <v>68</v>
      </c>
      <c r="T59" s="1">
        <v>52</v>
      </c>
      <c r="U59" s="1">
        <v>44</v>
      </c>
      <c r="V59" s="1">
        <v>44</v>
      </c>
      <c r="W59" s="1">
        <v>40</v>
      </c>
      <c r="X59" s="1">
        <v>37</v>
      </c>
      <c r="Y59" s="1">
        <v>45</v>
      </c>
    </row>
    <row r="60" spans="1:25">
      <c r="A60" s="29" t="s">
        <v>67</v>
      </c>
      <c r="B60" s="39">
        <v>29</v>
      </c>
      <c r="C60" s="33">
        <v>87</v>
      </c>
      <c r="D60" s="33">
        <v>38</v>
      </c>
      <c r="E60" s="33">
        <v>32</v>
      </c>
      <c r="F60" s="33">
        <v>13</v>
      </c>
      <c r="G60" s="33">
        <v>43</v>
      </c>
      <c r="H60" s="33">
        <v>52</v>
      </c>
      <c r="I60" s="1">
        <v>61</v>
      </c>
      <c r="J60" s="1">
        <v>74</v>
      </c>
      <c r="K60" s="1">
        <v>50</v>
      </c>
      <c r="L60" s="1">
        <v>46</v>
      </c>
      <c r="M60" s="1">
        <v>47</v>
      </c>
      <c r="N60" s="39">
        <v>8</v>
      </c>
      <c r="O60" s="33">
        <v>336</v>
      </c>
      <c r="P60" s="1">
        <v>66</v>
      </c>
      <c r="Q60" s="1">
        <v>66</v>
      </c>
      <c r="R60" s="1">
        <v>39</v>
      </c>
      <c r="S60" s="1">
        <v>67</v>
      </c>
      <c r="T60" s="1">
        <v>69</v>
      </c>
      <c r="U60" s="1">
        <v>90</v>
      </c>
      <c r="V60" s="1">
        <v>95</v>
      </c>
      <c r="W60" s="1">
        <v>113</v>
      </c>
      <c r="X60" s="1">
        <v>62</v>
      </c>
      <c r="Y60" s="1">
        <v>59</v>
      </c>
    </row>
    <row r="61" spans="1:25">
      <c r="A61" s="29" t="s">
        <v>68</v>
      </c>
      <c r="B61" s="39">
        <v>0</v>
      </c>
      <c r="C61" s="33">
        <v>22</v>
      </c>
      <c r="D61" s="33">
        <v>11</v>
      </c>
      <c r="E61" s="33">
        <v>0</v>
      </c>
      <c r="F61" s="33"/>
      <c r="G61" s="33"/>
      <c r="H61" s="33"/>
      <c r="J61" s="1">
        <v>12</v>
      </c>
      <c r="K61" s="1">
        <v>8</v>
      </c>
      <c r="L61" s="1">
        <v>15</v>
      </c>
      <c r="M61" s="1">
        <v>9</v>
      </c>
      <c r="N61" s="39">
        <v>0</v>
      </c>
      <c r="O61" s="33">
        <v>36</v>
      </c>
      <c r="P61" s="1">
        <v>15</v>
      </c>
      <c r="Q61" s="1">
        <v>0</v>
      </c>
      <c r="V61" s="1">
        <v>28</v>
      </c>
      <c r="W61" s="1">
        <v>24</v>
      </c>
      <c r="X61" s="1">
        <v>22</v>
      </c>
      <c r="Y61" s="1">
        <v>20</v>
      </c>
    </row>
    <row r="62" spans="1:25">
      <c r="A62" s="34" t="s">
        <v>69</v>
      </c>
      <c r="B62" s="40">
        <v>0</v>
      </c>
      <c r="C62" s="35">
        <v>0</v>
      </c>
      <c r="D62" s="35">
        <v>2</v>
      </c>
      <c r="E62" s="35"/>
      <c r="F62" s="35"/>
      <c r="G62" s="35"/>
      <c r="H62" s="35"/>
      <c r="N62" s="40">
        <v>0</v>
      </c>
      <c r="O62" s="35">
        <v>3</v>
      </c>
      <c r="P62" s="1">
        <v>3</v>
      </c>
      <c r="Q62" s="75"/>
    </row>
    <row r="63" spans="1:25">
      <c r="A63" s="36" t="s">
        <v>70</v>
      </c>
      <c r="B63" s="41">
        <v>0</v>
      </c>
      <c r="C63" s="37">
        <v>2</v>
      </c>
      <c r="D63" s="37">
        <v>3</v>
      </c>
      <c r="E63" s="37">
        <v>1</v>
      </c>
      <c r="F63" s="37">
        <v>3</v>
      </c>
      <c r="G63" s="37">
        <v>1</v>
      </c>
      <c r="H63" s="37">
        <v>0</v>
      </c>
      <c r="I63" s="19"/>
      <c r="J63" s="19"/>
      <c r="K63" s="19"/>
      <c r="L63" s="19"/>
      <c r="M63" s="19"/>
      <c r="N63" s="41">
        <v>0</v>
      </c>
      <c r="O63" s="37">
        <v>12</v>
      </c>
      <c r="P63" s="37">
        <v>12</v>
      </c>
      <c r="Q63" s="19">
        <v>7</v>
      </c>
      <c r="R63" s="19">
        <v>11</v>
      </c>
      <c r="S63" s="19">
        <v>12</v>
      </c>
      <c r="T63" s="19">
        <v>2</v>
      </c>
      <c r="U63" s="19"/>
      <c r="V63" s="19"/>
      <c r="W63" s="19"/>
      <c r="X63" s="19"/>
      <c r="Y63" s="90"/>
    </row>
    <row r="65" spans="2:20">
      <c r="B65" s="2" t="s">
        <v>90</v>
      </c>
      <c r="C65" s="2"/>
      <c r="D65" s="2"/>
      <c r="E65" s="2" t="s">
        <v>90</v>
      </c>
      <c r="F65" s="2"/>
      <c r="G65" s="2"/>
      <c r="H65" s="2"/>
      <c r="N65" s="2" t="s">
        <v>90</v>
      </c>
      <c r="O65" s="2"/>
      <c r="Q65" s="2" t="s">
        <v>90</v>
      </c>
      <c r="R65" s="2"/>
      <c r="S65" s="2"/>
      <c r="T65" s="2"/>
    </row>
    <row r="66" spans="2:20">
      <c r="B66" s="1" t="s">
        <v>92</v>
      </c>
      <c r="E66" s="1" t="s">
        <v>92</v>
      </c>
      <c r="N66" s="1" t="s">
        <v>92</v>
      </c>
      <c r="Q66" s="1" t="s">
        <v>92</v>
      </c>
    </row>
    <row r="67" spans="2:20">
      <c r="B67" s="1" t="s">
        <v>94</v>
      </c>
      <c r="E67" s="1" t="s">
        <v>94</v>
      </c>
      <c r="N67" s="1" t="s">
        <v>94</v>
      </c>
      <c r="Q67" s="1" t="s">
        <v>94</v>
      </c>
    </row>
    <row r="68" spans="2:20">
      <c r="B68" s="1" t="s">
        <v>96</v>
      </c>
      <c r="E68" s="1" t="s">
        <v>96</v>
      </c>
      <c r="N68" s="1" t="s">
        <v>96</v>
      </c>
      <c r="Q68" s="1" t="s">
        <v>96</v>
      </c>
    </row>
    <row r="69" spans="2:20">
      <c r="B69" s="1" t="s">
        <v>97</v>
      </c>
      <c r="E69" s="1" t="s">
        <v>97</v>
      </c>
      <c r="N69" s="1" t="s">
        <v>97</v>
      </c>
      <c r="Q69" s="1" t="s">
        <v>97</v>
      </c>
    </row>
    <row r="70" spans="2:20" ht="12.75" customHeight="1">
      <c r="B70" s="1" t="s">
        <v>98</v>
      </c>
      <c r="E70" s="1" t="s">
        <v>98</v>
      </c>
      <c r="N70" s="1" t="s">
        <v>98</v>
      </c>
      <c r="Q70" s="1" t="s">
        <v>98</v>
      </c>
    </row>
    <row r="71" spans="2:20" ht="12.75" customHeight="1">
      <c r="B71" s="1" t="s">
        <v>99</v>
      </c>
      <c r="E71" s="1" t="s">
        <v>99</v>
      </c>
      <c r="N71" s="1" t="s">
        <v>99</v>
      </c>
      <c r="Q71" s="1" t="s">
        <v>99</v>
      </c>
    </row>
    <row r="72" spans="2:20" ht="12.75" customHeight="1">
      <c r="B72" s="1" t="s">
        <v>100</v>
      </c>
      <c r="E72" s="1" t="s">
        <v>100</v>
      </c>
      <c r="N72" s="1" t="s">
        <v>100</v>
      </c>
      <c r="Q72" s="1" t="s">
        <v>100</v>
      </c>
    </row>
    <row r="73" spans="2:20" ht="12.75" customHeight="1">
      <c r="B73" s="1" t="s">
        <v>101</v>
      </c>
      <c r="E73" s="1" t="s">
        <v>101</v>
      </c>
      <c r="N73" s="1" t="s">
        <v>101</v>
      </c>
      <c r="Q73" s="1" t="s">
        <v>101</v>
      </c>
    </row>
    <row r="74" spans="2:20" ht="12.75" customHeight="1">
      <c r="B74" s="1" t="s">
        <v>102</v>
      </c>
      <c r="E74" s="1" t="s">
        <v>131</v>
      </c>
      <c r="N74" s="1" t="s">
        <v>102</v>
      </c>
      <c r="Q74" s="1" t="s">
        <v>131</v>
      </c>
    </row>
    <row r="75" spans="2:20" ht="12.75" customHeight="1">
      <c r="B75" s="1" t="s">
        <v>103</v>
      </c>
      <c r="E75" s="1" t="s">
        <v>103</v>
      </c>
      <c r="N75" s="1" t="s">
        <v>103</v>
      </c>
      <c r="Q75" s="1" t="s">
        <v>103</v>
      </c>
    </row>
    <row r="76" spans="2:20" ht="12.75" customHeight="1"/>
    <row r="77" spans="2:20">
      <c r="B77" s="1" t="s">
        <v>104</v>
      </c>
      <c r="N77" s="1" t="s">
        <v>104</v>
      </c>
    </row>
    <row r="78" spans="2:20">
      <c r="B78" s="1" t="s">
        <v>105</v>
      </c>
      <c r="N78" s="1" t="s">
        <v>105</v>
      </c>
    </row>
    <row r="79" spans="2:20">
      <c r="B79" s="1" t="s">
        <v>106</v>
      </c>
      <c r="N79" s="1" t="s">
        <v>106</v>
      </c>
    </row>
    <row r="80" spans="2:20">
      <c r="B80" s="1" t="s">
        <v>107</v>
      </c>
      <c r="N80" s="1" t="s">
        <v>107</v>
      </c>
    </row>
    <row r="81" spans="2:15">
      <c r="B81" s="1" t="s">
        <v>108</v>
      </c>
      <c r="N81" s="1" t="s">
        <v>108</v>
      </c>
    </row>
    <row r="82" spans="2:15">
      <c r="B82" s="1" t="s">
        <v>109</v>
      </c>
      <c r="N82" s="1" t="s">
        <v>109</v>
      </c>
    </row>
    <row r="83" spans="2:15">
      <c r="B83" s="1" t="s">
        <v>110</v>
      </c>
      <c r="N83" s="1" t="s">
        <v>110</v>
      </c>
    </row>
    <row r="84" spans="2:15">
      <c r="B84" s="1" t="s">
        <v>111</v>
      </c>
      <c r="N84" s="1" t="s">
        <v>111</v>
      </c>
    </row>
    <row r="85" spans="2:15">
      <c r="B85" s="1" t="s">
        <v>112</v>
      </c>
      <c r="N85" s="1" t="s">
        <v>112</v>
      </c>
    </row>
    <row r="86" spans="2:15">
      <c r="B86" s="1" t="s">
        <v>113</v>
      </c>
      <c r="N86" s="1" t="s">
        <v>113</v>
      </c>
    </row>
    <row r="87" spans="2:15">
      <c r="B87" s="1" t="s">
        <v>114</v>
      </c>
      <c r="N87" s="1" t="s">
        <v>114</v>
      </c>
    </row>
    <row r="88" spans="2:15">
      <c r="B88" s="1" t="s">
        <v>115</v>
      </c>
      <c r="N88" s="1" t="s">
        <v>115</v>
      </c>
    </row>
    <row r="89" spans="2:15">
      <c r="B89" s="1" t="s">
        <v>116</v>
      </c>
      <c r="N89" s="1" t="s">
        <v>116</v>
      </c>
    </row>
    <row r="90" spans="2:15">
      <c r="B90" s="1" t="s">
        <v>117</v>
      </c>
      <c r="N90" s="1" t="s">
        <v>117</v>
      </c>
    </row>
    <row r="91" spans="2:15">
      <c r="B91" s="1" t="s">
        <v>118</v>
      </c>
      <c r="N91" s="1" t="s">
        <v>118</v>
      </c>
    </row>
    <row r="92" spans="2:15">
      <c r="B92" s="1" t="s">
        <v>119</v>
      </c>
      <c r="N92" s="1" t="s">
        <v>119</v>
      </c>
    </row>
    <row r="93" spans="2:15">
      <c r="B93" s="1" t="s">
        <v>120</v>
      </c>
      <c r="N93" s="1" t="s">
        <v>120</v>
      </c>
    </row>
    <row r="94" spans="2:15">
      <c r="B94" s="42" t="s">
        <v>121</v>
      </c>
      <c r="C94" s="42"/>
      <c r="D94" s="42"/>
      <c r="E94" s="42"/>
      <c r="F94" s="42"/>
      <c r="G94" s="42"/>
      <c r="H94" s="42"/>
      <c r="N94" s="42" t="s">
        <v>121</v>
      </c>
      <c r="O94" s="42"/>
    </row>
    <row r="96" spans="2:15">
      <c r="B96" s="45" t="s">
        <v>122</v>
      </c>
      <c r="C96" s="45"/>
      <c r="D96" s="45"/>
      <c r="E96" s="45"/>
      <c r="F96" s="45"/>
      <c r="G96" s="45"/>
      <c r="H96" s="45"/>
      <c r="N96" s="45" t="s">
        <v>122</v>
      </c>
      <c r="O96" s="45"/>
    </row>
    <row r="97" spans="2:14">
      <c r="B97" s="1" t="s">
        <v>123</v>
      </c>
      <c r="N97" s="1" t="s">
        <v>123</v>
      </c>
    </row>
    <row r="98" spans="2:14">
      <c r="B98" s="1" t="s">
        <v>124</v>
      </c>
      <c r="N98" s="1" t="s">
        <v>124</v>
      </c>
    </row>
    <row r="99" spans="2:14">
      <c r="B99" s="1" t="s">
        <v>125</v>
      </c>
      <c r="N99" s="1" t="s">
        <v>125</v>
      </c>
    </row>
    <row r="100" spans="2:14">
      <c r="B100" s="1" t="s">
        <v>126</v>
      </c>
      <c r="N100" s="1" t="s">
        <v>126</v>
      </c>
    </row>
    <row r="101" spans="2:14">
      <c r="B101" s="1" t="s">
        <v>127</v>
      </c>
      <c r="N101" s="1" t="s">
        <v>127</v>
      </c>
    </row>
    <row r="102" spans="2:14">
      <c r="B102" s="1" t="s">
        <v>128</v>
      </c>
      <c r="N102" s="1" t="s">
        <v>128</v>
      </c>
    </row>
    <row r="103" spans="2:14">
      <c r="B103" s="1" t="s">
        <v>129</v>
      </c>
      <c r="N103" s="1" t="s">
        <v>129</v>
      </c>
    </row>
  </sheetData>
  <phoneticPr fontId="0" type="noConversion"/>
  <hyperlinks>
    <hyperlink ref="N75" r:id="rId1" display="www.nces.ed.gov" xr:uid="{00000000-0004-0000-0300-000000000000}"/>
    <hyperlink ref="B75" r:id="rId2" display="www.nces.ed.gov" xr:uid="{00000000-0004-0000-0300-000001000000}"/>
    <hyperlink ref="Q75" r:id="rId3" display="www.nces.ed.gov" xr:uid="{00000000-0004-0000-0300-000002000000}"/>
    <hyperlink ref="E75" r:id="rId4" display="www.nces.ed.gov" xr:uid="{00000000-0004-0000-0300-000003000000}"/>
  </hyperlinks>
  <pageMargins left="0.75" right="0.5" top="0.5" bottom="0.55000000000000004" header="0.5" footer="0.5"/>
  <pageSetup orientation="portrait" horizontalDpi="1200" verticalDpi="300" r:id="rId5"/>
  <headerFooter alignWithMargins="0">
    <oddFooter>&amp;LSREB Fact Book 1996/1997&amp;CDraft&amp;R&amp;D</oddFooter>
  </headerFooter>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M103"/>
  <sheetViews>
    <sheetView zoomScale="110" zoomScaleNormal="110" workbookViewId="0">
      <pane xSplit="1" ySplit="4" topLeftCell="B5" activePane="bottomRight" state="frozen"/>
      <selection pane="bottomRight" activeCell="O13" sqref="O13"/>
      <selection pane="bottomLeft" activeCell="A5" sqref="A5"/>
      <selection pane="topRight" activeCell="B1" sqref="B1"/>
    </sheetView>
  </sheetViews>
  <sheetFormatPr defaultRowHeight="12.75"/>
  <cols>
    <col min="1" max="1" width="22.5703125" style="97" customWidth="1"/>
    <col min="2" max="4" width="14.5703125" style="97" customWidth="1"/>
    <col min="5" max="8" width="10.42578125" style="97" customWidth="1"/>
    <col min="9" max="10" width="9.5703125" style="97"/>
    <col min="11" max="16384" width="9.140625" style="97"/>
  </cols>
  <sheetData>
    <row r="1" spans="1:13">
      <c r="A1" s="96" t="s">
        <v>135</v>
      </c>
    </row>
    <row r="2" spans="1:13">
      <c r="B2" s="98" t="s">
        <v>136</v>
      </c>
      <c r="C2" s="98"/>
      <c r="D2" s="98"/>
    </row>
    <row r="3" spans="1:13" s="98" customFormat="1">
      <c r="B3" s="99" t="s">
        <v>77</v>
      </c>
      <c r="C3" s="99" t="s">
        <v>78</v>
      </c>
      <c r="D3" s="99" t="s">
        <v>79</v>
      </c>
      <c r="E3" s="98" t="s">
        <v>80</v>
      </c>
      <c r="F3" s="98" t="s">
        <v>81</v>
      </c>
      <c r="G3" s="98" t="s">
        <v>82</v>
      </c>
      <c r="H3" s="98" t="s">
        <v>83</v>
      </c>
      <c r="I3" s="100" t="s">
        <v>84</v>
      </c>
      <c r="J3" s="100" t="s">
        <v>85</v>
      </c>
      <c r="K3" s="100" t="s">
        <v>86</v>
      </c>
      <c r="L3" s="100" t="s">
        <v>87</v>
      </c>
      <c r="M3" s="122" t="s">
        <v>88</v>
      </c>
    </row>
    <row r="4" spans="1:13">
      <c r="A4" s="101" t="s">
        <v>13</v>
      </c>
      <c r="B4" s="102">
        <f t="shared" ref="B4:C4" si="0">B5+B23+B38+B52+B63</f>
        <v>791</v>
      </c>
      <c r="C4" s="102">
        <f t="shared" si="0"/>
        <v>1404</v>
      </c>
      <c r="D4" s="102">
        <f t="shared" ref="D4:E4" si="1">D5+D23+D38+D52+D63</f>
        <v>1059</v>
      </c>
      <c r="E4" s="102">
        <f t="shared" si="1"/>
        <v>1121</v>
      </c>
      <c r="F4" s="102">
        <f t="shared" ref="F4:K4" si="2">F5+F23+F38+F52+F63</f>
        <v>1141</v>
      </c>
      <c r="G4" s="102">
        <f t="shared" si="2"/>
        <v>1439</v>
      </c>
      <c r="H4" s="102">
        <f t="shared" si="2"/>
        <v>1496</v>
      </c>
      <c r="I4" s="103">
        <f t="shared" si="2"/>
        <v>1683</v>
      </c>
      <c r="J4" s="103">
        <f t="shared" si="2"/>
        <v>1753</v>
      </c>
      <c r="K4" s="103">
        <f t="shared" si="2"/>
        <v>2163</v>
      </c>
      <c r="L4" s="103">
        <f>L5+L23+L38+L52+L63</f>
        <v>1803</v>
      </c>
      <c r="M4" s="103">
        <f t="shared" ref="M4" si="3">M5+M23+M38+M52+M63</f>
        <v>2029</v>
      </c>
    </row>
    <row r="5" spans="1:13">
      <c r="A5" s="104" t="s">
        <v>14</v>
      </c>
      <c r="B5" s="105">
        <f t="shared" ref="B5:C5" si="4">SUM(B7:B22)</f>
        <v>126</v>
      </c>
      <c r="C5" s="105">
        <f t="shared" si="4"/>
        <v>285</v>
      </c>
      <c r="D5" s="105">
        <f t="shared" ref="D5:E5" si="5">SUM(D7:D22)</f>
        <v>248</v>
      </c>
      <c r="E5" s="105">
        <f t="shared" si="5"/>
        <v>366</v>
      </c>
      <c r="F5" s="105">
        <f t="shared" ref="F5:K5" si="6">SUM(F7:F22)</f>
        <v>204</v>
      </c>
      <c r="G5" s="105">
        <f t="shared" si="6"/>
        <v>248</v>
      </c>
      <c r="H5" s="105">
        <f t="shared" si="6"/>
        <v>287</v>
      </c>
      <c r="I5" s="106">
        <f t="shared" si="6"/>
        <v>333</v>
      </c>
      <c r="J5" s="106">
        <f t="shared" si="6"/>
        <v>357</v>
      </c>
      <c r="K5" s="106">
        <f t="shared" si="6"/>
        <v>455</v>
      </c>
      <c r="L5" s="106">
        <f>SUM(L7:L22)</f>
        <v>296</v>
      </c>
      <c r="M5" s="106">
        <f t="shared" ref="M5" si="7">SUM(M7:M22)</f>
        <v>302</v>
      </c>
    </row>
    <row r="6" spans="1:13">
      <c r="A6" s="107" t="s">
        <v>89</v>
      </c>
      <c r="B6" s="108">
        <f t="shared" ref="B6:C6" si="8">(B5/B4)*100</f>
        <v>15.929203539823009</v>
      </c>
      <c r="C6" s="108">
        <f t="shared" si="8"/>
        <v>20.299145299145298</v>
      </c>
      <c r="D6" s="108">
        <f t="shared" ref="D6:E6" si="9">(D5/D4)*100</f>
        <v>23.418319169027384</v>
      </c>
      <c r="E6" s="108">
        <f t="shared" si="9"/>
        <v>32.649420160570919</v>
      </c>
      <c r="F6" s="108">
        <f t="shared" ref="F6:K6" si="10">(F5/F4)*100</f>
        <v>17.879053461875547</v>
      </c>
      <c r="G6" s="108">
        <f t="shared" si="10"/>
        <v>17.234190410006949</v>
      </c>
      <c r="H6" s="108">
        <f t="shared" si="10"/>
        <v>19.184491978609625</v>
      </c>
      <c r="I6" s="109">
        <f t="shared" si="10"/>
        <v>19.786096256684495</v>
      </c>
      <c r="J6" s="109">
        <f t="shared" si="10"/>
        <v>20.365088419851681</v>
      </c>
      <c r="K6" s="109">
        <f t="shared" si="10"/>
        <v>21.035598705501616</v>
      </c>
      <c r="L6" s="109">
        <f>(L5/L4)*100</f>
        <v>16.41708264004437</v>
      </c>
      <c r="M6" s="109">
        <f t="shared" ref="M6" si="11">(M5/M4)*100</f>
        <v>14.884179398718581</v>
      </c>
    </row>
    <row r="7" spans="1:13">
      <c r="A7" s="104" t="s">
        <v>16</v>
      </c>
      <c r="B7" s="110">
        <v>0</v>
      </c>
      <c r="C7" s="110">
        <v>7</v>
      </c>
      <c r="D7" s="110">
        <v>9</v>
      </c>
      <c r="E7" s="97">
        <v>12</v>
      </c>
      <c r="F7" s="97">
        <v>12</v>
      </c>
      <c r="G7" s="97">
        <v>9</v>
      </c>
      <c r="H7" s="97">
        <v>28</v>
      </c>
      <c r="I7" s="97">
        <v>32</v>
      </c>
      <c r="J7" s="97">
        <v>26</v>
      </c>
      <c r="K7" s="97">
        <v>26</v>
      </c>
      <c r="L7" s="97">
        <v>27</v>
      </c>
      <c r="M7" s="97">
        <v>6</v>
      </c>
    </row>
    <row r="8" spans="1:13">
      <c r="A8" s="104" t="s">
        <v>18</v>
      </c>
      <c r="B8" s="110">
        <v>0</v>
      </c>
      <c r="C8" s="110">
        <v>0</v>
      </c>
      <c r="D8" s="110"/>
    </row>
    <row r="9" spans="1:13">
      <c r="A9" s="104" t="s">
        <v>19</v>
      </c>
      <c r="B9" s="110">
        <v>0</v>
      </c>
      <c r="C9" s="110">
        <v>0</v>
      </c>
      <c r="D9" s="110"/>
    </row>
    <row r="10" spans="1:13">
      <c r="A10" s="104" t="s">
        <v>20</v>
      </c>
      <c r="B10" s="110">
        <v>50</v>
      </c>
      <c r="C10" s="110">
        <v>42</v>
      </c>
      <c r="D10" s="110">
        <v>40</v>
      </c>
      <c r="E10" s="97">
        <v>180</v>
      </c>
      <c r="F10" s="97">
        <v>46</v>
      </c>
      <c r="H10" s="97">
        <v>22</v>
      </c>
      <c r="I10" s="97">
        <v>38</v>
      </c>
      <c r="J10" s="97">
        <v>18</v>
      </c>
      <c r="K10" s="97">
        <v>24</v>
      </c>
      <c r="L10" s="97">
        <v>19</v>
      </c>
      <c r="M10" s="97">
        <v>32</v>
      </c>
    </row>
    <row r="11" spans="1:13">
      <c r="A11" s="104" t="s">
        <v>21</v>
      </c>
      <c r="B11" s="110">
        <v>40</v>
      </c>
      <c r="C11" s="110">
        <v>8</v>
      </c>
      <c r="D11" s="110">
        <v>10</v>
      </c>
      <c r="E11" s="97">
        <v>16</v>
      </c>
      <c r="F11" s="97">
        <v>11</v>
      </c>
      <c r="G11" s="97">
        <v>20</v>
      </c>
      <c r="H11" s="97">
        <v>10</v>
      </c>
      <c r="I11" s="97">
        <v>12</v>
      </c>
      <c r="J11" s="97">
        <v>22</v>
      </c>
      <c r="K11" s="97">
        <v>34</v>
      </c>
      <c r="L11" s="97">
        <v>39</v>
      </c>
      <c r="M11" s="97">
        <v>26</v>
      </c>
    </row>
    <row r="12" spans="1:13">
      <c r="A12" s="104" t="s">
        <v>22</v>
      </c>
      <c r="B12" s="110">
        <v>0</v>
      </c>
      <c r="C12" s="110">
        <v>0</v>
      </c>
      <c r="D12" s="110">
        <v>5</v>
      </c>
      <c r="E12" s="97">
        <v>20</v>
      </c>
      <c r="F12" s="97">
        <v>30</v>
      </c>
      <c r="G12" s="97">
        <v>40</v>
      </c>
      <c r="H12" s="97">
        <v>27</v>
      </c>
      <c r="I12" s="97">
        <v>38</v>
      </c>
      <c r="J12" s="97">
        <v>65</v>
      </c>
      <c r="K12" s="97">
        <v>99</v>
      </c>
      <c r="L12" s="97">
        <v>53</v>
      </c>
      <c r="M12" s="97">
        <v>53</v>
      </c>
    </row>
    <row r="13" spans="1:13">
      <c r="A13" s="104" t="s">
        <v>23</v>
      </c>
      <c r="B13" s="110">
        <v>0</v>
      </c>
      <c r="C13" s="110">
        <v>0</v>
      </c>
      <c r="D13" s="110"/>
    </row>
    <row r="14" spans="1:13">
      <c r="A14" s="104" t="s">
        <v>24</v>
      </c>
      <c r="B14" s="110">
        <v>21</v>
      </c>
      <c r="C14" s="110">
        <v>0</v>
      </c>
      <c r="D14" s="110">
        <v>1</v>
      </c>
      <c r="E14" s="97">
        <v>2</v>
      </c>
      <c r="F14" s="97">
        <v>3</v>
      </c>
      <c r="G14" s="110">
        <v>1</v>
      </c>
      <c r="H14" s="97">
        <v>9</v>
      </c>
      <c r="I14" s="97">
        <v>5</v>
      </c>
      <c r="J14" s="97">
        <v>2</v>
      </c>
      <c r="K14" s="97">
        <v>3</v>
      </c>
      <c r="L14" s="97">
        <v>2</v>
      </c>
      <c r="M14" s="97">
        <v>0</v>
      </c>
    </row>
    <row r="15" spans="1:13">
      <c r="A15" s="104" t="s">
        <v>25</v>
      </c>
      <c r="B15" s="110">
        <v>0</v>
      </c>
      <c r="C15" s="110">
        <v>0</v>
      </c>
      <c r="D15" s="110"/>
      <c r="H15" s="97">
        <v>0</v>
      </c>
      <c r="I15" s="97">
        <v>0</v>
      </c>
      <c r="J15" s="97">
        <v>0</v>
      </c>
      <c r="K15" s="97">
        <v>6</v>
      </c>
      <c r="L15" s="97">
        <v>1</v>
      </c>
      <c r="M15" s="97">
        <v>3</v>
      </c>
    </row>
    <row r="16" spans="1:13">
      <c r="A16" s="104" t="s">
        <v>26</v>
      </c>
      <c r="B16" s="110">
        <v>8</v>
      </c>
      <c r="C16" s="110">
        <v>59</v>
      </c>
      <c r="D16" s="110">
        <v>65</v>
      </c>
      <c r="E16" s="97">
        <v>34</v>
      </c>
      <c r="F16" s="97">
        <v>12</v>
      </c>
      <c r="G16" s="97">
        <v>20</v>
      </c>
      <c r="H16" s="97">
        <v>54</v>
      </c>
      <c r="I16" s="97">
        <v>48</v>
      </c>
      <c r="J16" s="97">
        <v>64</v>
      </c>
      <c r="K16" s="97">
        <v>66</v>
      </c>
      <c r="L16" s="97">
        <v>58</v>
      </c>
      <c r="M16" s="97">
        <v>53</v>
      </c>
    </row>
    <row r="17" spans="1:13">
      <c r="A17" s="104" t="s">
        <v>27</v>
      </c>
      <c r="B17" s="110">
        <v>0</v>
      </c>
      <c r="C17" s="110">
        <v>0</v>
      </c>
      <c r="D17" s="110"/>
    </row>
    <row r="18" spans="1:13">
      <c r="A18" s="104" t="s">
        <v>28</v>
      </c>
      <c r="B18" s="110">
        <v>0</v>
      </c>
      <c r="C18" s="110">
        <v>0</v>
      </c>
      <c r="D18" s="110"/>
      <c r="G18" s="97">
        <v>5</v>
      </c>
      <c r="H18" s="97">
        <v>0</v>
      </c>
      <c r="I18" s="97">
        <v>0</v>
      </c>
      <c r="J18" s="97">
        <v>3</v>
      </c>
      <c r="K18" s="97">
        <v>2</v>
      </c>
      <c r="L18" s="97">
        <v>0</v>
      </c>
      <c r="M18" s="97">
        <v>0</v>
      </c>
    </row>
    <row r="19" spans="1:13">
      <c r="A19" s="104" t="s">
        <v>29</v>
      </c>
      <c r="B19" s="110">
        <v>2</v>
      </c>
      <c r="C19" s="110">
        <v>16</v>
      </c>
      <c r="D19" s="110">
        <v>18</v>
      </c>
      <c r="E19" s="97">
        <v>8</v>
      </c>
      <c r="F19" s="97">
        <v>8</v>
      </c>
      <c r="G19" s="97">
        <v>23</v>
      </c>
      <c r="H19" s="97">
        <v>12</v>
      </c>
      <c r="I19" s="97">
        <v>16</v>
      </c>
      <c r="J19" s="97">
        <v>18</v>
      </c>
      <c r="K19" s="97">
        <v>16</v>
      </c>
      <c r="L19" s="97">
        <v>13</v>
      </c>
      <c r="M19" s="97">
        <v>24</v>
      </c>
    </row>
    <row r="20" spans="1:13">
      <c r="A20" s="104" t="s">
        <v>30</v>
      </c>
      <c r="B20" s="110">
        <v>5</v>
      </c>
      <c r="C20" s="110">
        <v>38</v>
      </c>
      <c r="D20" s="110">
        <v>66</v>
      </c>
      <c r="E20" s="97">
        <v>37</v>
      </c>
      <c r="F20" s="97">
        <v>38</v>
      </c>
      <c r="G20" s="97">
        <v>48</v>
      </c>
      <c r="H20" s="97">
        <v>41</v>
      </c>
      <c r="I20" s="97">
        <v>54</v>
      </c>
      <c r="J20" s="97">
        <v>56</v>
      </c>
      <c r="K20" s="97">
        <v>67</v>
      </c>
      <c r="L20" s="97">
        <v>61</v>
      </c>
      <c r="M20" s="97">
        <v>63</v>
      </c>
    </row>
    <row r="21" spans="1:13">
      <c r="A21" s="104" t="s">
        <v>31</v>
      </c>
      <c r="B21" s="110">
        <v>0</v>
      </c>
      <c r="C21" s="110">
        <v>115</v>
      </c>
      <c r="D21" s="110">
        <v>34</v>
      </c>
      <c r="E21" s="97">
        <v>57</v>
      </c>
      <c r="F21" s="97">
        <v>44</v>
      </c>
      <c r="G21" s="97">
        <v>82</v>
      </c>
      <c r="H21" s="97">
        <v>84</v>
      </c>
      <c r="I21" s="97">
        <v>90</v>
      </c>
      <c r="J21" s="97">
        <v>83</v>
      </c>
      <c r="K21" s="97">
        <v>112</v>
      </c>
      <c r="L21" s="97">
        <v>23</v>
      </c>
      <c r="M21" s="97">
        <v>42</v>
      </c>
    </row>
    <row r="22" spans="1:13">
      <c r="A22" s="111" t="s">
        <v>32</v>
      </c>
      <c r="B22" s="112">
        <v>0</v>
      </c>
      <c r="C22" s="112">
        <v>0</v>
      </c>
      <c r="D22" s="112"/>
      <c r="E22" s="113"/>
    </row>
    <row r="23" spans="1:13">
      <c r="A23" s="104" t="s">
        <v>33</v>
      </c>
      <c r="B23" s="105">
        <f t="shared" ref="B23:C23" si="12">SUM(B25:B37)</f>
        <v>94</v>
      </c>
      <c r="C23" s="105">
        <f t="shared" si="12"/>
        <v>234</v>
      </c>
      <c r="D23" s="105">
        <f t="shared" ref="D23:E23" si="13">SUM(D25:D37)</f>
        <v>165</v>
      </c>
      <c r="E23" s="105">
        <f t="shared" si="13"/>
        <v>133</v>
      </c>
      <c r="F23" s="105">
        <f t="shared" ref="F23:L23" si="14">SUM(F25:F37)</f>
        <v>266</v>
      </c>
      <c r="G23" s="105">
        <f t="shared" si="14"/>
        <v>425</v>
      </c>
      <c r="H23" s="105">
        <f t="shared" si="14"/>
        <v>406</v>
      </c>
      <c r="I23" s="114">
        <f t="shared" si="14"/>
        <v>628</v>
      </c>
      <c r="J23" s="114">
        <f t="shared" si="14"/>
        <v>661</v>
      </c>
      <c r="K23" s="114">
        <f t="shared" si="14"/>
        <v>779</v>
      </c>
      <c r="L23" s="114">
        <f t="shared" si="14"/>
        <v>637</v>
      </c>
      <c r="M23" s="114">
        <f t="shared" ref="M23" si="15">SUM(M25:M37)</f>
        <v>854</v>
      </c>
    </row>
    <row r="24" spans="1:13">
      <c r="A24" s="107" t="s">
        <v>89</v>
      </c>
      <c r="B24" s="108">
        <f t="shared" ref="B24:C24" si="16">(B23/B4)*100</f>
        <v>11.883691529709228</v>
      </c>
      <c r="C24" s="108">
        <f t="shared" si="16"/>
        <v>16.666666666666664</v>
      </c>
      <c r="D24" s="108">
        <f t="shared" ref="D24:E24" si="17">(D23/D4)*100</f>
        <v>15.580736543909349</v>
      </c>
      <c r="E24" s="108">
        <f t="shared" si="17"/>
        <v>11.864406779661017</v>
      </c>
      <c r="F24" s="108">
        <f t="shared" ref="F24:K24" si="18">(F23/F4)*100</f>
        <v>23.312883435582819</v>
      </c>
      <c r="G24" s="108">
        <f t="shared" si="18"/>
        <v>29.534398888116748</v>
      </c>
      <c r="H24" s="108">
        <f t="shared" si="18"/>
        <v>27.139037433155078</v>
      </c>
      <c r="I24" s="109">
        <f t="shared" si="18"/>
        <v>37.31431966726084</v>
      </c>
      <c r="J24" s="109">
        <f t="shared" si="18"/>
        <v>37.706788362806613</v>
      </c>
      <c r="K24" s="109">
        <f t="shared" si="18"/>
        <v>36.014794267221447</v>
      </c>
      <c r="L24" s="109">
        <f>(L23/L4)*100</f>
        <v>35.330005546311703</v>
      </c>
      <c r="M24" s="109">
        <f t="shared" ref="M24" si="19">(M23/M4)*100</f>
        <v>42.089699359290286</v>
      </c>
    </row>
    <row r="25" spans="1:13">
      <c r="A25" s="104" t="s">
        <v>34</v>
      </c>
      <c r="B25" s="110">
        <v>0</v>
      </c>
      <c r="C25" s="110">
        <v>0</v>
      </c>
      <c r="D25" s="110"/>
      <c r="E25" s="97">
        <v>0</v>
      </c>
      <c r="F25" s="97">
        <v>0</v>
      </c>
      <c r="G25" s="97">
        <v>1</v>
      </c>
      <c r="H25" s="97">
        <v>0</v>
      </c>
    </row>
    <row r="26" spans="1:13">
      <c r="A26" s="104" t="s">
        <v>35</v>
      </c>
      <c r="B26" s="110">
        <v>0</v>
      </c>
      <c r="C26" s="110">
        <v>0</v>
      </c>
      <c r="D26" s="110">
        <v>1</v>
      </c>
      <c r="E26" s="97">
        <v>1</v>
      </c>
      <c r="F26" s="97">
        <v>0</v>
      </c>
      <c r="G26" s="97">
        <v>0</v>
      </c>
      <c r="H26" s="97">
        <v>0</v>
      </c>
      <c r="I26" s="97">
        <v>1</v>
      </c>
      <c r="M26" s="97">
        <v>0</v>
      </c>
    </row>
    <row r="27" spans="1:13">
      <c r="A27" s="104" t="s">
        <v>36</v>
      </c>
      <c r="B27" s="110">
        <v>65</v>
      </c>
      <c r="C27" s="110">
        <v>168</v>
      </c>
      <c r="D27" s="110">
        <v>102</v>
      </c>
      <c r="E27" s="97">
        <v>91</v>
      </c>
      <c r="F27" s="97">
        <v>112</v>
      </c>
      <c r="G27" s="97">
        <v>111</v>
      </c>
      <c r="H27" s="97">
        <v>98</v>
      </c>
      <c r="I27" s="97">
        <v>260</v>
      </c>
      <c r="J27" s="97">
        <v>309</v>
      </c>
      <c r="K27" s="97">
        <v>378</v>
      </c>
      <c r="L27" s="97">
        <v>352</v>
      </c>
      <c r="M27" s="97">
        <v>588</v>
      </c>
    </row>
    <row r="28" spans="1:13">
      <c r="A28" s="104" t="s">
        <v>37</v>
      </c>
      <c r="B28" s="110">
        <v>0</v>
      </c>
      <c r="C28" s="110">
        <v>30</v>
      </c>
      <c r="D28" s="110">
        <v>20</v>
      </c>
      <c r="E28" s="97">
        <v>23</v>
      </c>
      <c r="F28" s="97">
        <v>42</v>
      </c>
      <c r="G28" s="97">
        <v>77</v>
      </c>
      <c r="H28" s="97">
        <v>62</v>
      </c>
      <c r="I28" s="97">
        <v>80</v>
      </c>
      <c r="J28" s="97">
        <v>114</v>
      </c>
      <c r="K28" s="97">
        <v>107</v>
      </c>
      <c r="L28" s="97">
        <v>10</v>
      </c>
      <c r="M28" s="97">
        <v>5</v>
      </c>
    </row>
    <row r="29" spans="1:13">
      <c r="A29" s="104" t="s">
        <v>38</v>
      </c>
      <c r="B29" s="110">
        <v>0</v>
      </c>
      <c r="C29" s="110">
        <v>0</v>
      </c>
      <c r="D29" s="110"/>
    </row>
    <row r="30" spans="1:13">
      <c r="A30" s="104" t="s">
        <v>39</v>
      </c>
      <c r="B30" s="110">
        <v>0</v>
      </c>
      <c r="C30" s="110">
        <v>0</v>
      </c>
      <c r="D30" s="110"/>
      <c r="F30" s="97">
        <v>9</v>
      </c>
      <c r="G30" s="110">
        <v>12</v>
      </c>
      <c r="H30" s="97">
        <v>21</v>
      </c>
    </row>
    <row r="31" spans="1:13">
      <c r="A31" s="104" t="s">
        <v>40</v>
      </c>
      <c r="B31" s="110">
        <v>0</v>
      </c>
      <c r="C31" s="110">
        <v>0</v>
      </c>
      <c r="D31" s="110"/>
    </row>
    <row r="32" spans="1:13">
      <c r="A32" s="104" t="s">
        <v>41</v>
      </c>
      <c r="B32" s="110">
        <v>0</v>
      </c>
      <c r="C32" s="110">
        <v>0</v>
      </c>
      <c r="D32" s="110"/>
    </row>
    <row r="33" spans="1:13">
      <c r="A33" s="104" t="s">
        <v>42</v>
      </c>
      <c r="B33" s="110">
        <v>0</v>
      </c>
      <c r="C33" s="110">
        <v>0</v>
      </c>
      <c r="D33" s="110"/>
    </row>
    <row r="34" spans="1:13">
      <c r="A34" s="104" t="s">
        <v>43</v>
      </c>
      <c r="B34" s="110">
        <v>0</v>
      </c>
      <c r="C34" s="110">
        <v>0</v>
      </c>
      <c r="D34" s="110">
        <v>14</v>
      </c>
      <c r="E34" s="97">
        <v>7</v>
      </c>
      <c r="F34" s="97">
        <v>17</v>
      </c>
      <c r="G34" s="97">
        <v>14</v>
      </c>
      <c r="H34" s="97">
        <v>13</v>
      </c>
      <c r="I34" s="97">
        <v>18</v>
      </c>
      <c r="J34" s="97">
        <v>21</v>
      </c>
      <c r="K34" s="97">
        <v>11</v>
      </c>
      <c r="L34" s="97">
        <v>21</v>
      </c>
      <c r="M34" s="97">
        <v>18</v>
      </c>
    </row>
    <row r="35" spans="1:13">
      <c r="A35" s="104" t="s">
        <v>44</v>
      </c>
      <c r="B35" s="110">
        <v>0</v>
      </c>
      <c r="C35" s="110">
        <v>0</v>
      </c>
      <c r="D35" s="110"/>
      <c r="E35" s="97">
        <v>11</v>
      </c>
      <c r="F35" s="97">
        <v>86</v>
      </c>
      <c r="G35" s="97">
        <v>118</v>
      </c>
      <c r="H35" s="97">
        <v>61</v>
      </c>
      <c r="I35" s="97">
        <v>105</v>
      </c>
      <c r="J35" s="97">
        <v>79</v>
      </c>
      <c r="K35" s="97">
        <v>101</v>
      </c>
      <c r="L35" s="97">
        <v>73</v>
      </c>
      <c r="M35" s="97">
        <v>92</v>
      </c>
    </row>
    <row r="36" spans="1:13">
      <c r="A36" s="104" t="s">
        <v>45</v>
      </c>
      <c r="B36" s="110">
        <v>29</v>
      </c>
      <c r="C36" s="110">
        <v>36</v>
      </c>
      <c r="D36" s="110">
        <v>28</v>
      </c>
      <c r="G36" s="97">
        <v>92</v>
      </c>
      <c r="H36" s="97">
        <v>151</v>
      </c>
      <c r="I36" s="97">
        <v>164</v>
      </c>
      <c r="J36" s="97">
        <v>138</v>
      </c>
      <c r="K36" s="97">
        <v>182</v>
      </c>
      <c r="L36" s="97">
        <v>181</v>
      </c>
      <c r="M36" s="97">
        <v>151</v>
      </c>
    </row>
    <row r="37" spans="1:13">
      <c r="A37" s="111" t="s">
        <v>46</v>
      </c>
      <c r="B37" s="112">
        <v>0</v>
      </c>
      <c r="C37" s="112">
        <v>0</v>
      </c>
      <c r="D37" s="112"/>
      <c r="E37" s="115"/>
      <c r="F37" s="115"/>
      <c r="G37" s="115"/>
      <c r="H37" s="115"/>
    </row>
    <row r="38" spans="1:13">
      <c r="A38" s="104" t="s">
        <v>47</v>
      </c>
      <c r="B38" s="105">
        <f t="shared" ref="B38:C38" si="20">SUM(B40:B51)</f>
        <v>21</v>
      </c>
      <c r="C38" s="105">
        <f t="shared" si="20"/>
        <v>189</v>
      </c>
      <c r="D38" s="105">
        <f t="shared" ref="D38:E38" si="21">SUM(D40:D51)</f>
        <v>221</v>
      </c>
      <c r="E38" s="105">
        <f t="shared" si="21"/>
        <v>201</v>
      </c>
      <c r="F38" s="105">
        <f t="shared" ref="F38:G38" si="22">SUM(F40:F51)</f>
        <v>312</v>
      </c>
      <c r="G38" s="105">
        <f t="shared" si="22"/>
        <v>307</v>
      </c>
      <c r="H38" s="105">
        <f t="shared" ref="H38:L38" si="23">SUM(H40:H51)</f>
        <v>281</v>
      </c>
      <c r="I38" s="114">
        <f t="shared" si="23"/>
        <v>285</v>
      </c>
      <c r="J38" s="114">
        <f t="shared" si="23"/>
        <v>268</v>
      </c>
      <c r="K38" s="114">
        <f t="shared" si="23"/>
        <v>426</v>
      </c>
      <c r="L38" s="114">
        <f t="shared" si="23"/>
        <v>433</v>
      </c>
      <c r="M38" s="114">
        <f t="shared" ref="M38" si="24">SUM(M40:M51)</f>
        <v>430</v>
      </c>
    </row>
    <row r="39" spans="1:13">
      <c r="A39" s="107" t="s">
        <v>89</v>
      </c>
      <c r="B39" s="108">
        <f t="shared" ref="B39:C39" si="25">(B38/B4)*100</f>
        <v>2.6548672566371683</v>
      </c>
      <c r="C39" s="108">
        <f t="shared" si="25"/>
        <v>13.461538461538462</v>
      </c>
      <c r="D39" s="108">
        <f t="shared" ref="D39:E39" si="26">(D38/D4)*100</f>
        <v>20.868744098205855</v>
      </c>
      <c r="E39" s="108">
        <f t="shared" si="26"/>
        <v>17.93041926851026</v>
      </c>
      <c r="F39" s="108">
        <f t="shared" ref="F39:G39" si="27">(F38/F4)*100</f>
        <v>27.344434706397898</v>
      </c>
      <c r="G39" s="108">
        <f t="shared" si="27"/>
        <v>21.334259902710215</v>
      </c>
      <c r="H39" s="108">
        <f t="shared" ref="H39:K39" si="28">(H38/H4)*100</f>
        <v>18.78342245989305</v>
      </c>
      <c r="I39" s="109">
        <f t="shared" si="28"/>
        <v>16.934046345811051</v>
      </c>
      <c r="J39" s="109">
        <f t="shared" si="28"/>
        <v>15.288077581289219</v>
      </c>
      <c r="K39" s="109">
        <f t="shared" si="28"/>
        <v>19.694868238557557</v>
      </c>
      <c r="L39" s="109">
        <f>(L38/L4)*100</f>
        <v>24.01552967276761</v>
      </c>
      <c r="M39" s="109">
        <f t="shared" ref="M39" si="29">(M38/M4)*100</f>
        <v>21.19270576638738</v>
      </c>
    </row>
    <row r="40" spans="1:13">
      <c r="A40" s="104" t="s">
        <v>48</v>
      </c>
      <c r="B40" s="110">
        <v>3</v>
      </c>
      <c r="C40" s="110">
        <v>61</v>
      </c>
      <c r="D40" s="110">
        <v>68</v>
      </c>
      <c r="E40" s="97">
        <v>50</v>
      </c>
      <c r="F40" s="97">
        <v>86</v>
      </c>
      <c r="G40" s="97">
        <v>133</v>
      </c>
      <c r="H40" s="97">
        <v>93</v>
      </c>
      <c r="I40" s="97">
        <v>94</v>
      </c>
      <c r="J40" s="97">
        <v>92</v>
      </c>
      <c r="K40" s="97">
        <v>140</v>
      </c>
      <c r="L40" s="97">
        <v>149</v>
      </c>
      <c r="M40" s="97">
        <v>138</v>
      </c>
    </row>
    <row r="41" spans="1:13">
      <c r="A41" s="104" t="s">
        <v>49</v>
      </c>
      <c r="B41" s="110">
        <v>0</v>
      </c>
      <c r="C41" s="110">
        <v>13</v>
      </c>
      <c r="D41" s="110">
        <v>23</v>
      </c>
      <c r="E41" s="97">
        <v>17</v>
      </c>
      <c r="F41" s="97">
        <v>23</v>
      </c>
      <c r="G41" s="97">
        <v>8</v>
      </c>
      <c r="H41" s="97">
        <v>4</v>
      </c>
      <c r="I41" s="97">
        <v>3</v>
      </c>
      <c r="J41" s="97">
        <v>2</v>
      </c>
      <c r="K41" s="97">
        <v>2</v>
      </c>
      <c r="L41" s="97">
        <v>6</v>
      </c>
      <c r="M41" s="97">
        <v>6</v>
      </c>
    </row>
    <row r="42" spans="1:13">
      <c r="A42" s="104" t="s">
        <v>50</v>
      </c>
      <c r="B42" s="110">
        <v>0</v>
      </c>
      <c r="C42" s="110">
        <v>13</v>
      </c>
      <c r="D42" s="110">
        <v>11</v>
      </c>
      <c r="E42" s="97">
        <v>8</v>
      </c>
      <c r="F42" s="97">
        <v>25</v>
      </c>
      <c r="G42" s="97">
        <v>22</v>
      </c>
      <c r="H42" s="97">
        <v>21</v>
      </c>
      <c r="I42" s="97">
        <v>20</v>
      </c>
      <c r="J42" s="97">
        <v>14</v>
      </c>
      <c r="K42" s="97">
        <v>21</v>
      </c>
      <c r="L42" s="97">
        <v>26</v>
      </c>
      <c r="M42" s="97">
        <v>14</v>
      </c>
    </row>
    <row r="43" spans="1:13">
      <c r="A43" s="104" t="s">
        <v>51</v>
      </c>
      <c r="B43" s="110">
        <v>0</v>
      </c>
      <c r="C43" s="110">
        <v>0</v>
      </c>
      <c r="D43" s="110"/>
      <c r="F43" s="97">
        <v>0</v>
      </c>
      <c r="G43" s="97">
        <v>4</v>
      </c>
      <c r="H43" s="97">
        <v>7</v>
      </c>
      <c r="I43" s="97">
        <v>13</v>
      </c>
      <c r="J43" s="97">
        <v>17</v>
      </c>
      <c r="K43" s="97">
        <v>3</v>
      </c>
      <c r="L43" s="97">
        <v>7</v>
      </c>
      <c r="M43" s="97">
        <v>5</v>
      </c>
    </row>
    <row r="44" spans="1:13">
      <c r="A44" s="104" t="s">
        <v>52</v>
      </c>
      <c r="B44" s="110">
        <v>0</v>
      </c>
      <c r="C44" s="110">
        <v>36</v>
      </c>
      <c r="D44" s="110">
        <v>36</v>
      </c>
      <c r="E44" s="97">
        <v>38</v>
      </c>
      <c r="F44" s="97">
        <v>50</v>
      </c>
      <c r="G44" s="97">
        <v>41</v>
      </c>
      <c r="H44" s="97">
        <v>40</v>
      </c>
      <c r="I44" s="97">
        <v>50</v>
      </c>
      <c r="J44" s="97">
        <v>47</v>
      </c>
      <c r="K44" s="97">
        <v>47</v>
      </c>
      <c r="L44" s="97">
        <v>44</v>
      </c>
      <c r="M44" s="97">
        <v>48</v>
      </c>
    </row>
    <row r="45" spans="1:13">
      <c r="A45" s="104" t="s">
        <v>53</v>
      </c>
      <c r="B45" s="110">
        <v>14</v>
      </c>
      <c r="C45" s="110">
        <v>38</v>
      </c>
      <c r="D45" s="110">
        <v>30</v>
      </c>
      <c r="E45" s="97">
        <v>50</v>
      </c>
      <c r="F45" s="97">
        <v>29</v>
      </c>
      <c r="G45" s="97">
        <v>30</v>
      </c>
      <c r="H45" s="97">
        <v>31</v>
      </c>
      <c r="I45" s="97">
        <v>31</v>
      </c>
      <c r="J45" s="97">
        <v>22</v>
      </c>
      <c r="K45" s="97">
        <v>52</v>
      </c>
      <c r="L45" s="97">
        <v>60</v>
      </c>
      <c r="M45" s="97">
        <v>59</v>
      </c>
    </row>
    <row r="46" spans="1:13">
      <c r="A46" s="104" t="s">
        <v>54</v>
      </c>
      <c r="B46" s="110">
        <v>0</v>
      </c>
      <c r="C46" s="110">
        <v>28</v>
      </c>
      <c r="D46" s="110">
        <v>50</v>
      </c>
      <c r="E46" s="97">
        <v>7</v>
      </c>
      <c r="F46" s="97">
        <v>9</v>
      </c>
      <c r="G46" s="97">
        <v>16</v>
      </c>
      <c r="H46" s="97">
        <v>17</v>
      </c>
      <c r="I46" s="97">
        <v>12</v>
      </c>
      <c r="J46" s="97">
        <v>18</v>
      </c>
      <c r="K46" s="97">
        <v>23</v>
      </c>
      <c r="L46" s="97">
        <v>17</v>
      </c>
      <c r="M46" s="97">
        <v>10</v>
      </c>
    </row>
    <row r="47" spans="1:13">
      <c r="A47" s="104" t="s">
        <v>55</v>
      </c>
      <c r="B47" s="110">
        <v>0</v>
      </c>
      <c r="C47" s="110">
        <v>0</v>
      </c>
      <c r="D47" s="110"/>
      <c r="F47" s="97">
        <v>48</v>
      </c>
      <c r="H47" s="97">
        <v>0</v>
      </c>
      <c r="I47" s="97">
        <v>0</v>
      </c>
      <c r="J47" s="97">
        <v>0</v>
      </c>
      <c r="K47" s="97">
        <v>61</v>
      </c>
      <c r="L47" s="97">
        <v>44</v>
      </c>
      <c r="M47" s="97">
        <v>89</v>
      </c>
    </row>
    <row r="48" spans="1:13">
      <c r="A48" s="104" t="s">
        <v>56</v>
      </c>
      <c r="B48" s="110">
        <v>0</v>
      </c>
      <c r="C48" s="110">
        <v>0</v>
      </c>
      <c r="D48" s="110"/>
      <c r="H48" s="97">
        <v>0</v>
      </c>
      <c r="I48" s="97">
        <v>35</v>
      </c>
      <c r="J48" s="97">
        <v>35</v>
      </c>
      <c r="K48" s="97">
        <v>36</v>
      </c>
      <c r="L48" s="97">
        <v>36</v>
      </c>
      <c r="M48" s="97">
        <v>36</v>
      </c>
    </row>
    <row r="49" spans="1:13">
      <c r="A49" s="104" t="s">
        <v>57</v>
      </c>
      <c r="B49" s="110">
        <v>0</v>
      </c>
      <c r="C49" s="110">
        <v>0</v>
      </c>
      <c r="D49" s="110">
        <v>3</v>
      </c>
      <c r="E49" s="97">
        <v>31</v>
      </c>
      <c r="F49" s="97">
        <v>42</v>
      </c>
      <c r="G49" s="97">
        <v>53</v>
      </c>
      <c r="H49" s="97">
        <v>68</v>
      </c>
      <c r="I49" s="97">
        <v>27</v>
      </c>
      <c r="J49" s="97">
        <v>21</v>
      </c>
      <c r="K49" s="97">
        <v>41</v>
      </c>
      <c r="L49" s="97">
        <v>43</v>
      </c>
      <c r="M49" s="97">
        <v>24</v>
      </c>
    </row>
    <row r="50" spans="1:13">
      <c r="A50" s="104" t="s">
        <v>58</v>
      </c>
      <c r="B50" s="110">
        <v>0</v>
      </c>
      <c r="C50" s="110">
        <v>0</v>
      </c>
      <c r="D50" s="110"/>
      <c r="E50" s="97">
        <v>0</v>
      </c>
      <c r="F50" s="97">
        <v>0</v>
      </c>
      <c r="H50" s="97">
        <v>0</v>
      </c>
    </row>
    <row r="51" spans="1:13">
      <c r="A51" s="111" t="s">
        <v>59</v>
      </c>
      <c r="B51" s="112">
        <v>4</v>
      </c>
      <c r="C51" s="112">
        <v>0</v>
      </c>
      <c r="D51" s="112"/>
      <c r="E51" s="113"/>
      <c r="L51" s="97">
        <v>1</v>
      </c>
      <c r="M51" s="97">
        <v>1</v>
      </c>
    </row>
    <row r="52" spans="1:13">
      <c r="A52" s="104" t="s">
        <v>60</v>
      </c>
      <c r="B52" s="105">
        <f t="shared" ref="B52:C52" si="30">SUM(B54:B62)</f>
        <v>550</v>
      </c>
      <c r="C52" s="105">
        <f t="shared" si="30"/>
        <v>682</v>
      </c>
      <c r="D52" s="105">
        <f t="shared" ref="D52:E52" si="31">SUM(D54:D62)</f>
        <v>410</v>
      </c>
      <c r="E52" s="105">
        <f t="shared" si="31"/>
        <v>413</v>
      </c>
      <c r="F52" s="105">
        <f t="shared" ref="F52:L52" si="32">SUM(F54:F62)</f>
        <v>345</v>
      </c>
      <c r="G52" s="105">
        <f t="shared" si="32"/>
        <v>446</v>
      </c>
      <c r="H52" s="105">
        <f>SUM(H56:H62)</f>
        <v>520</v>
      </c>
      <c r="I52" s="114">
        <f t="shared" si="32"/>
        <v>437</v>
      </c>
      <c r="J52" s="114">
        <f t="shared" si="32"/>
        <v>467</v>
      </c>
      <c r="K52" s="114">
        <f t="shared" si="32"/>
        <v>503</v>
      </c>
      <c r="L52" s="114">
        <f t="shared" si="32"/>
        <v>437</v>
      </c>
      <c r="M52" s="114">
        <f t="shared" ref="M52" si="33">SUM(M54:M62)</f>
        <v>443</v>
      </c>
    </row>
    <row r="53" spans="1:13">
      <c r="A53" s="107" t="s">
        <v>89</v>
      </c>
      <c r="B53" s="108">
        <f t="shared" ref="B53:C53" si="34">(B52/B4)*100</f>
        <v>69.532237673830593</v>
      </c>
      <c r="C53" s="108">
        <f t="shared" si="34"/>
        <v>48.575498575498578</v>
      </c>
      <c r="D53" s="108">
        <f t="shared" ref="D53:E53" si="35">(D52/D4)*100</f>
        <v>38.715769593956558</v>
      </c>
      <c r="E53" s="108">
        <f t="shared" si="35"/>
        <v>36.84210526315789</v>
      </c>
      <c r="F53" s="108">
        <f t="shared" ref="F53:K53" si="36">(F52/F4)*100</f>
        <v>30.236634531113062</v>
      </c>
      <c r="G53" s="108">
        <f t="shared" si="36"/>
        <v>30.993745656706047</v>
      </c>
      <c r="H53" s="108">
        <f t="shared" si="36"/>
        <v>34.759358288770052</v>
      </c>
      <c r="I53" s="109">
        <f t="shared" si="36"/>
        <v>25.965537730243614</v>
      </c>
      <c r="J53" s="109">
        <f t="shared" si="36"/>
        <v>26.640045636052484</v>
      </c>
      <c r="K53" s="109">
        <f t="shared" si="36"/>
        <v>23.254738788719369</v>
      </c>
      <c r="L53" s="109">
        <f>(L52/L4)*100</f>
        <v>24.237382140876317</v>
      </c>
      <c r="M53" s="109">
        <f t="shared" ref="M53" si="37">(M52/M4)*100</f>
        <v>21.833415475603747</v>
      </c>
    </row>
    <row r="54" spans="1:13">
      <c r="A54" s="104" t="s">
        <v>61</v>
      </c>
      <c r="B54" s="110">
        <v>0</v>
      </c>
      <c r="C54" s="110">
        <v>0</v>
      </c>
      <c r="D54" s="110">
        <v>10</v>
      </c>
      <c r="K54" s="97">
        <v>2</v>
      </c>
      <c r="L54" s="97">
        <v>5</v>
      </c>
      <c r="M54" s="97">
        <v>5</v>
      </c>
    </row>
    <row r="55" spans="1:13">
      <c r="A55" s="104" t="s">
        <v>62</v>
      </c>
      <c r="B55" s="110">
        <v>0</v>
      </c>
      <c r="C55" s="110">
        <v>9</v>
      </c>
      <c r="D55" s="110"/>
      <c r="E55" s="97">
        <v>0</v>
      </c>
    </row>
    <row r="56" spans="1:13">
      <c r="A56" s="104" t="s">
        <v>63</v>
      </c>
      <c r="B56" s="110">
        <v>63</v>
      </c>
      <c r="C56" s="110">
        <v>183</v>
      </c>
      <c r="D56" s="110">
        <v>178</v>
      </c>
      <c r="E56" s="97">
        <v>221</v>
      </c>
      <c r="F56" s="97">
        <v>212</v>
      </c>
      <c r="G56" s="97">
        <v>245</v>
      </c>
      <c r="H56" s="97">
        <v>353</v>
      </c>
      <c r="I56" s="97">
        <v>224</v>
      </c>
      <c r="J56" s="97">
        <v>208</v>
      </c>
      <c r="K56" s="97">
        <v>259</v>
      </c>
      <c r="L56" s="97">
        <v>269</v>
      </c>
      <c r="M56" s="97">
        <v>250</v>
      </c>
    </row>
    <row r="57" spans="1:13">
      <c r="A57" s="104" t="s">
        <v>64</v>
      </c>
      <c r="B57" s="110">
        <v>0</v>
      </c>
      <c r="C57" s="110">
        <v>10</v>
      </c>
      <c r="D57" s="110">
        <v>10</v>
      </c>
      <c r="E57" s="97">
        <v>19</v>
      </c>
      <c r="F57" s="97">
        <v>6</v>
      </c>
      <c r="G57" s="97">
        <v>20</v>
      </c>
      <c r="H57" s="97">
        <v>20</v>
      </c>
      <c r="I57" s="97">
        <v>14</v>
      </c>
      <c r="J57" s="97">
        <v>0</v>
      </c>
      <c r="K57" s="97">
        <v>0</v>
      </c>
    </row>
    <row r="58" spans="1:13">
      <c r="A58" s="104" t="s">
        <v>65</v>
      </c>
      <c r="B58" s="110">
        <v>0</v>
      </c>
      <c r="C58" s="110">
        <v>0</v>
      </c>
      <c r="D58" s="110"/>
      <c r="I58" s="97">
        <v>13</v>
      </c>
      <c r="J58" s="97">
        <v>12</v>
      </c>
      <c r="K58" s="97">
        <v>15</v>
      </c>
      <c r="L58" s="97">
        <v>7</v>
      </c>
      <c r="M58" s="97">
        <v>5</v>
      </c>
    </row>
    <row r="59" spans="1:13">
      <c r="A59" s="104" t="s">
        <v>66</v>
      </c>
      <c r="B59" s="110">
        <v>4</v>
      </c>
      <c r="C59" s="110">
        <v>58</v>
      </c>
      <c r="D59" s="110">
        <v>91</v>
      </c>
      <c r="E59" s="97">
        <v>81</v>
      </c>
      <c r="F59" s="97">
        <v>78</v>
      </c>
      <c r="G59" s="97">
        <v>74</v>
      </c>
      <c r="H59" s="97">
        <v>39</v>
      </c>
      <c r="I59" s="97">
        <v>52</v>
      </c>
      <c r="J59" s="97">
        <v>61</v>
      </c>
      <c r="K59" s="97">
        <v>54</v>
      </c>
      <c r="L59" s="97">
        <v>25</v>
      </c>
      <c r="M59" s="97">
        <v>58</v>
      </c>
    </row>
    <row r="60" spans="1:13">
      <c r="A60" s="104" t="s">
        <v>67</v>
      </c>
      <c r="B60" s="110">
        <v>483</v>
      </c>
      <c r="C60" s="110">
        <v>393</v>
      </c>
      <c r="D60" s="110">
        <v>101</v>
      </c>
      <c r="E60" s="97">
        <v>92</v>
      </c>
      <c r="F60" s="97">
        <v>49</v>
      </c>
      <c r="G60" s="97">
        <v>107</v>
      </c>
      <c r="H60" s="97">
        <v>108</v>
      </c>
      <c r="I60" s="97">
        <v>134</v>
      </c>
      <c r="J60" s="97">
        <v>149</v>
      </c>
      <c r="K60" s="97">
        <v>146</v>
      </c>
      <c r="L60" s="97">
        <v>98</v>
      </c>
      <c r="M60" s="97">
        <v>97</v>
      </c>
    </row>
    <row r="61" spans="1:13">
      <c r="A61" s="104" t="s">
        <v>68</v>
      </c>
      <c r="B61" s="110">
        <v>0</v>
      </c>
      <c r="C61" s="110">
        <v>27</v>
      </c>
      <c r="D61" s="110">
        <v>20</v>
      </c>
      <c r="E61" s="97">
        <v>0</v>
      </c>
      <c r="J61" s="97">
        <v>37</v>
      </c>
      <c r="K61" s="97">
        <v>27</v>
      </c>
      <c r="L61" s="97">
        <v>33</v>
      </c>
      <c r="M61" s="97">
        <v>28</v>
      </c>
    </row>
    <row r="62" spans="1:13">
      <c r="A62" s="111" t="s">
        <v>69</v>
      </c>
      <c r="B62" s="112">
        <v>0</v>
      </c>
      <c r="C62" s="112">
        <v>2</v>
      </c>
      <c r="D62" s="112"/>
      <c r="E62" s="113"/>
    </row>
    <row r="63" spans="1:13">
      <c r="A63" s="116" t="s">
        <v>70</v>
      </c>
      <c r="B63" s="117">
        <v>0</v>
      </c>
      <c r="C63" s="117">
        <v>14</v>
      </c>
      <c r="D63" s="117">
        <v>15</v>
      </c>
      <c r="E63" s="118">
        <v>8</v>
      </c>
      <c r="F63" s="118">
        <v>14</v>
      </c>
      <c r="G63" s="118">
        <v>13</v>
      </c>
      <c r="H63" s="118">
        <v>2</v>
      </c>
      <c r="I63" s="118"/>
      <c r="J63" s="118"/>
      <c r="K63" s="118"/>
      <c r="L63" s="118"/>
    </row>
    <row r="65" spans="2:8">
      <c r="B65" s="119" t="s">
        <v>90</v>
      </c>
      <c r="C65" s="119"/>
      <c r="D65" s="119"/>
      <c r="E65" s="119" t="s">
        <v>90</v>
      </c>
      <c r="F65" s="119"/>
      <c r="G65" s="119"/>
      <c r="H65" s="119"/>
    </row>
    <row r="66" spans="2:8">
      <c r="B66" s="97" t="s">
        <v>92</v>
      </c>
      <c r="E66" s="97" t="s">
        <v>92</v>
      </c>
    </row>
    <row r="67" spans="2:8">
      <c r="B67" s="97" t="s">
        <v>94</v>
      </c>
      <c r="E67" s="97" t="s">
        <v>94</v>
      </c>
    </row>
    <row r="68" spans="2:8">
      <c r="B68" s="97" t="s">
        <v>96</v>
      </c>
      <c r="E68" s="97" t="s">
        <v>96</v>
      </c>
    </row>
    <row r="69" spans="2:8">
      <c r="B69" s="97" t="s">
        <v>97</v>
      </c>
      <c r="E69" s="97" t="s">
        <v>97</v>
      </c>
    </row>
    <row r="70" spans="2:8">
      <c r="B70" s="97" t="s">
        <v>98</v>
      </c>
      <c r="E70" s="97" t="s">
        <v>98</v>
      </c>
    </row>
    <row r="71" spans="2:8">
      <c r="B71" s="97" t="s">
        <v>99</v>
      </c>
      <c r="E71" s="97" t="s">
        <v>99</v>
      </c>
    </row>
    <row r="72" spans="2:8">
      <c r="B72" s="97" t="s">
        <v>100</v>
      </c>
      <c r="E72" s="97" t="s">
        <v>100</v>
      </c>
    </row>
    <row r="73" spans="2:8">
      <c r="B73" s="97" t="s">
        <v>101</v>
      </c>
      <c r="E73" s="97" t="s">
        <v>101</v>
      </c>
    </row>
    <row r="74" spans="2:8">
      <c r="B74" s="97" t="s">
        <v>102</v>
      </c>
      <c r="E74" s="97" t="s">
        <v>131</v>
      </c>
    </row>
    <row r="75" spans="2:8">
      <c r="B75" s="97" t="s">
        <v>103</v>
      </c>
      <c r="E75" s="97" t="s">
        <v>103</v>
      </c>
    </row>
    <row r="77" spans="2:8">
      <c r="B77" s="97" t="s">
        <v>104</v>
      </c>
    </row>
    <row r="78" spans="2:8">
      <c r="B78" s="97" t="s">
        <v>105</v>
      </c>
    </row>
    <row r="79" spans="2:8">
      <c r="B79" s="97" t="s">
        <v>106</v>
      </c>
    </row>
    <row r="80" spans="2:8">
      <c r="B80" s="97" t="s">
        <v>107</v>
      </c>
    </row>
    <row r="81" spans="2:4">
      <c r="B81" s="97" t="s">
        <v>108</v>
      </c>
    </row>
    <row r="82" spans="2:4">
      <c r="B82" s="97" t="s">
        <v>109</v>
      </c>
    </row>
    <row r="83" spans="2:4">
      <c r="B83" s="97" t="s">
        <v>110</v>
      </c>
    </row>
    <row r="84" spans="2:4">
      <c r="B84" s="97" t="s">
        <v>111</v>
      </c>
    </row>
    <row r="85" spans="2:4">
      <c r="B85" s="97" t="s">
        <v>112</v>
      </c>
    </row>
    <row r="86" spans="2:4">
      <c r="B86" s="97" t="s">
        <v>113</v>
      </c>
    </row>
    <row r="87" spans="2:4">
      <c r="B87" s="97" t="s">
        <v>114</v>
      </c>
    </row>
    <row r="88" spans="2:4">
      <c r="B88" s="97" t="s">
        <v>115</v>
      </c>
    </row>
    <row r="89" spans="2:4">
      <c r="B89" s="97" t="s">
        <v>116</v>
      </c>
    </row>
    <row r="90" spans="2:4">
      <c r="B90" s="97" t="s">
        <v>117</v>
      </c>
    </row>
    <row r="91" spans="2:4">
      <c r="B91" s="97" t="s">
        <v>118</v>
      </c>
    </row>
    <row r="92" spans="2:4">
      <c r="B92" s="97" t="s">
        <v>119</v>
      </c>
    </row>
    <row r="93" spans="2:4">
      <c r="B93" s="97" t="s">
        <v>120</v>
      </c>
    </row>
    <row r="94" spans="2:4">
      <c r="B94" s="120" t="s">
        <v>121</v>
      </c>
      <c r="C94" s="120"/>
      <c r="D94" s="120"/>
    </row>
    <row r="96" spans="2:4">
      <c r="B96" s="121" t="s">
        <v>122</v>
      </c>
      <c r="C96" s="121"/>
      <c r="D96" s="121"/>
    </row>
    <row r="97" spans="2:2">
      <c r="B97" s="97" t="s">
        <v>123</v>
      </c>
    </row>
    <row r="98" spans="2:2">
      <c r="B98" s="97" t="s">
        <v>124</v>
      </c>
    </row>
    <row r="99" spans="2:2">
      <c r="B99" s="97" t="s">
        <v>125</v>
      </c>
    </row>
    <row r="100" spans="2:2">
      <c r="B100" s="97" t="s">
        <v>126</v>
      </c>
    </row>
    <row r="101" spans="2:2">
      <c r="B101" s="97" t="s">
        <v>127</v>
      </c>
    </row>
    <row r="102" spans="2:2">
      <c r="B102" s="97" t="s">
        <v>128</v>
      </c>
    </row>
    <row r="103" spans="2:2">
      <c r="B103" s="97" t="s">
        <v>129</v>
      </c>
    </row>
  </sheetData>
  <phoneticPr fontId="0" type="noConversion"/>
  <hyperlinks>
    <hyperlink ref="B75" r:id="rId1" display="www.nces.ed.gov" xr:uid="{00000000-0004-0000-0400-000000000000}"/>
    <hyperlink ref="E75" r:id="rId2" display="www.nces.ed.gov" xr:uid="{00000000-0004-0000-0400-000001000000}"/>
  </hyperlinks>
  <pageMargins left="0.75" right="0.75" top="1" bottom="1" header="0.5" footer="0.5"/>
  <pageSetup orientation="portrait" horizontalDpi="1200" verticalDpi="1200" r:id="rId3"/>
  <headerFooter alignWithMargins="0"/>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Y103"/>
  <sheetViews>
    <sheetView zoomScale="90" zoomScaleNormal="90" zoomScaleSheetLayoutView="90" workbookViewId="0">
      <pane xSplit="1" ySplit="3" topLeftCell="I4" activePane="bottomRight" state="frozen"/>
      <selection pane="bottomRight" activeCell="Y23" sqref="Y23"/>
      <selection pane="bottomLeft" activeCell="A4" sqref="A4"/>
      <selection pane="topRight" activeCell="B1" sqref="B1"/>
    </sheetView>
  </sheetViews>
  <sheetFormatPr defaultColWidth="9.140625" defaultRowHeight="12.75"/>
  <cols>
    <col min="1" max="1" width="21.140625" style="1" customWidth="1"/>
    <col min="2" max="6" width="20" style="1" customWidth="1"/>
    <col min="7" max="8" width="13.42578125" style="1" customWidth="1"/>
    <col min="9" max="9" width="12.5703125" style="1" customWidth="1"/>
    <col min="10" max="10" width="11.5703125" style="1" customWidth="1"/>
    <col min="11" max="13" width="9.140625" style="1"/>
    <col min="14" max="16" width="20" style="1" customWidth="1"/>
    <col min="17" max="17" width="18.85546875" style="1" bestFit="1" customWidth="1"/>
    <col min="18" max="22" width="18.85546875" style="1" customWidth="1"/>
    <col min="23" max="24" width="18.42578125" style="1" bestFit="1" customWidth="1"/>
    <col min="25" max="25" width="18.42578125" style="3" bestFit="1" customWidth="1"/>
    <col min="26" max="16384" width="9.140625" style="1"/>
  </cols>
  <sheetData>
    <row r="1" spans="1:25">
      <c r="A1" s="4" t="s">
        <v>137</v>
      </c>
    </row>
    <row r="2" spans="1:25">
      <c r="B2" s="71" t="s">
        <v>138</v>
      </c>
      <c r="C2" s="62" t="s">
        <v>138</v>
      </c>
      <c r="D2" s="62" t="s">
        <v>138</v>
      </c>
      <c r="E2" s="62" t="s">
        <v>138</v>
      </c>
      <c r="F2" s="62" t="s">
        <v>138</v>
      </c>
      <c r="G2" s="62" t="s">
        <v>138</v>
      </c>
      <c r="H2" s="62" t="s">
        <v>138</v>
      </c>
      <c r="I2" s="62" t="s">
        <v>138</v>
      </c>
      <c r="J2" s="62" t="s">
        <v>138</v>
      </c>
      <c r="K2" s="62" t="s">
        <v>138</v>
      </c>
      <c r="L2" s="62" t="s">
        <v>138</v>
      </c>
      <c r="M2" s="62" t="s">
        <v>138</v>
      </c>
      <c r="N2" s="44" t="s">
        <v>139</v>
      </c>
      <c r="O2" s="66" t="s">
        <v>139</v>
      </c>
      <c r="P2" s="66" t="s">
        <v>139</v>
      </c>
      <c r="Q2" s="66" t="s">
        <v>139</v>
      </c>
      <c r="R2" s="66" t="s">
        <v>139</v>
      </c>
      <c r="S2" s="66" t="s">
        <v>139</v>
      </c>
      <c r="T2" s="66" t="s">
        <v>139</v>
      </c>
      <c r="U2" s="66" t="s">
        <v>139</v>
      </c>
      <c r="V2" s="66" t="s">
        <v>139</v>
      </c>
      <c r="W2" s="66" t="s">
        <v>139</v>
      </c>
      <c r="X2" s="66" t="s">
        <v>139</v>
      </c>
      <c r="Y2" s="85" t="s">
        <v>139</v>
      </c>
    </row>
    <row r="3" spans="1:25" s="4" customFormat="1">
      <c r="B3" s="123" t="s">
        <v>77</v>
      </c>
      <c r="C3" s="124" t="s">
        <v>78</v>
      </c>
      <c r="D3" s="124" t="s">
        <v>79</v>
      </c>
      <c r="E3" s="124" t="s">
        <v>80</v>
      </c>
      <c r="F3" s="124" t="s">
        <v>81</v>
      </c>
      <c r="G3" s="124" t="s">
        <v>82</v>
      </c>
      <c r="H3" s="124" t="s">
        <v>83</v>
      </c>
      <c r="I3" s="124" t="s">
        <v>84</v>
      </c>
      <c r="J3" s="124" t="s">
        <v>85</v>
      </c>
      <c r="K3" s="92" t="s">
        <v>86</v>
      </c>
      <c r="L3" s="92" t="s">
        <v>87</v>
      </c>
      <c r="M3" s="83" t="s">
        <v>88</v>
      </c>
      <c r="N3" s="123" t="s">
        <v>77</v>
      </c>
      <c r="O3" s="124" t="s">
        <v>78</v>
      </c>
      <c r="P3" s="124" t="s">
        <v>79</v>
      </c>
      <c r="Q3" s="79" t="s">
        <v>80</v>
      </c>
      <c r="R3" s="79" t="s">
        <v>81</v>
      </c>
      <c r="S3" s="79" t="s">
        <v>82</v>
      </c>
      <c r="T3" s="79" t="s">
        <v>83</v>
      </c>
      <c r="U3" s="79" t="s">
        <v>84</v>
      </c>
      <c r="V3" s="79" t="s">
        <v>85</v>
      </c>
      <c r="W3" s="92" t="s">
        <v>86</v>
      </c>
      <c r="X3" s="92" t="s">
        <v>87</v>
      </c>
      <c r="Y3" s="83" t="s">
        <v>88</v>
      </c>
    </row>
    <row r="4" spans="1:25">
      <c r="A4" s="27" t="s">
        <v>13</v>
      </c>
      <c r="B4" s="70">
        <f t="shared" ref="B4:C4" si="0">B5+B23+B38+B52+B63</f>
        <v>82</v>
      </c>
      <c r="C4" s="72">
        <f t="shared" si="0"/>
        <v>137</v>
      </c>
      <c r="D4" s="72">
        <f t="shared" ref="D4:E4" si="1">D5+D23+D38+D52+D63</f>
        <v>145</v>
      </c>
      <c r="E4" s="72">
        <f t="shared" si="1"/>
        <v>124</v>
      </c>
      <c r="F4" s="72">
        <f t="shared" ref="F4:M4" si="2">F5+F23+F38+F52+F63</f>
        <v>134</v>
      </c>
      <c r="G4" s="72">
        <f t="shared" si="2"/>
        <v>181</v>
      </c>
      <c r="H4" s="72">
        <f t="shared" si="2"/>
        <v>192</v>
      </c>
      <c r="I4" s="46">
        <f t="shared" si="2"/>
        <v>235</v>
      </c>
      <c r="J4" s="46">
        <f t="shared" si="2"/>
        <v>270</v>
      </c>
      <c r="K4" s="46">
        <f t="shared" si="2"/>
        <v>335</v>
      </c>
      <c r="L4" s="46">
        <f t="shared" si="2"/>
        <v>284</v>
      </c>
      <c r="M4" s="46">
        <f t="shared" si="2"/>
        <v>360</v>
      </c>
      <c r="N4" s="70">
        <f t="shared" ref="N4:O4" si="3">N5+N23+N38+N52+N63</f>
        <v>29</v>
      </c>
      <c r="O4" s="28">
        <f t="shared" si="3"/>
        <v>18</v>
      </c>
      <c r="P4" s="28">
        <f t="shared" ref="P4:Q4" si="4">P5+P23+P38+P52+P63</f>
        <v>33</v>
      </c>
      <c r="Q4" s="28">
        <f t="shared" si="4"/>
        <v>34</v>
      </c>
      <c r="R4" s="28">
        <f t="shared" ref="R4:X4" si="5">R5+R23+R38+R52+R63</f>
        <v>21</v>
      </c>
      <c r="S4" s="28">
        <f t="shared" si="5"/>
        <v>39</v>
      </c>
      <c r="T4" s="28">
        <f t="shared" si="5"/>
        <v>28</v>
      </c>
      <c r="U4" s="28">
        <f t="shared" si="5"/>
        <v>39</v>
      </c>
      <c r="V4" s="28">
        <f t="shared" si="5"/>
        <v>53</v>
      </c>
      <c r="W4" s="46">
        <f t="shared" si="5"/>
        <v>93</v>
      </c>
      <c r="X4" s="46">
        <f t="shared" si="5"/>
        <v>87</v>
      </c>
      <c r="Y4" s="162">
        <f t="shared" ref="Y4" si="6">Y5+Y23+Y38+Y52+Y63</f>
        <v>74</v>
      </c>
    </row>
    <row r="5" spans="1:25">
      <c r="A5" s="29" t="s">
        <v>14</v>
      </c>
      <c r="B5" s="67">
        <f t="shared" ref="B5" si="7">SUM(B7:B22)</f>
        <v>49</v>
      </c>
      <c r="C5" s="73">
        <f>SUM(C7:C22)</f>
        <v>50</v>
      </c>
      <c r="D5" s="73">
        <f>SUM(D7:D22)</f>
        <v>62</v>
      </c>
      <c r="E5" s="73">
        <f>SUM(E7:E22)</f>
        <v>64</v>
      </c>
      <c r="F5" s="73">
        <f>SUM(F7:F22)</f>
        <v>47</v>
      </c>
      <c r="G5" s="73">
        <f t="shared" ref="G5:L5" si="8">SUM(G7:G22)</f>
        <v>47</v>
      </c>
      <c r="H5" s="73">
        <f t="shared" si="8"/>
        <v>61</v>
      </c>
      <c r="I5" s="47">
        <f t="shared" si="8"/>
        <v>62</v>
      </c>
      <c r="J5" s="47">
        <f t="shared" si="8"/>
        <v>68</v>
      </c>
      <c r="K5" s="47">
        <f t="shared" si="8"/>
        <v>101</v>
      </c>
      <c r="L5" s="47">
        <f t="shared" si="8"/>
        <v>81</v>
      </c>
      <c r="M5" s="47">
        <f t="shared" ref="M5" si="9">SUM(M7:M22)</f>
        <v>81</v>
      </c>
      <c r="N5" s="67">
        <f t="shared" ref="N5:O5" si="10">SUM(N7:N22)</f>
        <v>29</v>
      </c>
      <c r="O5" s="30">
        <f t="shared" si="10"/>
        <v>18</v>
      </c>
      <c r="P5" s="30">
        <f t="shared" ref="P5:Q5" si="11">SUM(P7:P22)</f>
        <v>33</v>
      </c>
      <c r="Q5" s="30">
        <f t="shared" si="11"/>
        <v>34</v>
      </c>
      <c r="R5" s="30">
        <f t="shared" ref="R5:X5" si="12">SUM(R7:R22)</f>
        <v>21</v>
      </c>
      <c r="S5" s="30">
        <f t="shared" si="12"/>
        <v>32</v>
      </c>
      <c r="T5" s="30">
        <f t="shared" si="12"/>
        <v>28</v>
      </c>
      <c r="U5" s="30">
        <f t="shared" si="12"/>
        <v>33</v>
      </c>
      <c r="V5" s="30">
        <f t="shared" si="12"/>
        <v>50</v>
      </c>
      <c r="W5" s="47">
        <f t="shared" si="12"/>
        <v>61</v>
      </c>
      <c r="X5" s="47">
        <f t="shared" si="12"/>
        <v>50</v>
      </c>
      <c r="Y5" s="163">
        <f t="shared" ref="Y5" si="13">SUM(Y7:Y22)</f>
        <v>50</v>
      </c>
    </row>
    <row r="6" spans="1:25">
      <c r="A6" s="31" t="s">
        <v>89</v>
      </c>
      <c r="B6" s="68">
        <f t="shared" ref="B6:C6" si="14">(B5/B4)*100</f>
        <v>59.756097560975604</v>
      </c>
      <c r="C6" s="74">
        <f t="shared" si="14"/>
        <v>36.496350364963504</v>
      </c>
      <c r="D6" s="74">
        <f t="shared" ref="D6:E6" si="15">(D5/D4)*100</f>
        <v>42.758620689655174</v>
      </c>
      <c r="E6" s="74">
        <f t="shared" si="15"/>
        <v>51.612903225806448</v>
      </c>
      <c r="F6" s="74">
        <f t="shared" ref="F6:L6" si="16">(F5/F4)*100</f>
        <v>35.074626865671647</v>
      </c>
      <c r="G6" s="74">
        <f t="shared" si="16"/>
        <v>25.966850828729282</v>
      </c>
      <c r="H6" s="74">
        <f t="shared" si="16"/>
        <v>31.770833333333332</v>
      </c>
      <c r="I6" s="48">
        <f t="shared" si="16"/>
        <v>26.382978723404253</v>
      </c>
      <c r="J6" s="48">
        <f t="shared" si="16"/>
        <v>25.185185185185183</v>
      </c>
      <c r="K6" s="48">
        <f t="shared" si="16"/>
        <v>30.149253731343283</v>
      </c>
      <c r="L6" s="48">
        <f t="shared" si="16"/>
        <v>28.52112676056338</v>
      </c>
      <c r="M6" s="48">
        <f t="shared" ref="M6" si="17">(M5/M4)*100</f>
        <v>22.5</v>
      </c>
      <c r="N6" s="68">
        <f t="shared" ref="N6:O6" si="18">(N5/N4)*100</f>
        <v>100</v>
      </c>
      <c r="O6" s="32">
        <f t="shared" si="18"/>
        <v>100</v>
      </c>
      <c r="P6" s="32">
        <f t="shared" ref="P6:Q6" si="19">(P5/P4)*100</f>
        <v>100</v>
      </c>
      <c r="Q6" s="32">
        <f t="shared" si="19"/>
        <v>100</v>
      </c>
      <c r="R6" s="32">
        <f t="shared" ref="R6:X6" si="20">(R5/R4)*100</f>
        <v>100</v>
      </c>
      <c r="S6" s="32">
        <f t="shared" si="20"/>
        <v>82.051282051282044</v>
      </c>
      <c r="T6" s="32">
        <f t="shared" si="20"/>
        <v>100</v>
      </c>
      <c r="U6" s="32">
        <f t="shared" si="20"/>
        <v>84.615384615384613</v>
      </c>
      <c r="V6" s="32">
        <f t="shared" si="20"/>
        <v>94.339622641509436</v>
      </c>
      <c r="W6" s="48">
        <f t="shared" si="20"/>
        <v>65.591397849462368</v>
      </c>
      <c r="X6" s="48">
        <f t="shared" si="20"/>
        <v>57.47126436781609</v>
      </c>
      <c r="Y6" s="164">
        <f t="shared" ref="Y6" si="21">(Y5/Y4)*100</f>
        <v>67.567567567567565</v>
      </c>
    </row>
    <row r="7" spans="1:25">
      <c r="A7" s="29" t="s">
        <v>16</v>
      </c>
      <c r="B7" s="39">
        <v>0</v>
      </c>
      <c r="C7" s="63">
        <v>5</v>
      </c>
      <c r="D7" s="63">
        <v>1</v>
      </c>
      <c r="E7" s="63">
        <v>1</v>
      </c>
      <c r="F7" s="63">
        <v>1</v>
      </c>
      <c r="G7" s="63">
        <v>1</v>
      </c>
      <c r="H7" s="63">
        <v>7</v>
      </c>
      <c r="I7" s="63">
        <v>6</v>
      </c>
      <c r="J7" s="63">
        <v>1</v>
      </c>
      <c r="K7" s="1">
        <v>4</v>
      </c>
      <c r="L7" s="1">
        <v>4</v>
      </c>
      <c r="M7" s="1">
        <v>0</v>
      </c>
      <c r="N7" s="39"/>
      <c r="O7" s="33"/>
      <c r="P7" s="33"/>
      <c r="Q7" s="1">
        <v>0</v>
      </c>
      <c r="R7" s="1">
        <v>0</v>
      </c>
      <c r="S7" s="1">
        <v>0</v>
      </c>
      <c r="T7" s="1">
        <v>0</v>
      </c>
      <c r="U7" s="1">
        <v>0</v>
      </c>
      <c r="V7" s="1">
        <v>0</v>
      </c>
      <c r="W7" s="1">
        <v>0</v>
      </c>
      <c r="X7" s="1">
        <v>0</v>
      </c>
      <c r="Y7" s="3" t="s">
        <v>17</v>
      </c>
    </row>
    <row r="8" spans="1:25">
      <c r="A8" s="29" t="s">
        <v>18</v>
      </c>
      <c r="B8" s="39">
        <v>0</v>
      </c>
      <c r="C8" s="63">
        <v>0</v>
      </c>
      <c r="D8" s="63">
        <v>0</v>
      </c>
      <c r="E8" s="63">
        <v>0</v>
      </c>
      <c r="F8" s="63">
        <v>0</v>
      </c>
      <c r="G8" s="63">
        <v>0</v>
      </c>
      <c r="H8" s="63">
        <v>0</v>
      </c>
      <c r="I8" s="63">
        <v>0</v>
      </c>
      <c r="J8" s="63">
        <v>0</v>
      </c>
      <c r="K8" s="1">
        <v>0</v>
      </c>
      <c r="L8" s="1">
        <v>0</v>
      </c>
      <c r="N8" s="39"/>
      <c r="O8" s="33"/>
      <c r="P8" s="33"/>
      <c r="Q8" s="1">
        <v>0</v>
      </c>
      <c r="R8" s="1">
        <v>0</v>
      </c>
      <c r="S8" s="1">
        <v>0</v>
      </c>
      <c r="T8" s="1">
        <v>0</v>
      </c>
      <c r="U8" s="1">
        <v>0</v>
      </c>
      <c r="V8" s="1">
        <v>0</v>
      </c>
      <c r="W8" s="1">
        <v>0</v>
      </c>
      <c r="X8" s="1">
        <v>0</v>
      </c>
      <c r="Y8" s="3" t="s">
        <v>17</v>
      </c>
    </row>
    <row r="9" spans="1:25">
      <c r="A9" s="29" t="s">
        <v>19</v>
      </c>
      <c r="B9" s="39">
        <v>0</v>
      </c>
      <c r="C9" s="63">
        <v>0</v>
      </c>
      <c r="D9" s="63">
        <v>0</v>
      </c>
      <c r="E9" s="63">
        <v>0</v>
      </c>
      <c r="F9" s="63">
        <v>0</v>
      </c>
      <c r="G9" s="63">
        <v>0</v>
      </c>
      <c r="H9" s="63">
        <v>0</v>
      </c>
      <c r="I9" s="63">
        <v>0</v>
      </c>
      <c r="J9" s="63">
        <v>0</v>
      </c>
      <c r="K9" s="1">
        <v>0</v>
      </c>
      <c r="L9" s="1">
        <v>0</v>
      </c>
      <c r="N9" s="39"/>
      <c r="O9" s="33"/>
      <c r="P9" s="33"/>
      <c r="Q9" s="1">
        <v>0</v>
      </c>
      <c r="R9" s="1">
        <v>0</v>
      </c>
      <c r="S9" s="1">
        <v>0</v>
      </c>
      <c r="T9" s="1">
        <v>0</v>
      </c>
      <c r="U9" s="1">
        <v>0</v>
      </c>
      <c r="V9" s="1">
        <v>0</v>
      </c>
      <c r="W9" s="1">
        <v>0</v>
      </c>
      <c r="X9" s="1">
        <v>0</v>
      </c>
      <c r="Y9" s="3" t="s">
        <v>17</v>
      </c>
    </row>
    <row r="10" spans="1:25">
      <c r="A10" s="29" t="s">
        <v>20</v>
      </c>
      <c r="B10" s="39">
        <v>15</v>
      </c>
      <c r="C10" s="63">
        <v>12</v>
      </c>
      <c r="D10" s="63">
        <v>11</v>
      </c>
      <c r="E10" s="63">
        <v>15</v>
      </c>
      <c r="F10" s="63">
        <v>16</v>
      </c>
      <c r="G10" s="63">
        <v>0</v>
      </c>
      <c r="H10" s="63">
        <v>3</v>
      </c>
      <c r="I10" s="63">
        <v>3</v>
      </c>
      <c r="J10" s="63">
        <v>0</v>
      </c>
      <c r="K10" s="1">
        <v>3</v>
      </c>
      <c r="L10" s="1">
        <v>6</v>
      </c>
      <c r="M10" s="1">
        <v>2</v>
      </c>
      <c r="N10" s="39"/>
      <c r="O10" s="33">
        <v>1</v>
      </c>
      <c r="P10" s="33">
        <v>1</v>
      </c>
      <c r="Q10" s="1">
        <v>1</v>
      </c>
      <c r="R10" s="1">
        <v>0</v>
      </c>
      <c r="S10" s="1">
        <v>0</v>
      </c>
      <c r="T10" s="1">
        <v>0</v>
      </c>
      <c r="U10" s="1">
        <v>0</v>
      </c>
      <c r="V10" s="1">
        <v>0</v>
      </c>
      <c r="W10" s="1">
        <v>0</v>
      </c>
      <c r="X10" s="1">
        <v>0</v>
      </c>
      <c r="Y10" s="3" t="s">
        <v>17</v>
      </c>
    </row>
    <row r="11" spans="1:25">
      <c r="A11" s="29" t="s">
        <v>21</v>
      </c>
      <c r="B11" s="39">
        <v>27</v>
      </c>
      <c r="C11" s="63">
        <v>0</v>
      </c>
      <c r="D11" s="63">
        <v>6</v>
      </c>
      <c r="E11" s="63">
        <v>11</v>
      </c>
      <c r="F11" s="63">
        <v>7</v>
      </c>
      <c r="G11" s="63">
        <v>10</v>
      </c>
      <c r="H11" s="63">
        <v>7</v>
      </c>
      <c r="I11" s="63">
        <v>8</v>
      </c>
      <c r="J11" s="63">
        <v>14</v>
      </c>
      <c r="K11" s="1">
        <v>28</v>
      </c>
      <c r="L11" s="1">
        <v>26</v>
      </c>
      <c r="M11" s="1">
        <v>8</v>
      </c>
      <c r="N11" s="39">
        <v>24</v>
      </c>
      <c r="O11" s="33"/>
      <c r="P11" s="33">
        <v>6</v>
      </c>
      <c r="Q11" s="1">
        <v>7</v>
      </c>
      <c r="R11" s="1">
        <v>7</v>
      </c>
      <c r="S11" s="1">
        <v>5</v>
      </c>
      <c r="T11" s="1">
        <v>6</v>
      </c>
      <c r="U11" s="1">
        <v>7</v>
      </c>
      <c r="V11" s="1">
        <v>14</v>
      </c>
      <c r="W11" s="1">
        <v>26</v>
      </c>
      <c r="X11" s="1">
        <v>22</v>
      </c>
      <c r="Y11" s="3">
        <v>1</v>
      </c>
    </row>
    <row r="12" spans="1:25">
      <c r="A12" s="29" t="s">
        <v>22</v>
      </c>
      <c r="B12" s="39">
        <v>0</v>
      </c>
      <c r="C12" s="63">
        <v>0</v>
      </c>
      <c r="D12" s="63">
        <v>0</v>
      </c>
      <c r="E12" s="63">
        <v>0</v>
      </c>
      <c r="F12" s="63">
        <v>3</v>
      </c>
      <c r="G12" s="63">
        <v>2</v>
      </c>
      <c r="H12" s="63">
        <v>7</v>
      </c>
      <c r="I12" s="63">
        <v>7</v>
      </c>
      <c r="J12" s="63">
        <v>7</v>
      </c>
      <c r="K12" s="1">
        <v>9</v>
      </c>
      <c r="L12" s="1">
        <v>6</v>
      </c>
      <c r="M12" s="1">
        <v>8</v>
      </c>
      <c r="N12" s="39"/>
      <c r="O12" s="33"/>
      <c r="P12" s="33"/>
      <c r="Q12" s="1">
        <v>0</v>
      </c>
      <c r="R12" s="1">
        <v>0</v>
      </c>
      <c r="S12" s="1">
        <v>0</v>
      </c>
      <c r="T12" s="1">
        <v>0</v>
      </c>
      <c r="U12" s="1">
        <v>0</v>
      </c>
      <c r="V12" s="1">
        <v>0</v>
      </c>
      <c r="W12" s="1">
        <v>0</v>
      </c>
      <c r="X12" s="1">
        <v>0</v>
      </c>
      <c r="Y12" s="3" t="s">
        <v>17</v>
      </c>
    </row>
    <row r="13" spans="1:25">
      <c r="A13" s="29" t="s">
        <v>23</v>
      </c>
      <c r="B13" s="39">
        <v>0</v>
      </c>
      <c r="C13" s="63">
        <v>0</v>
      </c>
      <c r="D13" s="63">
        <v>0</v>
      </c>
      <c r="E13" s="63">
        <v>0</v>
      </c>
      <c r="F13" s="63">
        <v>0</v>
      </c>
      <c r="G13" s="63">
        <v>0</v>
      </c>
      <c r="H13" s="63">
        <v>0</v>
      </c>
      <c r="I13" s="63">
        <v>0</v>
      </c>
      <c r="J13" s="63">
        <v>0</v>
      </c>
      <c r="K13" s="1">
        <v>0</v>
      </c>
      <c r="L13" s="1">
        <v>0</v>
      </c>
      <c r="N13" s="39"/>
      <c r="O13" s="33"/>
      <c r="P13" s="33"/>
      <c r="Q13" s="1">
        <v>0</v>
      </c>
      <c r="R13" s="1">
        <v>0</v>
      </c>
      <c r="S13" s="1">
        <v>0</v>
      </c>
      <c r="T13" s="1">
        <v>0</v>
      </c>
      <c r="U13" s="1">
        <v>0</v>
      </c>
      <c r="V13" s="1">
        <v>0</v>
      </c>
      <c r="W13" s="1">
        <v>0</v>
      </c>
      <c r="X13" s="1">
        <v>0</v>
      </c>
      <c r="Y13" s="3" t="s">
        <v>17</v>
      </c>
    </row>
    <row r="14" spans="1:25">
      <c r="A14" s="29" t="s">
        <v>24</v>
      </c>
      <c r="B14" s="39">
        <v>2</v>
      </c>
      <c r="C14" s="63">
        <v>0</v>
      </c>
      <c r="D14" s="63">
        <v>1</v>
      </c>
      <c r="E14" s="63">
        <v>2</v>
      </c>
      <c r="F14" s="63">
        <v>1</v>
      </c>
      <c r="G14" s="63">
        <v>1</v>
      </c>
      <c r="H14" s="63">
        <v>2</v>
      </c>
      <c r="I14" s="63">
        <v>2</v>
      </c>
      <c r="J14" s="63">
        <v>1</v>
      </c>
      <c r="K14" s="1">
        <v>0</v>
      </c>
      <c r="L14" s="1">
        <v>0</v>
      </c>
      <c r="M14" s="1">
        <v>0</v>
      </c>
      <c r="N14" s="39"/>
      <c r="O14" s="33"/>
      <c r="P14" s="33">
        <v>1</v>
      </c>
      <c r="Q14" s="1">
        <v>2</v>
      </c>
      <c r="R14" s="1">
        <v>1</v>
      </c>
      <c r="S14" s="1">
        <v>1</v>
      </c>
      <c r="T14" s="1">
        <v>2</v>
      </c>
      <c r="U14" s="1">
        <v>2</v>
      </c>
      <c r="V14" s="1">
        <v>1</v>
      </c>
      <c r="W14" s="1">
        <v>0</v>
      </c>
      <c r="X14" s="1">
        <v>0</v>
      </c>
      <c r="Y14" s="3" t="s">
        <v>17</v>
      </c>
    </row>
    <row r="15" spans="1:25">
      <c r="A15" s="29" t="s">
        <v>25</v>
      </c>
      <c r="B15" s="39">
        <v>0</v>
      </c>
      <c r="C15" s="63">
        <v>0</v>
      </c>
      <c r="D15" s="63">
        <v>0</v>
      </c>
      <c r="E15" s="63">
        <v>0</v>
      </c>
      <c r="F15" s="63">
        <v>0</v>
      </c>
      <c r="G15" s="63">
        <v>0</v>
      </c>
      <c r="H15" s="63">
        <v>0</v>
      </c>
      <c r="I15" s="63">
        <v>0</v>
      </c>
      <c r="J15" s="63">
        <v>0</v>
      </c>
      <c r="K15" s="1">
        <v>3</v>
      </c>
      <c r="L15" s="1">
        <v>0</v>
      </c>
      <c r="M15" s="1">
        <v>0</v>
      </c>
      <c r="N15" s="39"/>
      <c r="O15" s="33"/>
      <c r="P15" s="33"/>
      <c r="Q15" s="1">
        <v>0</v>
      </c>
      <c r="R15" s="1">
        <v>0</v>
      </c>
      <c r="S15" s="1">
        <v>0</v>
      </c>
      <c r="T15" s="1">
        <v>0</v>
      </c>
      <c r="U15" s="1">
        <v>0</v>
      </c>
      <c r="V15" s="1">
        <v>0</v>
      </c>
      <c r="W15" s="1">
        <v>0</v>
      </c>
      <c r="X15" s="1">
        <v>0</v>
      </c>
      <c r="Y15" s="3">
        <v>0</v>
      </c>
    </row>
    <row r="16" spans="1:25">
      <c r="A16" s="29" t="s">
        <v>26</v>
      </c>
      <c r="B16" s="39">
        <v>5</v>
      </c>
      <c r="C16" s="63">
        <v>14</v>
      </c>
      <c r="D16" s="63">
        <v>17</v>
      </c>
      <c r="E16" s="63">
        <v>7</v>
      </c>
      <c r="F16" s="63">
        <v>6</v>
      </c>
      <c r="G16" s="63">
        <v>3</v>
      </c>
      <c r="H16" s="63">
        <v>7</v>
      </c>
      <c r="I16" s="63">
        <v>12</v>
      </c>
      <c r="J16" s="63">
        <v>16</v>
      </c>
      <c r="K16" s="1">
        <v>13</v>
      </c>
      <c r="L16" s="1">
        <v>14</v>
      </c>
      <c r="M16" s="1">
        <v>5</v>
      </c>
      <c r="N16" s="39">
        <v>5</v>
      </c>
      <c r="O16" s="33">
        <v>3</v>
      </c>
      <c r="P16" s="33">
        <v>9</v>
      </c>
      <c r="Q16" s="1">
        <v>4</v>
      </c>
      <c r="R16" s="1">
        <v>6</v>
      </c>
      <c r="S16" s="1">
        <v>3</v>
      </c>
      <c r="T16" s="1">
        <v>5</v>
      </c>
      <c r="U16" s="1">
        <v>10</v>
      </c>
      <c r="V16" s="1">
        <v>10</v>
      </c>
      <c r="W16" s="1">
        <v>8</v>
      </c>
      <c r="X16" s="1">
        <v>12</v>
      </c>
      <c r="Y16" s="3">
        <v>2</v>
      </c>
    </row>
    <row r="17" spans="1:25">
      <c r="A17" s="29" t="s">
        <v>27</v>
      </c>
      <c r="B17" s="39">
        <v>0</v>
      </c>
      <c r="C17" s="63">
        <v>0</v>
      </c>
      <c r="D17" s="63">
        <v>0</v>
      </c>
      <c r="E17" s="63">
        <v>0</v>
      </c>
      <c r="F17" s="63">
        <v>0</v>
      </c>
      <c r="G17" s="63">
        <v>0</v>
      </c>
      <c r="H17" s="63">
        <v>0</v>
      </c>
      <c r="I17" s="63">
        <v>0</v>
      </c>
      <c r="J17" s="63">
        <v>0</v>
      </c>
      <c r="K17" s="1">
        <v>0</v>
      </c>
      <c r="L17" s="1">
        <v>0</v>
      </c>
      <c r="N17" s="39"/>
      <c r="O17" s="33"/>
      <c r="P17" s="33"/>
      <c r="Q17" s="1">
        <v>0</v>
      </c>
      <c r="R17" s="1">
        <v>0</v>
      </c>
      <c r="S17" s="1">
        <v>0</v>
      </c>
      <c r="T17" s="1">
        <v>0</v>
      </c>
      <c r="U17" s="1">
        <v>0</v>
      </c>
      <c r="V17" s="1">
        <v>0</v>
      </c>
      <c r="W17" s="1">
        <v>0</v>
      </c>
      <c r="X17" s="1">
        <v>0</v>
      </c>
      <c r="Y17" s="3" t="s">
        <v>17</v>
      </c>
    </row>
    <row r="18" spans="1:25">
      <c r="A18" s="29" t="s">
        <v>28</v>
      </c>
      <c r="B18" s="39">
        <v>0</v>
      </c>
      <c r="C18" s="63">
        <v>0</v>
      </c>
      <c r="D18" s="63">
        <v>0</v>
      </c>
      <c r="E18" s="63">
        <v>0</v>
      </c>
      <c r="F18" s="63">
        <v>0</v>
      </c>
      <c r="G18" s="63">
        <v>0</v>
      </c>
      <c r="H18" s="63">
        <v>0</v>
      </c>
      <c r="I18" s="63">
        <v>0</v>
      </c>
      <c r="J18" s="63">
        <v>0</v>
      </c>
      <c r="K18" s="1">
        <v>0</v>
      </c>
      <c r="L18" s="1">
        <v>0</v>
      </c>
      <c r="M18" s="1">
        <v>0</v>
      </c>
      <c r="N18" s="39"/>
      <c r="O18" s="33"/>
      <c r="P18" s="33"/>
      <c r="Q18" s="1">
        <v>0</v>
      </c>
      <c r="R18" s="1">
        <v>0</v>
      </c>
      <c r="S18" s="1">
        <v>0</v>
      </c>
      <c r="T18" s="1">
        <v>0</v>
      </c>
      <c r="U18" s="1">
        <v>0</v>
      </c>
      <c r="V18" s="1">
        <v>0</v>
      </c>
      <c r="W18" s="1">
        <v>0</v>
      </c>
      <c r="X18" s="1">
        <v>0</v>
      </c>
      <c r="Y18" s="3" t="s">
        <v>17</v>
      </c>
    </row>
    <row r="19" spans="1:25">
      <c r="A19" s="29" t="s">
        <v>29</v>
      </c>
      <c r="B19" s="39">
        <v>0</v>
      </c>
      <c r="C19" s="63">
        <v>6</v>
      </c>
      <c r="D19" s="63">
        <v>11</v>
      </c>
      <c r="E19" s="63">
        <v>4</v>
      </c>
      <c r="F19" s="63">
        <v>2</v>
      </c>
      <c r="G19" s="63">
        <v>11</v>
      </c>
      <c r="H19" s="63">
        <v>6</v>
      </c>
      <c r="I19" s="63">
        <v>6</v>
      </c>
      <c r="J19" s="63">
        <v>6</v>
      </c>
      <c r="K19" s="1">
        <v>4</v>
      </c>
      <c r="L19" s="1">
        <v>5</v>
      </c>
      <c r="M19" s="1">
        <v>16</v>
      </c>
      <c r="N19" s="39"/>
      <c r="O19" s="33">
        <v>5</v>
      </c>
      <c r="P19" s="33">
        <v>10</v>
      </c>
      <c r="Q19" s="1">
        <v>2</v>
      </c>
      <c r="R19" s="1">
        <v>1</v>
      </c>
      <c r="S19" s="1">
        <v>11</v>
      </c>
      <c r="T19" s="1">
        <v>0</v>
      </c>
      <c r="U19" s="1">
        <v>0</v>
      </c>
      <c r="V19" s="1">
        <v>6</v>
      </c>
      <c r="W19" s="1">
        <v>0</v>
      </c>
      <c r="X19" s="1">
        <v>4</v>
      </c>
      <c r="Y19" s="3">
        <v>16</v>
      </c>
    </row>
    <row r="20" spans="1:25">
      <c r="A20" s="29" t="s">
        <v>30</v>
      </c>
      <c r="B20" s="39">
        <v>0</v>
      </c>
      <c r="C20" s="63">
        <v>1</v>
      </c>
      <c r="D20" s="63">
        <v>6</v>
      </c>
      <c r="E20" s="63">
        <v>0</v>
      </c>
      <c r="F20" s="63">
        <v>1</v>
      </c>
      <c r="G20" s="63">
        <v>3</v>
      </c>
      <c r="H20" s="63">
        <v>2</v>
      </c>
      <c r="I20" s="63">
        <v>0</v>
      </c>
      <c r="J20" s="63">
        <v>2</v>
      </c>
      <c r="K20" s="1">
        <v>7</v>
      </c>
      <c r="L20" s="1">
        <v>7</v>
      </c>
      <c r="M20" s="1">
        <v>10</v>
      </c>
      <c r="N20" s="39"/>
      <c r="O20" s="33"/>
      <c r="P20" s="33"/>
      <c r="Q20" s="1">
        <v>0</v>
      </c>
      <c r="R20" s="1">
        <v>0</v>
      </c>
      <c r="S20" s="1">
        <v>0</v>
      </c>
      <c r="T20" s="1">
        <v>0</v>
      </c>
      <c r="U20" s="1">
        <v>0</v>
      </c>
      <c r="V20" s="1">
        <v>0</v>
      </c>
      <c r="W20" s="1">
        <v>0</v>
      </c>
      <c r="X20" s="1">
        <v>0</v>
      </c>
      <c r="Y20" s="3" t="s">
        <v>17</v>
      </c>
    </row>
    <row r="21" spans="1:25">
      <c r="A21" s="29" t="s">
        <v>31</v>
      </c>
      <c r="B21" s="39">
        <v>0</v>
      </c>
      <c r="C21" s="63">
        <v>12</v>
      </c>
      <c r="D21" s="63">
        <v>9</v>
      </c>
      <c r="E21" s="63">
        <v>24</v>
      </c>
      <c r="F21" s="63">
        <v>10</v>
      </c>
      <c r="G21" s="63">
        <v>16</v>
      </c>
      <c r="H21" s="63">
        <v>20</v>
      </c>
      <c r="I21" s="63">
        <v>18</v>
      </c>
      <c r="J21" s="63">
        <v>21</v>
      </c>
      <c r="K21" s="1">
        <v>30</v>
      </c>
      <c r="L21" s="1">
        <v>13</v>
      </c>
      <c r="M21" s="1">
        <v>32</v>
      </c>
      <c r="N21" s="39"/>
      <c r="O21" s="33">
        <v>9</v>
      </c>
      <c r="P21" s="33">
        <v>6</v>
      </c>
      <c r="Q21" s="1">
        <v>18</v>
      </c>
      <c r="R21" s="1">
        <v>6</v>
      </c>
      <c r="S21" s="1">
        <v>12</v>
      </c>
      <c r="T21" s="1">
        <v>15</v>
      </c>
      <c r="U21" s="1">
        <v>14</v>
      </c>
      <c r="V21" s="1">
        <v>19</v>
      </c>
      <c r="W21" s="1">
        <v>27</v>
      </c>
      <c r="X21" s="1">
        <v>12</v>
      </c>
      <c r="Y21" s="3">
        <v>31</v>
      </c>
    </row>
    <row r="22" spans="1:25">
      <c r="A22" s="34" t="s">
        <v>32</v>
      </c>
      <c r="B22" s="40">
        <v>0</v>
      </c>
      <c r="C22" s="63">
        <v>0</v>
      </c>
      <c r="D22" s="63">
        <v>0</v>
      </c>
      <c r="E22" s="63">
        <v>0</v>
      </c>
      <c r="F22" s="63">
        <v>0</v>
      </c>
      <c r="G22" s="63">
        <v>0</v>
      </c>
      <c r="H22" s="63">
        <v>0</v>
      </c>
      <c r="I22" s="63">
        <v>0</v>
      </c>
      <c r="J22" s="63">
        <v>0</v>
      </c>
      <c r="K22" s="1">
        <v>0</v>
      </c>
      <c r="L22" s="1">
        <v>0</v>
      </c>
      <c r="N22" s="40"/>
      <c r="O22" s="35"/>
      <c r="P22" s="35"/>
      <c r="Q22" s="75">
        <v>0</v>
      </c>
      <c r="R22" s="1">
        <v>0</v>
      </c>
      <c r="S22" s="1">
        <v>0</v>
      </c>
      <c r="T22" s="1">
        <v>0</v>
      </c>
      <c r="U22" s="1">
        <v>0</v>
      </c>
      <c r="V22" s="1">
        <v>0</v>
      </c>
      <c r="W22" s="1">
        <v>0</v>
      </c>
      <c r="X22" s="1">
        <v>0</v>
      </c>
      <c r="Y22" s="3" t="s">
        <v>17</v>
      </c>
    </row>
    <row r="23" spans="1:25">
      <c r="A23" s="29" t="s">
        <v>33</v>
      </c>
      <c r="B23" s="67">
        <f t="shared" ref="B23:N23" si="22">SUM(B25:B37)</f>
        <v>5</v>
      </c>
      <c r="C23" s="30">
        <f t="shared" ref="C23:E23" si="23">SUM(C25:C37)</f>
        <v>13</v>
      </c>
      <c r="D23" s="30">
        <f t="shared" si="23"/>
        <v>8</v>
      </c>
      <c r="E23" s="30">
        <f t="shared" si="23"/>
        <v>6</v>
      </c>
      <c r="F23" s="30">
        <f t="shared" ref="F23:L23" si="24">SUM(F25:F37)</f>
        <v>31</v>
      </c>
      <c r="G23" s="30">
        <f t="shared" si="24"/>
        <v>33</v>
      </c>
      <c r="H23" s="30">
        <f t="shared" si="24"/>
        <v>35</v>
      </c>
      <c r="I23" s="49">
        <f t="shared" si="24"/>
        <v>82</v>
      </c>
      <c r="J23" s="49">
        <f t="shared" si="24"/>
        <v>99</v>
      </c>
      <c r="K23" s="49">
        <f t="shared" si="24"/>
        <v>99</v>
      </c>
      <c r="L23" s="49">
        <f t="shared" si="24"/>
        <v>58</v>
      </c>
      <c r="M23" s="49">
        <f t="shared" ref="M23" si="25">SUM(M25:M37)</f>
        <v>129</v>
      </c>
      <c r="N23" s="67">
        <f t="shared" si="22"/>
        <v>0</v>
      </c>
      <c r="O23" s="30">
        <f t="shared" ref="O23:Q23" si="26">SUM(O25:O37)</f>
        <v>0</v>
      </c>
      <c r="P23" s="30">
        <f t="shared" si="26"/>
        <v>0</v>
      </c>
      <c r="Q23" s="30">
        <f t="shared" si="26"/>
        <v>0</v>
      </c>
      <c r="R23" s="30">
        <f t="shared" ref="R23:X23" si="27">SUM(R25:R37)</f>
        <v>0</v>
      </c>
      <c r="S23" s="30">
        <f t="shared" si="27"/>
        <v>0</v>
      </c>
      <c r="T23" s="30">
        <f t="shared" si="27"/>
        <v>0</v>
      </c>
      <c r="U23" s="30">
        <f t="shared" si="27"/>
        <v>1</v>
      </c>
      <c r="V23" s="30">
        <f t="shared" si="27"/>
        <v>0</v>
      </c>
      <c r="W23" s="49">
        <f t="shared" si="27"/>
        <v>0</v>
      </c>
      <c r="X23" s="49">
        <f t="shared" si="27"/>
        <v>0</v>
      </c>
      <c r="Y23" s="165">
        <f t="shared" ref="Y23" si="28">SUM(Y25:Y37)</f>
        <v>0</v>
      </c>
    </row>
    <row r="24" spans="1:25">
      <c r="A24" s="31" t="s">
        <v>89</v>
      </c>
      <c r="B24" s="68">
        <f t="shared" ref="B24:N24" si="29">(B23/B4)*100</f>
        <v>6.0975609756097562</v>
      </c>
      <c r="C24" s="32">
        <f t="shared" ref="C24:E24" si="30">(C23/C4)*100</f>
        <v>9.4890510948905096</v>
      </c>
      <c r="D24" s="32">
        <f t="shared" si="30"/>
        <v>5.5172413793103452</v>
      </c>
      <c r="E24" s="32">
        <f t="shared" si="30"/>
        <v>4.838709677419355</v>
      </c>
      <c r="F24" s="32">
        <f t="shared" ref="F24:L24" si="31">(F23/F4)*100</f>
        <v>23.134328358208954</v>
      </c>
      <c r="G24" s="32">
        <f t="shared" si="31"/>
        <v>18.232044198895029</v>
      </c>
      <c r="H24" s="32">
        <f t="shared" si="31"/>
        <v>18.229166666666664</v>
      </c>
      <c r="I24" s="48">
        <f t="shared" si="31"/>
        <v>34.893617021276597</v>
      </c>
      <c r="J24" s="48">
        <f t="shared" si="31"/>
        <v>36.666666666666664</v>
      </c>
      <c r="K24" s="48">
        <f t="shared" si="31"/>
        <v>29.552238805970148</v>
      </c>
      <c r="L24" s="48">
        <f t="shared" si="31"/>
        <v>20.422535211267608</v>
      </c>
      <c r="M24" s="48">
        <f t="shared" ref="M24" si="32">(M23/M4)*100</f>
        <v>35.833333333333336</v>
      </c>
      <c r="N24" s="68">
        <f t="shared" si="29"/>
        <v>0</v>
      </c>
      <c r="O24" s="32">
        <f t="shared" ref="O24:Q24" si="33">(O23/O4)*100</f>
        <v>0</v>
      </c>
      <c r="P24" s="32">
        <f t="shared" si="33"/>
        <v>0</v>
      </c>
      <c r="Q24" s="32">
        <f t="shared" si="33"/>
        <v>0</v>
      </c>
      <c r="R24" s="32">
        <f t="shared" ref="R24:X24" si="34">(R23/R4)*100</f>
        <v>0</v>
      </c>
      <c r="S24" s="32">
        <f t="shared" si="34"/>
        <v>0</v>
      </c>
      <c r="T24" s="32">
        <f t="shared" si="34"/>
        <v>0</v>
      </c>
      <c r="U24" s="32">
        <f t="shared" si="34"/>
        <v>2.5641025641025639</v>
      </c>
      <c r="V24" s="32">
        <f t="shared" si="34"/>
        <v>0</v>
      </c>
      <c r="W24" s="48">
        <f t="shared" si="34"/>
        <v>0</v>
      </c>
      <c r="X24" s="48">
        <f t="shared" si="34"/>
        <v>0</v>
      </c>
      <c r="Y24" s="164">
        <f t="shared" ref="Y24" si="35">(Y23/Y4)*100</f>
        <v>0</v>
      </c>
    </row>
    <row r="25" spans="1:25">
      <c r="A25" s="29" t="s">
        <v>34</v>
      </c>
      <c r="B25" s="39">
        <v>0</v>
      </c>
      <c r="C25" s="63">
        <v>0</v>
      </c>
      <c r="D25" s="63">
        <v>0</v>
      </c>
      <c r="E25" s="63">
        <v>0</v>
      </c>
      <c r="F25" s="63">
        <v>0</v>
      </c>
      <c r="G25" s="63">
        <v>0</v>
      </c>
      <c r="H25" s="63">
        <v>0</v>
      </c>
      <c r="I25" s="63">
        <v>0</v>
      </c>
      <c r="J25" s="63">
        <v>0</v>
      </c>
      <c r="K25" s="1">
        <v>0</v>
      </c>
      <c r="L25" s="1">
        <v>0</v>
      </c>
      <c r="N25" s="39"/>
      <c r="O25" s="33"/>
      <c r="P25" s="33"/>
      <c r="Q25" s="1">
        <v>0</v>
      </c>
      <c r="R25" s="1">
        <v>0</v>
      </c>
      <c r="S25" s="1">
        <v>0</v>
      </c>
      <c r="T25" s="1">
        <v>0</v>
      </c>
      <c r="U25" s="1">
        <v>0</v>
      </c>
      <c r="V25" s="1">
        <v>0</v>
      </c>
      <c r="W25" s="1">
        <v>0</v>
      </c>
      <c r="X25" s="1">
        <v>0</v>
      </c>
      <c r="Y25" s="3" t="s">
        <v>17</v>
      </c>
    </row>
    <row r="26" spans="1:25">
      <c r="A26" s="29" t="s">
        <v>35</v>
      </c>
      <c r="B26" s="39">
        <v>0</v>
      </c>
      <c r="C26" s="63">
        <v>0</v>
      </c>
      <c r="D26" s="63">
        <v>0</v>
      </c>
      <c r="E26" s="63">
        <v>0</v>
      </c>
      <c r="F26" s="63">
        <v>0</v>
      </c>
      <c r="G26" s="63">
        <v>0</v>
      </c>
      <c r="H26" s="63">
        <v>0</v>
      </c>
      <c r="I26" s="63">
        <v>0</v>
      </c>
      <c r="J26" s="63">
        <v>0</v>
      </c>
      <c r="K26" s="1">
        <v>0</v>
      </c>
      <c r="L26" s="1">
        <v>0</v>
      </c>
      <c r="M26" s="1">
        <v>0</v>
      </c>
      <c r="N26" s="39"/>
      <c r="O26" s="33"/>
      <c r="P26" s="33"/>
      <c r="Q26" s="1">
        <v>0</v>
      </c>
      <c r="R26" s="1">
        <v>0</v>
      </c>
      <c r="S26" s="1">
        <v>0</v>
      </c>
      <c r="T26" s="1">
        <v>0</v>
      </c>
      <c r="U26" s="1">
        <v>0</v>
      </c>
      <c r="V26" s="1">
        <v>0</v>
      </c>
      <c r="W26" s="1">
        <v>0</v>
      </c>
      <c r="X26" s="1">
        <v>0</v>
      </c>
      <c r="Y26" s="3" t="s">
        <v>17</v>
      </c>
    </row>
    <row r="27" spans="1:25">
      <c r="A27" s="29" t="s">
        <v>36</v>
      </c>
      <c r="B27" s="39">
        <v>4</v>
      </c>
      <c r="C27" s="63">
        <v>4</v>
      </c>
      <c r="D27" s="63">
        <v>4</v>
      </c>
      <c r="E27" s="63">
        <v>3</v>
      </c>
      <c r="F27" s="63">
        <v>14</v>
      </c>
      <c r="G27" s="63">
        <v>8</v>
      </c>
      <c r="H27" s="63">
        <v>6</v>
      </c>
      <c r="I27" s="63">
        <v>35</v>
      </c>
      <c r="J27" s="63">
        <v>35</v>
      </c>
      <c r="K27" s="1">
        <v>40</v>
      </c>
      <c r="L27" s="1">
        <v>29</v>
      </c>
      <c r="M27" s="1">
        <v>104</v>
      </c>
      <c r="N27" s="39"/>
      <c r="O27" s="33"/>
      <c r="P27" s="33"/>
      <c r="Q27" s="1">
        <v>0</v>
      </c>
      <c r="R27" s="1">
        <v>0</v>
      </c>
      <c r="S27" s="1">
        <v>0</v>
      </c>
      <c r="T27" s="1">
        <v>0</v>
      </c>
      <c r="U27" s="1">
        <v>1</v>
      </c>
      <c r="V27" s="1">
        <v>0</v>
      </c>
      <c r="W27" s="1">
        <v>0</v>
      </c>
      <c r="X27" s="1">
        <v>0</v>
      </c>
      <c r="Y27" s="3" t="s">
        <v>17</v>
      </c>
    </row>
    <row r="28" spans="1:25">
      <c r="A28" s="29" t="s">
        <v>37</v>
      </c>
      <c r="B28" s="39">
        <v>0</v>
      </c>
      <c r="C28" s="63">
        <v>9</v>
      </c>
      <c r="D28" s="63">
        <v>4</v>
      </c>
      <c r="E28" s="63">
        <v>3</v>
      </c>
      <c r="F28" s="63">
        <v>9</v>
      </c>
      <c r="G28" s="63">
        <v>19</v>
      </c>
      <c r="H28" s="63">
        <v>15</v>
      </c>
      <c r="I28" s="63">
        <v>33</v>
      </c>
      <c r="J28" s="63">
        <v>43</v>
      </c>
      <c r="K28" s="1">
        <v>37</v>
      </c>
      <c r="L28" s="1">
        <v>0</v>
      </c>
      <c r="M28" s="1">
        <v>0</v>
      </c>
      <c r="N28" s="39"/>
      <c r="O28" s="33"/>
      <c r="P28" s="33"/>
      <c r="Q28" s="1">
        <v>0</v>
      </c>
      <c r="R28" s="1">
        <v>0</v>
      </c>
      <c r="S28" s="1">
        <v>0</v>
      </c>
      <c r="T28" s="1">
        <v>0</v>
      </c>
      <c r="U28" s="1">
        <v>0</v>
      </c>
      <c r="V28" s="1">
        <v>0</v>
      </c>
      <c r="W28" s="1">
        <v>0</v>
      </c>
      <c r="X28" s="1">
        <v>0</v>
      </c>
      <c r="Y28" s="3" t="s">
        <v>17</v>
      </c>
    </row>
    <row r="29" spans="1:25">
      <c r="A29" s="29" t="s">
        <v>38</v>
      </c>
      <c r="B29" s="39">
        <v>0</v>
      </c>
      <c r="C29" s="63">
        <v>0</v>
      </c>
      <c r="D29" s="63">
        <v>0</v>
      </c>
      <c r="E29" s="63">
        <v>0</v>
      </c>
      <c r="F29" s="63">
        <v>0</v>
      </c>
      <c r="G29" s="63">
        <v>0</v>
      </c>
      <c r="H29" s="63">
        <v>0</v>
      </c>
      <c r="I29" s="63">
        <v>0</v>
      </c>
      <c r="J29" s="63">
        <v>0</v>
      </c>
      <c r="K29" s="1">
        <v>0</v>
      </c>
      <c r="L29" s="1">
        <v>0</v>
      </c>
      <c r="N29" s="39"/>
      <c r="O29" s="33"/>
      <c r="P29" s="33"/>
      <c r="Q29" s="1">
        <v>0</v>
      </c>
      <c r="R29" s="1">
        <v>0</v>
      </c>
      <c r="S29" s="1">
        <v>0</v>
      </c>
      <c r="T29" s="1">
        <v>0</v>
      </c>
      <c r="U29" s="1">
        <v>0</v>
      </c>
      <c r="V29" s="1">
        <v>0</v>
      </c>
      <c r="W29" s="1">
        <v>0</v>
      </c>
      <c r="X29" s="1">
        <v>0</v>
      </c>
      <c r="Y29" s="3" t="s">
        <v>17</v>
      </c>
    </row>
    <row r="30" spans="1:25">
      <c r="A30" s="29" t="s">
        <v>39</v>
      </c>
      <c r="B30" s="39">
        <v>0</v>
      </c>
      <c r="C30" s="63">
        <v>0</v>
      </c>
      <c r="D30" s="63">
        <v>0</v>
      </c>
      <c r="E30" s="63">
        <v>0</v>
      </c>
      <c r="F30" s="63">
        <v>0</v>
      </c>
      <c r="G30" s="63">
        <v>0</v>
      </c>
      <c r="H30" s="63">
        <v>0</v>
      </c>
      <c r="I30" s="63">
        <v>0</v>
      </c>
      <c r="J30" s="63">
        <v>0</v>
      </c>
      <c r="K30" s="1">
        <v>0</v>
      </c>
      <c r="L30" s="1">
        <v>0</v>
      </c>
      <c r="N30" s="39"/>
      <c r="O30" s="33"/>
      <c r="P30" s="33"/>
      <c r="Q30" s="1">
        <v>0</v>
      </c>
      <c r="R30" s="1">
        <v>0</v>
      </c>
      <c r="S30" s="1">
        <v>0</v>
      </c>
      <c r="T30" s="1">
        <v>0</v>
      </c>
      <c r="U30" s="1">
        <v>0</v>
      </c>
      <c r="V30" s="1">
        <v>0</v>
      </c>
      <c r="W30" s="1">
        <v>0</v>
      </c>
      <c r="X30" s="1">
        <v>0</v>
      </c>
      <c r="Y30" s="3" t="s">
        <v>17</v>
      </c>
    </row>
    <row r="31" spans="1:25">
      <c r="A31" s="29" t="s">
        <v>40</v>
      </c>
      <c r="B31" s="39">
        <v>0</v>
      </c>
      <c r="C31" s="63">
        <v>0</v>
      </c>
      <c r="D31" s="63">
        <v>0</v>
      </c>
      <c r="E31" s="63">
        <v>0</v>
      </c>
      <c r="F31" s="63">
        <v>0</v>
      </c>
      <c r="G31" s="63">
        <v>0</v>
      </c>
      <c r="H31" s="63">
        <v>0</v>
      </c>
      <c r="I31" s="63">
        <v>0</v>
      </c>
      <c r="J31" s="63">
        <v>0</v>
      </c>
      <c r="K31" s="1">
        <v>0</v>
      </c>
      <c r="L31" s="1">
        <v>0</v>
      </c>
      <c r="N31" s="39"/>
      <c r="O31" s="33"/>
      <c r="P31" s="33"/>
      <c r="Q31" s="1">
        <v>0</v>
      </c>
      <c r="R31" s="1">
        <v>0</v>
      </c>
      <c r="S31" s="1">
        <v>0</v>
      </c>
      <c r="T31" s="1">
        <v>0</v>
      </c>
      <c r="U31" s="1">
        <v>0</v>
      </c>
      <c r="V31" s="1">
        <v>0</v>
      </c>
      <c r="W31" s="1">
        <v>0</v>
      </c>
      <c r="X31" s="1">
        <v>0</v>
      </c>
      <c r="Y31" s="3" t="s">
        <v>17</v>
      </c>
    </row>
    <row r="32" spans="1:25">
      <c r="A32" s="29" t="s">
        <v>41</v>
      </c>
      <c r="B32" s="39">
        <v>0</v>
      </c>
      <c r="C32" s="63">
        <v>0</v>
      </c>
      <c r="D32" s="63">
        <v>0</v>
      </c>
      <c r="E32" s="63">
        <v>0</v>
      </c>
      <c r="F32" s="63">
        <v>0</v>
      </c>
      <c r="G32" s="63">
        <v>0</v>
      </c>
      <c r="H32" s="63">
        <v>0</v>
      </c>
      <c r="I32" s="63">
        <v>0</v>
      </c>
      <c r="J32" s="63">
        <v>0</v>
      </c>
      <c r="K32" s="1">
        <v>0</v>
      </c>
      <c r="L32" s="1">
        <v>0</v>
      </c>
      <c r="N32" s="39"/>
      <c r="O32" s="33"/>
      <c r="P32" s="33"/>
      <c r="Q32" s="1">
        <v>0</v>
      </c>
      <c r="R32" s="1">
        <v>0</v>
      </c>
      <c r="S32" s="1">
        <v>0</v>
      </c>
      <c r="T32" s="1">
        <v>0</v>
      </c>
      <c r="U32" s="1">
        <v>0</v>
      </c>
      <c r="V32" s="1">
        <v>0</v>
      </c>
      <c r="W32" s="1">
        <v>0</v>
      </c>
      <c r="X32" s="1">
        <v>0</v>
      </c>
      <c r="Y32" s="3" t="s">
        <v>17</v>
      </c>
    </row>
    <row r="33" spans="1:25">
      <c r="A33" s="29" t="s">
        <v>42</v>
      </c>
      <c r="B33" s="39">
        <v>0</v>
      </c>
      <c r="C33" s="63">
        <v>0</v>
      </c>
      <c r="D33" s="63">
        <v>0</v>
      </c>
      <c r="E33" s="63">
        <v>0</v>
      </c>
      <c r="F33" s="63">
        <v>0</v>
      </c>
      <c r="G33" s="63">
        <v>0</v>
      </c>
      <c r="H33" s="63">
        <v>0</v>
      </c>
      <c r="I33" s="63">
        <v>0</v>
      </c>
      <c r="J33" s="63">
        <v>0</v>
      </c>
      <c r="K33" s="1">
        <v>0</v>
      </c>
      <c r="L33" s="1">
        <v>0</v>
      </c>
      <c r="N33" s="39"/>
      <c r="O33" s="33"/>
      <c r="P33" s="33"/>
      <c r="Q33" s="1">
        <v>0</v>
      </c>
      <c r="R33" s="1">
        <v>0</v>
      </c>
      <c r="S33" s="1">
        <v>0</v>
      </c>
      <c r="T33" s="1">
        <v>0</v>
      </c>
      <c r="U33" s="1">
        <v>0</v>
      </c>
      <c r="V33" s="1">
        <v>0</v>
      </c>
      <c r="W33" s="1">
        <v>0</v>
      </c>
      <c r="X33" s="1">
        <v>0</v>
      </c>
      <c r="Y33" s="3" t="s">
        <v>17</v>
      </c>
    </row>
    <row r="34" spans="1:25">
      <c r="A34" s="29" t="s">
        <v>43</v>
      </c>
      <c r="B34" s="39">
        <v>0</v>
      </c>
      <c r="C34" s="63">
        <v>0</v>
      </c>
      <c r="D34" s="63">
        <v>0</v>
      </c>
      <c r="E34" s="63">
        <v>0</v>
      </c>
      <c r="F34" s="63">
        <v>0</v>
      </c>
      <c r="G34" s="63">
        <v>0</v>
      </c>
      <c r="H34" s="63">
        <v>0</v>
      </c>
      <c r="I34" s="63">
        <v>0</v>
      </c>
      <c r="J34" s="63">
        <v>0</v>
      </c>
      <c r="K34" s="1">
        <v>0</v>
      </c>
      <c r="L34" s="1">
        <v>0</v>
      </c>
      <c r="M34" s="1">
        <v>1</v>
      </c>
      <c r="N34" s="39"/>
      <c r="O34" s="33"/>
      <c r="P34" s="33"/>
      <c r="Q34" s="1">
        <v>0</v>
      </c>
      <c r="R34" s="1">
        <v>0</v>
      </c>
      <c r="S34" s="1">
        <v>0</v>
      </c>
      <c r="T34" s="1">
        <v>0</v>
      </c>
      <c r="U34" s="1">
        <v>0</v>
      </c>
      <c r="V34" s="1">
        <v>0</v>
      </c>
      <c r="W34" s="1">
        <v>0</v>
      </c>
      <c r="X34" s="1">
        <v>0</v>
      </c>
      <c r="Y34" s="3" t="s">
        <v>17</v>
      </c>
    </row>
    <row r="35" spans="1:25">
      <c r="A35" s="29" t="s">
        <v>44</v>
      </c>
      <c r="B35" s="39">
        <v>0</v>
      </c>
      <c r="C35" s="63">
        <v>0</v>
      </c>
      <c r="D35" s="63">
        <v>0</v>
      </c>
      <c r="E35" s="63">
        <v>0</v>
      </c>
      <c r="F35" s="63">
        <v>8</v>
      </c>
      <c r="G35" s="63">
        <v>4</v>
      </c>
      <c r="H35" s="63">
        <v>7</v>
      </c>
      <c r="I35" s="63">
        <v>8</v>
      </c>
      <c r="J35" s="63">
        <v>16</v>
      </c>
      <c r="K35" s="1">
        <v>11</v>
      </c>
      <c r="L35" s="1">
        <v>13</v>
      </c>
      <c r="M35" s="1">
        <v>12</v>
      </c>
      <c r="N35" s="39"/>
      <c r="O35" s="33"/>
      <c r="P35" s="33"/>
      <c r="Q35" s="1">
        <v>0</v>
      </c>
      <c r="R35" s="1">
        <v>0</v>
      </c>
      <c r="S35" s="1">
        <v>0</v>
      </c>
      <c r="T35" s="1">
        <v>0</v>
      </c>
      <c r="U35" s="1">
        <v>0</v>
      </c>
      <c r="V35" s="1">
        <v>0</v>
      </c>
      <c r="W35" s="1">
        <v>0</v>
      </c>
      <c r="X35" s="1">
        <v>0</v>
      </c>
      <c r="Y35" s="3" t="s">
        <v>17</v>
      </c>
    </row>
    <row r="36" spans="1:25">
      <c r="A36" s="29" t="s">
        <v>45</v>
      </c>
      <c r="B36" s="39">
        <v>1</v>
      </c>
      <c r="C36" s="63">
        <v>0</v>
      </c>
      <c r="D36" s="63">
        <v>0</v>
      </c>
      <c r="E36" s="63">
        <v>0</v>
      </c>
      <c r="F36" s="63">
        <v>0</v>
      </c>
      <c r="G36" s="63">
        <v>2</v>
      </c>
      <c r="H36" s="63">
        <v>7</v>
      </c>
      <c r="I36" s="63">
        <v>6</v>
      </c>
      <c r="J36" s="63">
        <v>5</v>
      </c>
      <c r="K36" s="1">
        <v>11</v>
      </c>
      <c r="L36" s="1">
        <v>16</v>
      </c>
      <c r="M36" s="1">
        <v>12</v>
      </c>
      <c r="N36" s="39"/>
      <c r="O36" s="33"/>
      <c r="P36" s="33"/>
      <c r="Q36" s="1">
        <v>0</v>
      </c>
      <c r="R36" s="1">
        <v>0</v>
      </c>
      <c r="S36" s="1">
        <v>0</v>
      </c>
      <c r="T36" s="1">
        <v>0</v>
      </c>
      <c r="U36" s="1">
        <v>0</v>
      </c>
      <c r="V36" s="1">
        <v>0</v>
      </c>
      <c r="W36" s="1">
        <v>0</v>
      </c>
      <c r="X36" s="1">
        <v>0</v>
      </c>
      <c r="Y36" s="3" t="s">
        <v>17</v>
      </c>
    </row>
    <row r="37" spans="1:25">
      <c r="A37" s="34" t="s">
        <v>46</v>
      </c>
      <c r="B37" s="40">
        <v>0</v>
      </c>
      <c r="C37" s="63">
        <v>0</v>
      </c>
      <c r="D37" s="63">
        <v>0</v>
      </c>
      <c r="E37" s="63">
        <v>0</v>
      </c>
      <c r="F37" s="63">
        <v>0</v>
      </c>
      <c r="G37" s="63">
        <v>0</v>
      </c>
      <c r="H37" s="63">
        <v>0</v>
      </c>
      <c r="I37" s="63">
        <v>0</v>
      </c>
      <c r="J37" s="63">
        <v>0</v>
      </c>
      <c r="K37" s="1">
        <v>0</v>
      </c>
      <c r="L37" s="1">
        <v>0</v>
      </c>
      <c r="N37" s="40"/>
      <c r="O37" s="35"/>
      <c r="P37" s="35"/>
      <c r="Q37" s="75">
        <v>0</v>
      </c>
      <c r="R37" s="1">
        <v>0</v>
      </c>
      <c r="S37" s="1">
        <v>0</v>
      </c>
      <c r="T37" s="1">
        <v>0</v>
      </c>
      <c r="U37" s="1">
        <v>0</v>
      </c>
      <c r="V37" s="1">
        <v>0</v>
      </c>
      <c r="W37" s="1">
        <v>0</v>
      </c>
      <c r="X37" s="1">
        <v>0</v>
      </c>
      <c r="Y37" s="3" t="s">
        <v>17</v>
      </c>
    </row>
    <row r="38" spans="1:25">
      <c r="A38" s="29" t="s">
        <v>47</v>
      </c>
      <c r="B38" s="67">
        <f t="shared" ref="B38:N38" si="36">SUM(B40:B51)</f>
        <v>1</v>
      </c>
      <c r="C38" s="30">
        <f t="shared" ref="C38:E38" si="37">SUM(C40:C51)</f>
        <v>20</v>
      </c>
      <c r="D38" s="30">
        <f t="shared" si="37"/>
        <v>34</v>
      </c>
      <c r="E38" s="30">
        <f t="shared" si="37"/>
        <v>23</v>
      </c>
      <c r="F38" s="30">
        <f t="shared" ref="F38:L38" si="38">SUM(F40:F51)</f>
        <v>29</v>
      </c>
      <c r="G38" s="30">
        <f t="shared" si="38"/>
        <v>43</v>
      </c>
      <c r="H38" s="30">
        <f t="shared" si="38"/>
        <v>44</v>
      </c>
      <c r="I38" s="49">
        <f t="shared" si="38"/>
        <v>29</v>
      </c>
      <c r="J38" s="49">
        <f t="shared" si="38"/>
        <v>27</v>
      </c>
      <c r="K38" s="49">
        <f t="shared" si="38"/>
        <v>55</v>
      </c>
      <c r="L38" s="49">
        <f t="shared" si="38"/>
        <v>68</v>
      </c>
      <c r="M38" s="49">
        <f t="shared" ref="M38" si="39">SUM(M40:M51)</f>
        <v>57</v>
      </c>
      <c r="N38" s="67">
        <f t="shared" si="36"/>
        <v>0</v>
      </c>
      <c r="O38" s="30">
        <f t="shared" ref="O38:Q38" si="40">SUM(O40:O51)</f>
        <v>0</v>
      </c>
      <c r="P38" s="30">
        <f t="shared" si="40"/>
        <v>0</v>
      </c>
      <c r="Q38" s="30">
        <f t="shared" si="40"/>
        <v>0</v>
      </c>
      <c r="R38" s="30">
        <f t="shared" ref="R38:X38" si="41">SUM(R40:R51)</f>
        <v>0</v>
      </c>
      <c r="S38" s="30">
        <f t="shared" si="41"/>
        <v>5</v>
      </c>
      <c r="T38" s="30">
        <f t="shared" si="41"/>
        <v>0</v>
      </c>
      <c r="U38" s="30">
        <f t="shared" si="41"/>
        <v>5</v>
      </c>
      <c r="V38" s="30">
        <f t="shared" si="41"/>
        <v>3</v>
      </c>
      <c r="W38" s="49">
        <f t="shared" si="41"/>
        <v>27</v>
      </c>
      <c r="X38" s="49">
        <f t="shared" si="41"/>
        <v>32</v>
      </c>
      <c r="Y38" s="165">
        <f t="shared" ref="Y38" si="42">SUM(Y40:Y51)</f>
        <v>18</v>
      </c>
    </row>
    <row r="39" spans="1:25">
      <c r="A39" s="31" t="s">
        <v>89</v>
      </c>
      <c r="B39" s="68">
        <f t="shared" ref="B39:N39" si="43">(B38/B4)*100</f>
        <v>1.2195121951219512</v>
      </c>
      <c r="C39" s="32">
        <f t="shared" ref="C39:E39" si="44">(C38/C4)*100</f>
        <v>14.5985401459854</v>
      </c>
      <c r="D39" s="32">
        <f t="shared" si="44"/>
        <v>23.448275862068964</v>
      </c>
      <c r="E39" s="32">
        <f t="shared" si="44"/>
        <v>18.548387096774192</v>
      </c>
      <c r="F39" s="32">
        <f t="shared" ref="F39:L39" si="45">(F38/F4)*100</f>
        <v>21.641791044776117</v>
      </c>
      <c r="G39" s="32">
        <f t="shared" si="45"/>
        <v>23.756906077348066</v>
      </c>
      <c r="H39" s="32">
        <f t="shared" si="45"/>
        <v>22.916666666666664</v>
      </c>
      <c r="I39" s="48">
        <f t="shared" si="45"/>
        <v>12.340425531914894</v>
      </c>
      <c r="J39" s="48">
        <f t="shared" si="45"/>
        <v>10</v>
      </c>
      <c r="K39" s="48">
        <f t="shared" si="45"/>
        <v>16.417910447761194</v>
      </c>
      <c r="L39" s="48">
        <f t="shared" si="45"/>
        <v>23.943661971830984</v>
      </c>
      <c r="M39" s="48">
        <f t="shared" ref="M39" si="46">(M38/M4)*100</f>
        <v>15.833333333333332</v>
      </c>
      <c r="N39" s="68">
        <f t="shared" si="43"/>
        <v>0</v>
      </c>
      <c r="O39" s="32">
        <f t="shared" ref="O39:Q39" si="47">(O38/O4)*100</f>
        <v>0</v>
      </c>
      <c r="P39" s="32">
        <f t="shared" si="47"/>
        <v>0</v>
      </c>
      <c r="Q39" s="32">
        <f t="shared" si="47"/>
        <v>0</v>
      </c>
      <c r="R39" s="32">
        <f t="shared" ref="R39:X39" si="48">(R38/R4)*100</f>
        <v>0</v>
      </c>
      <c r="S39" s="32">
        <f t="shared" si="48"/>
        <v>12.820512820512819</v>
      </c>
      <c r="T39" s="32">
        <f t="shared" si="48"/>
        <v>0</v>
      </c>
      <c r="U39" s="32">
        <f t="shared" si="48"/>
        <v>12.820512820512819</v>
      </c>
      <c r="V39" s="32">
        <f t="shared" si="48"/>
        <v>5.6603773584905666</v>
      </c>
      <c r="W39" s="48">
        <f t="shared" si="48"/>
        <v>29.032258064516132</v>
      </c>
      <c r="X39" s="48">
        <f t="shared" si="48"/>
        <v>36.781609195402297</v>
      </c>
      <c r="Y39" s="164">
        <f t="shared" ref="Y39" si="49">(Y38/Y4)*100</f>
        <v>24.324324324324326</v>
      </c>
    </row>
    <row r="40" spans="1:25">
      <c r="A40" s="29" t="s">
        <v>48</v>
      </c>
      <c r="B40" s="39">
        <v>1</v>
      </c>
      <c r="C40" s="63">
        <v>4</v>
      </c>
      <c r="D40" s="63">
        <v>18</v>
      </c>
      <c r="E40" s="63">
        <v>12</v>
      </c>
      <c r="F40" s="63">
        <v>19</v>
      </c>
      <c r="G40" s="63">
        <v>31</v>
      </c>
      <c r="H40" s="63">
        <v>28</v>
      </c>
      <c r="I40" s="63">
        <v>23</v>
      </c>
      <c r="J40" s="63">
        <v>18</v>
      </c>
      <c r="K40" s="1">
        <v>26</v>
      </c>
      <c r="L40" s="1">
        <v>24</v>
      </c>
      <c r="M40" s="1">
        <v>20</v>
      </c>
      <c r="N40" s="39"/>
      <c r="O40" s="33"/>
      <c r="P40" s="33"/>
      <c r="Q40" s="1">
        <v>0</v>
      </c>
      <c r="R40" s="1">
        <v>0</v>
      </c>
      <c r="S40" s="1">
        <v>5</v>
      </c>
      <c r="T40" s="1">
        <v>0</v>
      </c>
      <c r="U40" s="1">
        <v>5</v>
      </c>
      <c r="V40" s="1">
        <v>3</v>
      </c>
      <c r="W40" s="1">
        <v>11</v>
      </c>
      <c r="X40" s="1">
        <v>8</v>
      </c>
      <c r="Y40" s="3" t="s">
        <v>17</v>
      </c>
    </row>
    <row r="41" spans="1:25">
      <c r="A41" s="29" t="s">
        <v>49</v>
      </c>
      <c r="B41" s="39">
        <v>0</v>
      </c>
      <c r="C41" s="63">
        <v>0</v>
      </c>
      <c r="D41" s="63">
        <v>0</v>
      </c>
      <c r="E41" s="63">
        <v>2</v>
      </c>
      <c r="F41" s="63">
        <v>3</v>
      </c>
      <c r="G41" s="63">
        <v>1</v>
      </c>
      <c r="H41" s="63">
        <v>0</v>
      </c>
      <c r="I41" s="63">
        <v>0</v>
      </c>
      <c r="J41" s="63">
        <v>0</v>
      </c>
      <c r="K41" s="1">
        <v>0</v>
      </c>
      <c r="L41" s="1">
        <v>0</v>
      </c>
      <c r="M41" s="1">
        <v>1</v>
      </c>
      <c r="N41" s="39"/>
      <c r="O41" s="33"/>
      <c r="P41" s="33"/>
      <c r="Q41" s="1">
        <v>0</v>
      </c>
      <c r="R41" s="1">
        <v>0</v>
      </c>
      <c r="S41" s="1">
        <v>0</v>
      </c>
      <c r="T41" s="1">
        <v>0</v>
      </c>
      <c r="U41" s="1">
        <v>0</v>
      </c>
      <c r="V41" s="1">
        <v>0</v>
      </c>
      <c r="W41" s="1">
        <v>0</v>
      </c>
      <c r="X41" s="1">
        <v>0</v>
      </c>
      <c r="Y41" s="3" t="s">
        <v>17</v>
      </c>
    </row>
    <row r="42" spans="1:25">
      <c r="A42" s="29" t="s">
        <v>50</v>
      </c>
      <c r="B42" s="39">
        <v>0</v>
      </c>
      <c r="C42" s="63">
        <v>4</v>
      </c>
      <c r="D42" s="63">
        <v>1</v>
      </c>
      <c r="E42" s="63">
        <v>0</v>
      </c>
      <c r="F42" s="63">
        <v>0</v>
      </c>
      <c r="G42" s="63">
        <v>1</v>
      </c>
      <c r="H42" s="63">
        <v>2</v>
      </c>
      <c r="I42" s="63">
        <v>1</v>
      </c>
      <c r="J42" s="63">
        <v>0</v>
      </c>
      <c r="K42" s="1">
        <v>3</v>
      </c>
      <c r="L42" s="1">
        <v>3</v>
      </c>
      <c r="M42" s="1">
        <v>2</v>
      </c>
      <c r="N42" s="39"/>
      <c r="O42" s="33"/>
      <c r="P42" s="33"/>
      <c r="Q42" s="1">
        <v>0</v>
      </c>
      <c r="R42" s="1">
        <v>0</v>
      </c>
      <c r="S42" s="1">
        <v>0</v>
      </c>
      <c r="T42" s="1">
        <v>0</v>
      </c>
      <c r="U42" s="1">
        <v>0</v>
      </c>
      <c r="V42" s="1">
        <v>0</v>
      </c>
      <c r="W42" s="1">
        <v>0</v>
      </c>
      <c r="X42" s="1">
        <v>0</v>
      </c>
      <c r="Y42" s="3" t="s">
        <v>17</v>
      </c>
    </row>
    <row r="43" spans="1:25">
      <c r="A43" s="29" t="s">
        <v>51</v>
      </c>
      <c r="B43" s="39">
        <v>0</v>
      </c>
      <c r="C43" s="63">
        <v>0</v>
      </c>
      <c r="D43" s="63">
        <v>0</v>
      </c>
      <c r="E43" s="63">
        <v>0</v>
      </c>
      <c r="F43" s="63">
        <v>0</v>
      </c>
      <c r="G43" s="63">
        <v>0</v>
      </c>
      <c r="H43" s="63">
        <v>1</v>
      </c>
      <c r="I43" s="63">
        <v>1</v>
      </c>
      <c r="J43" s="63">
        <v>3</v>
      </c>
      <c r="K43" s="1">
        <v>0</v>
      </c>
      <c r="L43" s="1">
        <v>1</v>
      </c>
      <c r="M43" s="1">
        <v>0</v>
      </c>
      <c r="N43" s="39"/>
      <c r="O43" s="33"/>
      <c r="P43" s="33"/>
      <c r="Q43" s="1">
        <v>0</v>
      </c>
      <c r="R43" s="1">
        <v>0</v>
      </c>
      <c r="S43" s="1">
        <v>0</v>
      </c>
      <c r="T43" s="1">
        <v>0</v>
      </c>
      <c r="U43" s="1">
        <v>0</v>
      </c>
      <c r="V43" s="1">
        <v>0</v>
      </c>
      <c r="W43" s="1">
        <v>0</v>
      </c>
      <c r="X43" s="1">
        <v>0</v>
      </c>
      <c r="Y43" s="3" t="s">
        <v>17</v>
      </c>
    </row>
    <row r="44" spans="1:25">
      <c r="A44" s="29" t="s">
        <v>52</v>
      </c>
      <c r="B44" s="39">
        <v>0</v>
      </c>
      <c r="C44" s="63">
        <v>7</v>
      </c>
      <c r="D44" s="63">
        <v>3</v>
      </c>
      <c r="E44" s="63">
        <v>8</v>
      </c>
      <c r="F44" s="63">
        <v>3</v>
      </c>
      <c r="G44" s="63">
        <v>4</v>
      </c>
      <c r="H44" s="63">
        <v>2</v>
      </c>
      <c r="I44" s="63">
        <v>3</v>
      </c>
      <c r="J44" s="63">
        <v>4</v>
      </c>
      <c r="K44" s="1">
        <v>5</v>
      </c>
      <c r="L44" s="1">
        <v>9</v>
      </c>
      <c r="M44" s="1">
        <v>4</v>
      </c>
      <c r="N44" s="39"/>
      <c r="O44" s="33"/>
      <c r="P44" s="33"/>
      <c r="Q44" s="1">
        <v>0</v>
      </c>
      <c r="R44" s="1">
        <v>0</v>
      </c>
      <c r="S44" s="1">
        <v>0</v>
      </c>
      <c r="T44" s="1">
        <v>0</v>
      </c>
      <c r="U44" s="1">
        <v>0</v>
      </c>
      <c r="V44" s="1">
        <v>0</v>
      </c>
      <c r="W44" s="1">
        <v>0</v>
      </c>
      <c r="X44" s="1">
        <v>0</v>
      </c>
      <c r="Y44" s="3" t="s">
        <v>17</v>
      </c>
    </row>
    <row r="45" spans="1:25">
      <c r="A45" s="29" t="s">
        <v>53</v>
      </c>
      <c r="B45" s="39">
        <v>0</v>
      </c>
      <c r="C45" s="63">
        <v>1</v>
      </c>
      <c r="D45" s="63">
        <v>0</v>
      </c>
      <c r="E45" s="63">
        <v>0</v>
      </c>
      <c r="F45" s="63">
        <v>0</v>
      </c>
      <c r="G45" s="63">
        <v>1</v>
      </c>
      <c r="H45" s="63">
        <v>0</v>
      </c>
      <c r="I45" s="63">
        <v>0</v>
      </c>
      <c r="J45" s="63">
        <v>0</v>
      </c>
      <c r="K45" s="1">
        <v>1</v>
      </c>
      <c r="L45" s="1">
        <v>2</v>
      </c>
      <c r="M45" s="1">
        <v>1</v>
      </c>
      <c r="N45" s="39"/>
      <c r="O45" s="33"/>
      <c r="P45" s="33"/>
      <c r="Q45" s="1">
        <v>0</v>
      </c>
      <c r="R45" s="1">
        <v>0</v>
      </c>
      <c r="S45" s="1">
        <v>0</v>
      </c>
      <c r="T45" s="1">
        <v>0</v>
      </c>
      <c r="U45" s="1">
        <v>0</v>
      </c>
      <c r="V45" s="1">
        <v>0</v>
      </c>
      <c r="W45" s="1">
        <v>0</v>
      </c>
      <c r="X45" s="1">
        <v>0</v>
      </c>
      <c r="Y45" s="3" t="s">
        <v>17</v>
      </c>
    </row>
    <row r="46" spans="1:25">
      <c r="A46" s="29" t="s">
        <v>54</v>
      </c>
      <c r="B46" s="39">
        <v>0</v>
      </c>
      <c r="C46" s="63">
        <v>4</v>
      </c>
      <c r="D46" s="63">
        <v>12</v>
      </c>
      <c r="E46" s="63">
        <v>1</v>
      </c>
      <c r="F46" s="63">
        <v>1</v>
      </c>
      <c r="G46" s="63">
        <v>2</v>
      </c>
      <c r="H46" s="63">
        <v>3</v>
      </c>
      <c r="I46" s="63">
        <v>0</v>
      </c>
      <c r="J46" s="63">
        <v>0</v>
      </c>
      <c r="K46" s="1">
        <v>2</v>
      </c>
      <c r="L46" s="1">
        <v>2</v>
      </c>
      <c r="M46" s="1">
        <v>0</v>
      </c>
      <c r="N46" s="39"/>
      <c r="O46" s="33"/>
      <c r="P46" s="33"/>
      <c r="Q46" s="1">
        <v>0</v>
      </c>
      <c r="R46" s="1">
        <v>0</v>
      </c>
      <c r="S46" s="1">
        <v>0</v>
      </c>
      <c r="T46" s="1">
        <v>0</v>
      </c>
      <c r="U46" s="1">
        <v>0</v>
      </c>
      <c r="V46" s="1">
        <v>0</v>
      </c>
      <c r="W46" s="1">
        <v>0</v>
      </c>
      <c r="X46" s="1">
        <v>0</v>
      </c>
      <c r="Y46" s="3" t="s">
        <v>17</v>
      </c>
    </row>
    <row r="47" spans="1:25">
      <c r="A47" s="29" t="s">
        <v>55</v>
      </c>
      <c r="B47" s="39">
        <v>0</v>
      </c>
      <c r="C47" s="63">
        <v>0</v>
      </c>
      <c r="D47" s="63">
        <v>0</v>
      </c>
      <c r="E47" s="63">
        <v>0</v>
      </c>
      <c r="F47" s="63">
        <v>1</v>
      </c>
      <c r="G47" s="63">
        <v>0</v>
      </c>
      <c r="H47" s="63">
        <v>0</v>
      </c>
      <c r="I47" s="63">
        <v>0</v>
      </c>
      <c r="J47" s="63">
        <v>0</v>
      </c>
      <c r="K47" s="1">
        <v>0</v>
      </c>
      <c r="L47" s="1">
        <v>3</v>
      </c>
      <c r="M47" s="1">
        <v>11</v>
      </c>
      <c r="N47" s="39"/>
      <c r="O47" s="33"/>
      <c r="P47" s="33"/>
      <c r="Q47" s="1">
        <v>0</v>
      </c>
      <c r="R47" s="1">
        <v>0</v>
      </c>
      <c r="S47" s="1">
        <v>0</v>
      </c>
      <c r="T47" s="1">
        <v>0</v>
      </c>
      <c r="U47" s="1">
        <v>0</v>
      </c>
      <c r="V47" s="1">
        <v>0</v>
      </c>
      <c r="W47" s="1">
        <v>0</v>
      </c>
      <c r="X47" s="1">
        <v>0</v>
      </c>
      <c r="Y47" s="3" t="s">
        <v>17</v>
      </c>
    </row>
    <row r="48" spans="1:25">
      <c r="A48" s="29" t="s">
        <v>56</v>
      </c>
      <c r="B48" s="39">
        <v>0</v>
      </c>
      <c r="C48" s="63">
        <v>0</v>
      </c>
      <c r="D48" s="63">
        <v>0</v>
      </c>
      <c r="E48" s="63">
        <v>0</v>
      </c>
      <c r="F48" s="63">
        <v>0</v>
      </c>
      <c r="G48" s="63">
        <v>0</v>
      </c>
      <c r="H48" s="63">
        <v>0</v>
      </c>
      <c r="I48" s="63">
        <v>0</v>
      </c>
      <c r="J48" s="63">
        <v>0</v>
      </c>
      <c r="K48" s="1">
        <v>1</v>
      </c>
      <c r="L48" s="1">
        <v>0</v>
      </c>
      <c r="M48" s="1">
        <v>0</v>
      </c>
      <c r="N48" s="39"/>
      <c r="O48" s="33"/>
      <c r="P48" s="33"/>
      <c r="Q48" s="1">
        <v>0</v>
      </c>
      <c r="R48" s="1">
        <v>0</v>
      </c>
      <c r="S48" s="1">
        <v>0</v>
      </c>
      <c r="T48" s="1">
        <v>0</v>
      </c>
      <c r="U48" s="1">
        <v>0</v>
      </c>
      <c r="V48" s="1">
        <v>0</v>
      </c>
      <c r="W48" s="1">
        <v>0</v>
      </c>
      <c r="X48" s="1">
        <v>0</v>
      </c>
      <c r="Y48" s="3" t="s">
        <v>17</v>
      </c>
    </row>
    <row r="49" spans="1:25">
      <c r="A49" s="29" t="s">
        <v>57</v>
      </c>
      <c r="B49" s="39">
        <v>0</v>
      </c>
      <c r="C49" s="63">
        <v>0</v>
      </c>
      <c r="D49" s="63">
        <v>0</v>
      </c>
      <c r="E49" s="63">
        <v>0</v>
      </c>
      <c r="F49" s="63">
        <v>2</v>
      </c>
      <c r="G49" s="63">
        <v>3</v>
      </c>
      <c r="H49" s="63">
        <v>8</v>
      </c>
      <c r="I49" s="63">
        <v>1</v>
      </c>
      <c r="J49" s="63">
        <v>2</v>
      </c>
      <c r="K49" s="1">
        <v>17</v>
      </c>
      <c r="L49" s="1">
        <v>24</v>
      </c>
      <c r="M49" s="1">
        <v>18</v>
      </c>
      <c r="N49" s="39"/>
      <c r="O49" s="33"/>
      <c r="P49" s="33"/>
      <c r="Q49" s="1">
        <v>0</v>
      </c>
      <c r="R49" s="1">
        <v>0</v>
      </c>
      <c r="S49" s="1">
        <v>0</v>
      </c>
      <c r="T49" s="1">
        <v>0</v>
      </c>
      <c r="U49" s="1">
        <v>0</v>
      </c>
      <c r="V49" s="1">
        <v>0</v>
      </c>
      <c r="W49" s="1">
        <v>16</v>
      </c>
      <c r="X49" s="1">
        <v>24</v>
      </c>
      <c r="Y49" s="3">
        <v>18</v>
      </c>
    </row>
    <row r="50" spans="1:25">
      <c r="A50" s="29" t="s">
        <v>58</v>
      </c>
      <c r="B50" s="39">
        <v>0</v>
      </c>
      <c r="C50" s="63">
        <v>0</v>
      </c>
      <c r="D50" s="63">
        <v>0</v>
      </c>
      <c r="E50" s="63">
        <v>0</v>
      </c>
      <c r="F50" s="63">
        <v>0</v>
      </c>
      <c r="G50" s="63">
        <v>0</v>
      </c>
      <c r="H50" s="63">
        <v>0</v>
      </c>
      <c r="I50" s="63">
        <v>0</v>
      </c>
      <c r="J50" s="63">
        <v>0</v>
      </c>
      <c r="K50" s="1">
        <v>0</v>
      </c>
      <c r="L50" s="1">
        <v>0</v>
      </c>
      <c r="N50" s="39"/>
      <c r="O50" s="33"/>
      <c r="P50" s="33"/>
      <c r="Q50" s="1">
        <v>0</v>
      </c>
      <c r="R50" s="1">
        <v>0</v>
      </c>
      <c r="S50" s="1">
        <v>0</v>
      </c>
      <c r="T50" s="1">
        <v>0</v>
      </c>
      <c r="U50" s="1">
        <v>0</v>
      </c>
      <c r="V50" s="1">
        <v>0</v>
      </c>
      <c r="W50" s="1">
        <v>0</v>
      </c>
      <c r="X50" s="1">
        <v>0</v>
      </c>
      <c r="Y50" s="3" t="s">
        <v>17</v>
      </c>
    </row>
    <row r="51" spans="1:25">
      <c r="A51" s="34" t="s">
        <v>59</v>
      </c>
      <c r="B51" s="40">
        <v>0</v>
      </c>
      <c r="C51" s="63">
        <v>0</v>
      </c>
      <c r="D51" s="63">
        <v>0</v>
      </c>
      <c r="E51" s="63">
        <v>0</v>
      </c>
      <c r="F51" s="63">
        <v>0</v>
      </c>
      <c r="G51" s="63">
        <v>0</v>
      </c>
      <c r="H51" s="63">
        <v>0</v>
      </c>
      <c r="I51" s="63">
        <v>0</v>
      </c>
      <c r="J51" s="63">
        <v>0</v>
      </c>
      <c r="K51" s="1">
        <v>0</v>
      </c>
      <c r="L51" s="1">
        <v>0</v>
      </c>
      <c r="M51" s="1">
        <v>0</v>
      </c>
      <c r="N51" s="40"/>
      <c r="O51" s="35"/>
      <c r="P51" s="35"/>
      <c r="Q51" s="75">
        <v>0</v>
      </c>
      <c r="R51" s="1">
        <v>0</v>
      </c>
      <c r="S51" s="1">
        <v>0</v>
      </c>
      <c r="T51" s="1">
        <v>0</v>
      </c>
      <c r="U51" s="1">
        <v>0</v>
      </c>
      <c r="V51" s="1">
        <v>0</v>
      </c>
      <c r="W51" s="1">
        <v>0</v>
      </c>
      <c r="X51" s="1">
        <v>0</v>
      </c>
      <c r="Y51" s="3" t="s">
        <v>17</v>
      </c>
    </row>
    <row r="52" spans="1:25">
      <c r="A52" s="29" t="s">
        <v>60</v>
      </c>
      <c r="B52" s="67">
        <f t="shared" ref="B52:N52" si="50">SUM(B54:B62)</f>
        <v>27</v>
      </c>
      <c r="C52" s="30">
        <f t="shared" ref="C52:D52" si="51">SUM(C54:C62)</f>
        <v>54</v>
      </c>
      <c r="D52" s="30">
        <f t="shared" si="51"/>
        <v>39</v>
      </c>
      <c r="E52" s="30">
        <f t="shared" ref="E52:F52" si="52">SUM(E54:E62)</f>
        <v>31</v>
      </c>
      <c r="F52" s="30">
        <f t="shared" si="52"/>
        <v>27</v>
      </c>
      <c r="G52" s="30">
        <f t="shared" ref="G52:L52" si="53">SUM(G54:G62)</f>
        <v>57</v>
      </c>
      <c r="H52" s="30">
        <f t="shared" si="53"/>
        <v>52</v>
      </c>
      <c r="I52" s="49">
        <f t="shared" si="53"/>
        <v>62</v>
      </c>
      <c r="J52" s="49">
        <f t="shared" si="53"/>
        <v>76</v>
      </c>
      <c r="K52" s="49">
        <f t="shared" si="53"/>
        <v>80</v>
      </c>
      <c r="L52" s="49">
        <f t="shared" si="53"/>
        <v>77</v>
      </c>
      <c r="M52" s="49">
        <f t="shared" ref="M52" si="54">SUM(M54:M62)</f>
        <v>93</v>
      </c>
      <c r="N52" s="67">
        <f t="shared" si="50"/>
        <v>0</v>
      </c>
      <c r="O52" s="30">
        <f t="shared" ref="O52:Q52" si="55">SUM(O54:O62)</f>
        <v>0</v>
      </c>
      <c r="P52" s="30">
        <f t="shared" si="55"/>
        <v>0</v>
      </c>
      <c r="Q52" s="30">
        <f t="shared" si="55"/>
        <v>0</v>
      </c>
      <c r="R52" s="30">
        <f t="shared" ref="R52:X52" si="56">SUM(R54:R62)</f>
        <v>0</v>
      </c>
      <c r="S52" s="30">
        <f t="shared" si="56"/>
        <v>2</v>
      </c>
      <c r="T52" s="30">
        <f t="shared" si="56"/>
        <v>0</v>
      </c>
      <c r="U52" s="30">
        <f t="shared" si="56"/>
        <v>0</v>
      </c>
      <c r="V52" s="30">
        <f t="shared" si="56"/>
        <v>0</v>
      </c>
      <c r="W52" s="49">
        <f t="shared" si="56"/>
        <v>5</v>
      </c>
      <c r="X52" s="49">
        <f t="shared" si="56"/>
        <v>5</v>
      </c>
      <c r="Y52" s="165">
        <f t="shared" ref="Y52" si="57">SUM(Y54:Y62)</f>
        <v>6</v>
      </c>
    </row>
    <row r="53" spans="1:25">
      <c r="A53" s="31" t="s">
        <v>89</v>
      </c>
      <c r="B53" s="68">
        <f t="shared" ref="B53:N53" si="58">(B52/B4)*100</f>
        <v>32.926829268292686</v>
      </c>
      <c r="C53" s="32">
        <f t="shared" ref="C53:D53" si="59">(C52/C4)*100</f>
        <v>39.416058394160586</v>
      </c>
      <c r="D53" s="32">
        <f t="shared" si="59"/>
        <v>26.896551724137929</v>
      </c>
      <c r="E53" s="32">
        <f t="shared" ref="E53:F53" si="60">(E52/E4)*100</f>
        <v>25</v>
      </c>
      <c r="F53" s="32">
        <f t="shared" si="60"/>
        <v>20.149253731343283</v>
      </c>
      <c r="G53" s="32">
        <f t="shared" ref="G53:L53" si="61">(G52/G4)*100</f>
        <v>31.491712707182316</v>
      </c>
      <c r="H53" s="32">
        <f t="shared" si="61"/>
        <v>27.083333333333332</v>
      </c>
      <c r="I53" s="48">
        <f t="shared" si="61"/>
        <v>26.382978723404253</v>
      </c>
      <c r="J53" s="48">
        <f t="shared" si="61"/>
        <v>28.148148148148149</v>
      </c>
      <c r="K53" s="48">
        <f t="shared" si="61"/>
        <v>23.880597014925371</v>
      </c>
      <c r="L53" s="48">
        <f t="shared" si="61"/>
        <v>27.112676056338032</v>
      </c>
      <c r="M53" s="48">
        <f t="shared" ref="M53" si="62">(M52/M4)*100</f>
        <v>25.833333333333336</v>
      </c>
      <c r="N53" s="68">
        <f t="shared" si="58"/>
        <v>0</v>
      </c>
      <c r="O53" s="32">
        <f t="shared" ref="O53:Q53" si="63">(O52/O4)*100</f>
        <v>0</v>
      </c>
      <c r="P53" s="32">
        <f t="shared" si="63"/>
        <v>0</v>
      </c>
      <c r="Q53" s="32">
        <f t="shared" si="63"/>
        <v>0</v>
      </c>
      <c r="R53" s="32">
        <f t="shared" ref="R53:X53" si="64">(R52/R4)*100</f>
        <v>0</v>
      </c>
      <c r="S53" s="32">
        <f t="shared" si="64"/>
        <v>5.1282051282051277</v>
      </c>
      <c r="T53" s="32">
        <f t="shared" si="64"/>
        <v>0</v>
      </c>
      <c r="U53" s="32">
        <f t="shared" si="64"/>
        <v>0</v>
      </c>
      <c r="V53" s="32">
        <f t="shared" si="64"/>
        <v>0</v>
      </c>
      <c r="W53" s="48">
        <f t="shared" si="64"/>
        <v>5.376344086021505</v>
      </c>
      <c r="X53" s="48">
        <f t="shared" si="64"/>
        <v>5.7471264367816088</v>
      </c>
      <c r="Y53" s="164">
        <f t="shared" ref="Y53" si="65">(Y52/Y4)*100</f>
        <v>8.1081081081081088</v>
      </c>
    </row>
    <row r="54" spans="1:25">
      <c r="A54" s="29" t="s">
        <v>61</v>
      </c>
      <c r="B54" s="39">
        <v>0</v>
      </c>
      <c r="C54" s="63">
        <v>0</v>
      </c>
      <c r="D54" s="63">
        <v>1</v>
      </c>
      <c r="E54" s="63">
        <v>0</v>
      </c>
      <c r="F54" s="63">
        <v>0</v>
      </c>
      <c r="G54" s="63">
        <v>0</v>
      </c>
      <c r="H54" s="63">
        <v>0</v>
      </c>
      <c r="I54" s="63">
        <v>0</v>
      </c>
      <c r="J54" s="63">
        <v>0</v>
      </c>
      <c r="K54" s="1">
        <v>1</v>
      </c>
      <c r="L54" s="1">
        <v>0</v>
      </c>
      <c r="M54" s="1">
        <v>0</v>
      </c>
      <c r="N54" s="39"/>
      <c r="O54" s="33"/>
      <c r="P54" s="33"/>
      <c r="Q54" s="1">
        <v>0</v>
      </c>
      <c r="R54" s="1">
        <v>0</v>
      </c>
      <c r="S54" s="1">
        <v>0</v>
      </c>
      <c r="T54" s="1">
        <v>0</v>
      </c>
      <c r="U54" s="1">
        <v>0</v>
      </c>
      <c r="V54" s="1">
        <v>0</v>
      </c>
      <c r="W54" s="1">
        <v>0</v>
      </c>
      <c r="X54" s="1">
        <v>0</v>
      </c>
      <c r="Y54" s="3" t="s">
        <v>17</v>
      </c>
    </row>
    <row r="55" spans="1:25">
      <c r="A55" s="29" t="s">
        <v>62</v>
      </c>
      <c r="B55" s="39">
        <v>0</v>
      </c>
      <c r="C55" s="63">
        <v>0</v>
      </c>
      <c r="D55" s="63">
        <v>0</v>
      </c>
      <c r="E55" s="63">
        <v>0</v>
      </c>
      <c r="F55" s="63">
        <v>0</v>
      </c>
      <c r="G55" s="63">
        <v>0</v>
      </c>
      <c r="H55" s="63">
        <v>0</v>
      </c>
      <c r="I55" s="63">
        <v>0</v>
      </c>
      <c r="J55" s="63">
        <v>0</v>
      </c>
      <c r="K55" s="1">
        <v>0</v>
      </c>
      <c r="L55" s="1">
        <v>0</v>
      </c>
      <c r="N55" s="39"/>
      <c r="O55" s="33"/>
      <c r="P55" s="33"/>
      <c r="Q55" s="1">
        <v>0</v>
      </c>
      <c r="R55" s="1">
        <v>0</v>
      </c>
      <c r="S55" s="1">
        <v>0</v>
      </c>
      <c r="T55" s="1">
        <v>0</v>
      </c>
      <c r="U55" s="1">
        <v>0</v>
      </c>
      <c r="V55" s="1">
        <v>0</v>
      </c>
      <c r="W55" s="1">
        <v>0</v>
      </c>
      <c r="X55" s="1">
        <v>0</v>
      </c>
      <c r="Y55" s="3" t="s">
        <v>17</v>
      </c>
    </row>
    <row r="56" spans="1:25">
      <c r="A56" s="29" t="s">
        <v>63</v>
      </c>
      <c r="B56" s="39">
        <v>6</v>
      </c>
      <c r="C56" s="63">
        <v>20</v>
      </c>
      <c r="D56" s="63">
        <v>20</v>
      </c>
      <c r="E56" s="63">
        <v>14</v>
      </c>
      <c r="F56" s="63">
        <v>14</v>
      </c>
      <c r="G56" s="63">
        <v>19</v>
      </c>
      <c r="H56" s="63">
        <v>37</v>
      </c>
      <c r="I56" s="63">
        <v>30</v>
      </c>
      <c r="J56" s="63">
        <v>31</v>
      </c>
      <c r="K56" s="1">
        <v>48</v>
      </c>
      <c r="L56" s="1">
        <v>52</v>
      </c>
      <c r="M56" s="1">
        <v>50</v>
      </c>
      <c r="N56" s="39"/>
      <c r="O56" s="33"/>
      <c r="P56" s="33"/>
      <c r="Q56" s="1">
        <v>0</v>
      </c>
      <c r="R56" s="1">
        <v>0</v>
      </c>
      <c r="S56" s="1">
        <v>0</v>
      </c>
      <c r="T56" s="1">
        <v>0</v>
      </c>
      <c r="U56" s="1">
        <v>0</v>
      </c>
      <c r="V56" s="1">
        <v>0</v>
      </c>
      <c r="W56" s="1">
        <v>0</v>
      </c>
      <c r="X56" s="1">
        <v>0</v>
      </c>
      <c r="Y56" s="3" t="s">
        <v>17</v>
      </c>
    </row>
    <row r="57" spans="1:25">
      <c r="A57" s="29" t="s">
        <v>64</v>
      </c>
      <c r="B57" s="39">
        <v>0</v>
      </c>
      <c r="C57" s="63">
        <v>1</v>
      </c>
      <c r="D57" s="63">
        <v>0</v>
      </c>
      <c r="E57" s="63">
        <v>1</v>
      </c>
      <c r="F57" s="63">
        <v>1</v>
      </c>
      <c r="G57" s="63">
        <v>4</v>
      </c>
      <c r="H57" s="63">
        <v>0</v>
      </c>
      <c r="I57" s="63">
        <v>1</v>
      </c>
      <c r="J57" s="63">
        <v>0</v>
      </c>
      <c r="K57" s="1">
        <v>0</v>
      </c>
      <c r="L57" s="1">
        <v>0</v>
      </c>
      <c r="N57" s="39"/>
      <c r="O57" s="33"/>
      <c r="P57" s="33"/>
      <c r="Q57" s="1">
        <v>0</v>
      </c>
      <c r="R57" s="1">
        <v>0</v>
      </c>
      <c r="S57" s="1">
        <v>0</v>
      </c>
      <c r="T57" s="1">
        <v>0</v>
      </c>
      <c r="U57" s="1">
        <v>0</v>
      </c>
      <c r="V57" s="1">
        <v>0</v>
      </c>
      <c r="W57" s="1">
        <v>0</v>
      </c>
      <c r="X57" s="1">
        <v>0</v>
      </c>
      <c r="Y57" s="3" t="s">
        <v>17</v>
      </c>
    </row>
    <row r="58" spans="1:25">
      <c r="A58" s="29" t="s">
        <v>65</v>
      </c>
      <c r="B58" s="39">
        <v>0</v>
      </c>
      <c r="C58" s="63">
        <v>0</v>
      </c>
      <c r="D58" s="63">
        <v>0</v>
      </c>
      <c r="E58" s="63">
        <v>0</v>
      </c>
      <c r="F58" s="63">
        <v>0</v>
      </c>
      <c r="G58" s="63">
        <v>0</v>
      </c>
      <c r="H58" s="63">
        <v>0</v>
      </c>
      <c r="I58" s="63">
        <v>0</v>
      </c>
      <c r="J58" s="63">
        <v>2</v>
      </c>
      <c r="K58" s="1">
        <v>2</v>
      </c>
      <c r="L58" s="1">
        <v>0</v>
      </c>
      <c r="M58" s="1">
        <v>0</v>
      </c>
      <c r="N58" s="39"/>
      <c r="O58" s="33"/>
      <c r="P58" s="33"/>
      <c r="Q58" s="1">
        <v>0</v>
      </c>
      <c r="R58" s="1">
        <v>0</v>
      </c>
      <c r="S58" s="1">
        <v>0</v>
      </c>
      <c r="T58" s="1">
        <v>0</v>
      </c>
      <c r="U58" s="1">
        <v>0</v>
      </c>
      <c r="V58" s="1">
        <v>0</v>
      </c>
      <c r="W58" s="1">
        <v>0</v>
      </c>
      <c r="X58" s="1">
        <v>0</v>
      </c>
      <c r="Y58" s="3" t="s">
        <v>17</v>
      </c>
    </row>
    <row r="59" spans="1:25">
      <c r="A59" s="29" t="s">
        <v>66</v>
      </c>
      <c r="B59" s="39">
        <v>0</v>
      </c>
      <c r="C59" s="63">
        <v>5</v>
      </c>
      <c r="D59" s="63">
        <v>12</v>
      </c>
      <c r="E59" s="63">
        <v>11</v>
      </c>
      <c r="F59" s="63">
        <v>6</v>
      </c>
      <c r="G59" s="63">
        <v>10</v>
      </c>
      <c r="H59" s="63">
        <v>2</v>
      </c>
      <c r="I59" s="63">
        <v>4</v>
      </c>
      <c r="J59" s="63">
        <v>12</v>
      </c>
      <c r="K59" s="1">
        <v>7</v>
      </c>
      <c r="L59" s="1">
        <v>4</v>
      </c>
      <c r="M59" s="1">
        <v>13</v>
      </c>
      <c r="N59" s="39"/>
      <c r="O59" s="33"/>
      <c r="P59" s="33"/>
      <c r="Q59" s="1">
        <v>0</v>
      </c>
      <c r="R59" s="1">
        <v>0</v>
      </c>
      <c r="S59" s="1">
        <v>2</v>
      </c>
      <c r="T59" s="1">
        <v>0</v>
      </c>
      <c r="U59" s="1">
        <v>0</v>
      </c>
      <c r="V59" s="1">
        <v>0</v>
      </c>
      <c r="W59" s="1">
        <v>5</v>
      </c>
      <c r="X59" s="1">
        <v>3</v>
      </c>
      <c r="Y59" s="3">
        <v>6</v>
      </c>
    </row>
    <row r="60" spans="1:25">
      <c r="A60" s="29" t="s">
        <v>67</v>
      </c>
      <c r="B60" s="39">
        <v>21</v>
      </c>
      <c r="C60" s="63">
        <v>26</v>
      </c>
      <c r="D60" s="63">
        <v>6</v>
      </c>
      <c r="E60" s="63">
        <v>5</v>
      </c>
      <c r="F60" s="63">
        <v>6</v>
      </c>
      <c r="G60" s="63">
        <v>24</v>
      </c>
      <c r="H60" s="63">
        <v>13</v>
      </c>
      <c r="I60" s="63">
        <v>27</v>
      </c>
      <c r="J60" s="63">
        <v>30</v>
      </c>
      <c r="K60" s="1">
        <v>22</v>
      </c>
      <c r="L60" s="1">
        <v>20</v>
      </c>
      <c r="M60" s="1">
        <v>29</v>
      </c>
      <c r="N60" s="39"/>
      <c r="O60" s="33"/>
      <c r="P60" s="33"/>
      <c r="Q60" s="1">
        <v>0</v>
      </c>
      <c r="R60" s="1">
        <v>0</v>
      </c>
      <c r="S60" s="1">
        <v>0</v>
      </c>
      <c r="T60" s="1">
        <v>0</v>
      </c>
      <c r="U60" s="1">
        <v>0</v>
      </c>
      <c r="V60" s="1">
        <v>0</v>
      </c>
      <c r="W60" s="1">
        <v>0</v>
      </c>
      <c r="X60" s="1">
        <v>2</v>
      </c>
      <c r="Y60" s="3" t="s">
        <v>17</v>
      </c>
    </row>
    <row r="61" spans="1:25">
      <c r="A61" s="29" t="s">
        <v>68</v>
      </c>
      <c r="B61" s="39">
        <v>0</v>
      </c>
      <c r="C61" s="63">
        <v>2</v>
      </c>
      <c r="D61" s="63">
        <v>0</v>
      </c>
      <c r="E61" s="63">
        <v>0</v>
      </c>
      <c r="F61" s="63">
        <v>0</v>
      </c>
      <c r="G61" s="63">
        <v>0</v>
      </c>
      <c r="H61" s="63">
        <v>0</v>
      </c>
      <c r="I61" s="63">
        <v>0</v>
      </c>
      <c r="J61" s="63">
        <v>1</v>
      </c>
      <c r="K61" s="1">
        <v>0</v>
      </c>
      <c r="L61" s="1">
        <v>1</v>
      </c>
      <c r="M61" s="1">
        <v>1</v>
      </c>
      <c r="N61" s="39"/>
      <c r="O61" s="33"/>
      <c r="P61" s="33"/>
      <c r="Q61" s="1">
        <v>0</v>
      </c>
      <c r="R61" s="1">
        <v>0</v>
      </c>
      <c r="S61" s="1">
        <v>0</v>
      </c>
      <c r="T61" s="1">
        <v>0</v>
      </c>
      <c r="U61" s="1">
        <v>0</v>
      </c>
      <c r="V61" s="1">
        <v>0</v>
      </c>
      <c r="W61" s="1">
        <v>0</v>
      </c>
      <c r="X61" s="1">
        <v>0</v>
      </c>
      <c r="Y61" s="3" t="s">
        <v>17</v>
      </c>
    </row>
    <row r="62" spans="1:25">
      <c r="A62" s="34" t="s">
        <v>69</v>
      </c>
      <c r="B62" s="40">
        <v>0</v>
      </c>
      <c r="C62" s="64">
        <v>0</v>
      </c>
      <c r="D62" s="64">
        <v>0</v>
      </c>
      <c r="E62" s="64">
        <v>0</v>
      </c>
      <c r="F62" s="64">
        <v>0</v>
      </c>
      <c r="G62" s="64">
        <v>0</v>
      </c>
      <c r="H62" s="63">
        <v>0</v>
      </c>
      <c r="I62" s="63">
        <v>0</v>
      </c>
      <c r="J62" s="63">
        <v>0</v>
      </c>
      <c r="K62" s="1">
        <v>0</v>
      </c>
      <c r="L62" s="1">
        <v>0</v>
      </c>
      <c r="N62" s="40"/>
      <c r="O62" s="35"/>
      <c r="P62" s="35"/>
      <c r="Q62" s="75">
        <v>0</v>
      </c>
      <c r="R62" s="1">
        <v>0</v>
      </c>
      <c r="S62" s="1">
        <v>0</v>
      </c>
      <c r="T62" s="1">
        <v>0</v>
      </c>
      <c r="U62" s="1">
        <v>0</v>
      </c>
      <c r="V62" s="1">
        <v>0</v>
      </c>
      <c r="W62" s="1">
        <v>0</v>
      </c>
      <c r="X62" s="1">
        <v>0</v>
      </c>
      <c r="Y62" s="3" t="s">
        <v>17</v>
      </c>
    </row>
    <row r="63" spans="1:25">
      <c r="A63" s="36" t="s">
        <v>70</v>
      </c>
      <c r="B63" s="41">
        <v>0</v>
      </c>
      <c r="C63" s="65">
        <v>0</v>
      </c>
      <c r="D63" s="65">
        <v>2</v>
      </c>
      <c r="E63" s="65">
        <v>0</v>
      </c>
      <c r="F63" s="65">
        <v>0</v>
      </c>
      <c r="G63" s="65">
        <v>1</v>
      </c>
      <c r="H63" s="65">
        <v>0</v>
      </c>
      <c r="I63" s="65">
        <v>0</v>
      </c>
      <c r="J63" s="65">
        <v>0</v>
      </c>
      <c r="K63" s="19">
        <v>0</v>
      </c>
      <c r="L63" s="19">
        <v>0</v>
      </c>
      <c r="M63" s="19">
        <v>0</v>
      </c>
      <c r="N63" s="41"/>
      <c r="O63" s="37"/>
      <c r="P63" s="37"/>
      <c r="Q63" s="75">
        <v>0</v>
      </c>
      <c r="R63" s="19">
        <v>0</v>
      </c>
      <c r="S63" s="19">
        <v>0</v>
      </c>
      <c r="T63" s="19">
        <v>0</v>
      </c>
      <c r="U63" s="19">
        <v>0</v>
      </c>
      <c r="V63" s="19">
        <v>0</v>
      </c>
      <c r="W63" s="19">
        <v>0</v>
      </c>
      <c r="X63" s="19">
        <v>0</v>
      </c>
      <c r="Y63" s="166">
        <v>0</v>
      </c>
    </row>
    <row r="65" spans="2:16">
      <c r="B65" s="2" t="s">
        <v>90</v>
      </c>
      <c r="C65" s="2"/>
      <c r="D65" s="2"/>
      <c r="E65" s="2" t="s">
        <v>90</v>
      </c>
      <c r="F65" s="2"/>
      <c r="G65" s="2"/>
      <c r="H65" s="2"/>
      <c r="N65" s="2" t="s">
        <v>90</v>
      </c>
      <c r="O65" s="2"/>
      <c r="P65" s="2"/>
    </row>
    <row r="66" spans="2:16">
      <c r="B66" s="1" t="s">
        <v>92</v>
      </c>
      <c r="E66" s="1" t="s">
        <v>92</v>
      </c>
      <c r="N66" s="1" t="s">
        <v>92</v>
      </c>
    </row>
    <row r="67" spans="2:16">
      <c r="B67" s="1" t="s">
        <v>94</v>
      </c>
      <c r="E67" s="1" t="s">
        <v>94</v>
      </c>
      <c r="N67" s="1" t="s">
        <v>94</v>
      </c>
    </row>
    <row r="68" spans="2:16">
      <c r="B68" s="1" t="s">
        <v>96</v>
      </c>
      <c r="E68" s="1" t="s">
        <v>96</v>
      </c>
      <c r="N68" s="1" t="s">
        <v>96</v>
      </c>
    </row>
    <row r="69" spans="2:16">
      <c r="B69" s="1" t="s">
        <v>97</v>
      </c>
      <c r="E69" s="1" t="s">
        <v>97</v>
      </c>
      <c r="N69" s="1" t="s">
        <v>97</v>
      </c>
    </row>
    <row r="70" spans="2:16">
      <c r="B70" s="1" t="s">
        <v>98</v>
      </c>
      <c r="E70" s="1" t="s">
        <v>98</v>
      </c>
      <c r="N70" s="1" t="s">
        <v>98</v>
      </c>
    </row>
    <row r="71" spans="2:16">
      <c r="B71" s="1" t="s">
        <v>99</v>
      </c>
      <c r="E71" s="1" t="s">
        <v>99</v>
      </c>
      <c r="N71" s="1" t="s">
        <v>99</v>
      </c>
    </row>
    <row r="72" spans="2:16">
      <c r="B72" s="1" t="s">
        <v>100</v>
      </c>
      <c r="E72" s="1" t="s">
        <v>100</v>
      </c>
      <c r="N72" s="1" t="s">
        <v>100</v>
      </c>
    </row>
    <row r="73" spans="2:16">
      <c r="B73" s="1" t="s">
        <v>101</v>
      </c>
      <c r="E73" s="1" t="s">
        <v>101</v>
      </c>
      <c r="N73" s="1" t="s">
        <v>101</v>
      </c>
    </row>
    <row r="74" spans="2:16">
      <c r="B74" s="1" t="s">
        <v>102</v>
      </c>
      <c r="E74" s="1" t="s">
        <v>140</v>
      </c>
      <c r="N74" s="1" t="s">
        <v>102</v>
      </c>
    </row>
    <row r="75" spans="2:16">
      <c r="B75" s="1" t="s">
        <v>103</v>
      </c>
      <c r="E75" s="1" t="s">
        <v>103</v>
      </c>
      <c r="N75" s="1" t="s">
        <v>103</v>
      </c>
    </row>
    <row r="77" spans="2:16">
      <c r="B77" s="1" t="s">
        <v>104</v>
      </c>
      <c r="N77" s="1" t="s">
        <v>104</v>
      </c>
    </row>
    <row r="78" spans="2:16">
      <c r="B78" s="1" t="s">
        <v>105</v>
      </c>
      <c r="N78" s="1" t="s">
        <v>105</v>
      </c>
    </row>
    <row r="79" spans="2:16">
      <c r="B79" s="1" t="s">
        <v>106</v>
      </c>
      <c r="N79" s="1" t="s">
        <v>106</v>
      </c>
    </row>
    <row r="80" spans="2:16">
      <c r="B80" s="1" t="s">
        <v>107</v>
      </c>
      <c r="N80" s="1" t="s">
        <v>107</v>
      </c>
    </row>
    <row r="81" spans="2:16">
      <c r="B81" s="1" t="s">
        <v>108</v>
      </c>
      <c r="N81" s="1" t="s">
        <v>108</v>
      </c>
    </row>
    <row r="82" spans="2:16">
      <c r="B82" s="1" t="s">
        <v>109</v>
      </c>
      <c r="N82" s="1" t="s">
        <v>109</v>
      </c>
    </row>
    <row r="83" spans="2:16">
      <c r="B83" s="1" t="s">
        <v>110</v>
      </c>
      <c r="N83" s="1" t="s">
        <v>110</v>
      </c>
    </row>
    <row r="84" spans="2:16">
      <c r="B84" s="1" t="s">
        <v>111</v>
      </c>
      <c r="N84" s="1" t="s">
        <v>111</v>
      </c>
    </row>
    <row r="85" spans="2:16">
      <c r="B85" s="1" t="s">
        <v>112</v>
      </c>
      <c r="N85" s="1" t="s">
        <v>112</v>
      </c>
    </row>
    <row r="86" spans="2:16">
      <c r="B86" s="1" t="s">
        <v>113</v>
      </c>
      <c r="N86" s="1" t="s">
        <v>113</v>
      </c>
    </row>
    <row r="87" spans="2:16">
      <c r="B87" s="1" t="s">
        <v>114</v>
      </c>
      <c r="N87" s="1" t="s">
        <v>114</v>
      </c>
    </row>
    <row r="88" spans="2:16">
      <c r="B88" s="1" t="s">
        <v>115</v>
      </c>
      <c r="N88" s="1" t="s">
        <v>115</v>
      </c>
    </row>
    <row r="89" spans="2:16">
      <c r="B89" s="1" t="s">
        <v>116</v>
      </c>
      <c r="N89" s="1" t="s">
        <v>116</v>
      </c>
    </row>
    <row r="90" spans="2:16">
      <c r="B90" s="1" t="s">
        <v>117</v>
      </c>
      <c r="N90" s="1" t="s">
        <v>117</v>
      </c>
    </row>
    <row r="91" spans="2:16">
      <c r="B91" s="1" t="s">
        <v>118</v>
      </c>
      <c r="N91" s="1" t="s">
        <v>118</v>
      </c>
    </row>
    <row r="92" spans="2:16">
      <c r="B92" s="1" t="s">
        <v>119</v>
      </c>
      <c r="N92" s="1" t="s">
        <v>119</v>
      </c>
    </row>
    <row r="93" spans="2:16">
      <c r="B93" s="1" t="s">
        <v>120</v>
      </c>
      <c r="N93" s="1" t="s">
        <v>120</v>
      </c>
    </row>
    <row r="94" spans="2:16">
      <c r="B94" s="42" t="s">
        <v>121</v>
      </c>
      <c r="C94" s="42"/>
      <c r="D94" s="42"/>
      <c r="E94" s="42"/>
      <c r="F94" s="42"/>
      <c r="G94" s="42"/>
      <c r="H94" s="42"/>
      <c r="N94" s="42" t="s">
        <v>121</v>
      </c>
      <c r="O94" s="42"/>
      <c r="P94" s="42"/>
    </row>
    <row r="96" spans="2:16">
      <c r="B96" s="45" t="s">
        <v>122</v>
      </c>
      <c r="C96" s="45"/>
      <c r="D96" s="45"/>
      <c r="E96" s="45"/>
      <c r="F96" s="45"/>
      <c r="G96" s="45"/>
      <c r="H96" s="45"/>
      <c r="N96" s="45" t="s">
        <v>122</v>
      </c>
      <c r="O96" s="45"/>
      <c r="P96" s="45"/>
    </row>
    <row r="97" spans="2:14">
      <c r="B97" s="1" t="s">
        <v>123</v>
      </c>
      <c r="N97" s="1" t="s">
        <v>123</v>
      </c>
    </row>
    <row r="98" spans="2:14">
      <c r="B98" s="1" t="s">
        <v>124</v>
      </c>
      <c r="N98" s="1" t="s">
        <v>124</v>
      </c>
    </row>
    <row r="99" spans="2:14">
      <c r="B99" s="1" t="s">
        <v>125</v>
      </c>
      <c r="N99" s="1" t="s">
        <v>125</v>
      </c>
    </row>
    <row r="100" spans="2:14">
      <c r="B100" s="1" t="s">
        <v>126</v>
      </c>
      <c r="N100" s="1" t="s">
        <v>126</v>
      </c>
    </row>
    <row r="101" spans="2:14">
      <c r="B101" s="1" t="s">
        <v>127</v>
      </c>
      <c r="N101" s="1" t="s">
        <v>127</v>
      </c>
    </row>
    <row r="102" spans="2:14">
      <c r="B102" s="1" t="s">
        <v>128</v>
      </c>
      <c r="N102" s="1" t="s">
        <v>128</v>
      </c>
    </row>
    <row r="103" spans="2:14">
      <c r="B103" s="1" t="s">
        <v>129</v>
      </c>
      <c r="N103" s="1" t="s">
        <v>129</v>
      </c>
    </row>
  </sheetData>
  <phoneticPr fontId="0" type="noConversion"/>
  <hyperlinks>
    <hyperlink ref="B75" r:id="rId1" display="www.nces.ed.gov" xr:uid="{00000000-0004-0000-0500-000000000000}"/>
    <hyperlink ref="N75" r:id="rId2" display="www.nces.ed.gov" xr:uid="{00000000-0004-0000-0500-000001000000}"/>
    <hyperlink ref="E75" r:id="rId3" display="www.nces.ed.gov" xr:uid="{00000000-0004-0000-0500-000002000000}"/>
  </hyperlinks>
  <pageMargins left="0.75" right="0.75" top="1" bottom="1" header="0.5" footer="0.5"/>
  <pageSetup orientation="portrait" r:id="rId4"/>
  <headerFooter alignWithMargins="0"/>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Y103"/>
  <sheetViews>
    <sheetView zoomScaleNormal="100" workbookViewId="0">
      <pane xSplit="1" ySplit="4" topLeftCell="K5" activePane="bottomRight" state="frozen"/>
      <selection pane="bottomRight" activeCell="AD23" sqref="AD23"/>
      <selection pane="bottomLeft" activeCell="A5" sqref="A5"/>
      <selection pane="topRight" activeCell="B1" sqref="B1"/>
    </sheetView>
  </sheetViews>
  <sheetFormatPr defaultColWidth="9.140625" defaultRowHeight="12.75"/>
  <cols>
    <col min="1" max="1" width="19.42578125" style="1" customWidth="1"/>
    <col min="2" max="8" width="13.5703125" style="1" customWidth="1"/>
    <col min="9" max="13" width="9.140625" style="1"/>
    <col min="14" max="16" width="13.5703125" style="1" customWidth="1"/>
    <col min="17" max="16384" width="9.140625" style="1"/>
  </cols>
  <sheetData>
    <row r="1" spans="1:25">
      <c r="A1" s="4" t="s">
        <v>141</v>
      </c>
    </row>
    <row r="2" spans="1:25">
      <c r="B2" s="71" t="s">
        <v>142</v>
      </c>
      <c r="C2" s="62" t="s">
        <v>142</v>
      </c>
      <c r="D2" s="62" t="s">
        <v>142</v>
      </c>
      <c r="E2" s="62" t="s">
        <v>142</v>
      </c>
      <c r="F2" s="62" t="s">
        <v>142</v>
      </c>
      <c r="G2" s="62" t="s">
        <v>142</v>
      </c>
      <c r="H2" s="62" t="s">
        <v>142</v>
      </c>
      <c r="I2" s="62" t="s">
        <v>142</v>
      </c>
      <c r="J2" s="62" t="s">
        <v>142</v>
      </c>
      <c r="K2" s="62" t="s">
        <v>142</v>
      </c>
      <c r="L2" s="62" t="s">
        <v>142</v>
      </c>
      <c r="M2" s="128" t="s">
        <v>142</v>
      </c>
      <c r="N2" s="44" t="s">
        <v>143</v>
      </c>
      <c r="O2" s="66" t="s">
        <v>143</v>
      </c>
      <c r="P2" s="66" t="s">
        <v>143</v>
      </c>
      <c r="Q2" s="66" t="s">
        <v>143</v>
      </c>
      <c r="R2" s="66" t="s">
        <v>143</v>
      </c>
      <c r="S2" s="66" t="s">
        <v>143</v>
      </c>
      <c r="T2" s="66" t="s">
        <v>143</v>
      </c>
      <c r="U2" s="66" t="s">
        <v>143</v>
      </c>
      <c r="V2" s="66" t="s">
        <v>143</v>
      </c>
      <c r="W2" s="66" t="s">
        <v>143</v>
      </c>
      <c r="X2" s="66" t="s">
        <v>143</v>
      </c>
      <c r="Y2" s="130" t="s">
        <v>143</v>
      </c>
    </row>
    <row r="3" spans="1:25" s="4" customFormat="1">
      <c r="B3" s="123" t="s">
        <v>77</v>
      </c>
      <c r="C3" s="124" t="s">
        <v>78</v>
      </c>
      <c r="D3" s="124" t="s">
        <v>79</v>
      </c>
      <c r="E3" s="124" t="s">
        <v>80</v>
      </c>
      <c r="F3" s="124" t="s">
        <v>81</v>
      </c>
      <c r="G3" s="124" t="s">
        <v>82</v>
      </c>
      <c r="H3" s="124" t="s">
        <v>83</v>
      </c>
      <c r="I3" s="92" t="s">
        <v>84</v>
      </c>
      <c r="J3" s="92" t="s">
        <v>85</v>
      </c>
      <c r="K3" s="92" t="s">
        <v>86</v>
      </c>
      <c r="L3" s="92" t="s">
        <v>87</v>
      </c>
      <c r="M3" s="87" t="s">
        <v>88</v>
      </c>
      <c r="N3" s="123" t="s">
        <v>77</v>
      </c>
      <c r="O3" s="124" t="s">
        <v>78</v>
      </c>
      <c r="P3" s="124" t="s">
        <v>79</v>
      </c>
      <c r="Q3" s="4" t="s">
        <v>80</v>
      </c>
      <c r="R3" s="4" t="s">
        <v>81</v>
      </c>
      <c r="S3" s="4" t="s">
        <v>82</v>
      </c>
      <c r="T3" s="4" t="s">
        <v>83</v>
      </c>
      <c r="U3" s="92" t="s">
        <v>84</v>
      </c>
      <c r="V3" s="92" t="s">
        <v>85</v>
      </c>
      <c r="W3" s="92" t="s">
        <v>86</v>
      </c>
      <c r="X3" s="92" t="s">
        <v>87</v>
      </c>
      <c r="Y3" s="129" t="s">
        <v>88</v>
      </c>
    </row>
    <row r="4" spans="1:25">
      <c r="A4" s="27" t="s">
        <v>13</v>
      </c>
      <c r="B4" s="70">
        <f t="shared" ref="B4:N4" si="0">B5+B23+B38+B52+B63</f>
        <v>47</v>
      </c>
      <c r="C4" s="28">
        <f t="shared" ref="C4:E4" si="1">C5+C23+C38+C52+C63</f>
        <v>78</v>
      </c>
      <c r="D4" s="28">
        <f t="shared" si="1"/>
        <v>48</v>
      </c>
      <c r="E4" s="28">
        <f t="shared" si="1"/>
        <v>56</v>
      </c>
      <c r="F4" s="28">
        <f t="shared" ref="F4:L4" si="2">F5+F23+F38+F52+F63</f>
        <v>52</v>
      </c>
      <c r="G4" s="28">
        <f t="shared" si="2"/>
        <v>59</v>
      </c>
      <c r="H4" s="28">
        <f t="shared" si="2"/>
        <v>78</v>
      </c>
      <c r="I4" s="46">
        <f t="shared" si="2"/>
        <v>118</v>
      </c>
      <c r="J4" s="46">
        <f t="shared" si="2"/>
        <v>144</v>
      </c>
      <c r="K4" s="46">
        <f t="shared" si="2"/>
        <v>187</v>
      </c>
      <c r="L4" s="46">
        <f t="shared" si="2"/>
        <v>161</v>
      </c>
      <c r="M4" s="46">
        <f t="shared" ref="M4" si="3">M5+M23+M38+M52+M63</f>
        <v>202</v>
      </c>
      <c r="N4" s="70">
        <f t="shared" si="0"/>
        <v>50</v>
      </c>
      <c r="O4" s="28">
        <f t="shared" ref="O4:Q4" si="4">O5+O23+O38+O52+O63</f>
        <v>101</v>
      </c>
      <c r="P4" s="28">
        <f t="shared" si="4"/>
        <v>111</v>
      </c>
      <c r="Q4" s="28">
        <f t="shared" si="4"/>
        <v>124</v>
      </c>
      <c r="R4" s="28">
        <f t="shared" ref="R4:Y4" si="5">R5+R23+R38+R52+R63</f>
        <v>114</v>
      </c>
      <c r="S4" s="28">
        <f t="shared" si="5"/>
        <v>99</v>
      </c>
      <c r="T4" s="28">
        <f t="shared" si="5"/>
        <v>122</v>
      </c>
      <c r="U4" s="46">
        <f t="shared" si="5"/>
        <v>125</v>
      </c>
      <c r="V4" s="46">
        <f t="shared" si="5"/>
        <v>114</v>
      </c>
      <c r="W4" s="46">
        <f t="shared" si="5"/>
        <v>134</v>
      </c>
      <c r="X4" s="46">
        <f t="shared" si="5"/>
        <v>135</v>
      </c>
      <c r="Y4" s="46">
        <f t="shared" ref="Y4" si="6">Y5+Y23+Y38+Y52+Y63</f>
        <v>111</v>
      </c>
    </row>
    <row r="5" spans="1:25">
      <c r="A5" s="29" t="s">
        <v>14</v>
      </c>
      <c r="B5" s="67">
        <f t="shared" ref="B5:N5" si="7">SUM(B7:B22)</f>
        <v>14</v>
      </c>
      <c r="C5" s="30">
        <f t="shared" ref="C5:E5" si="8">SUM(C7:C22)</f>
        <v>8</v>
      </c>
      <c r="D5" s="30">
        <f t="shared" si="8"/>
        <v>11</v>
      </c>
      <c r="E5" s="30">
        <f t="shared" si="8"/>
        <v>14</v>
      </c>
      <c r="F5" s="30">
        <f t="shared" ref="F5:L5" si="9">SUM(F7:F22)</f>
        <v>10</v>
      </c>
      <c r="G5" s="30">
        <f t="shared" si="9"/>
        <v>6</v>
      </c>
      <c r="H5" s="30">
        <f t="shared" si="9"/>
        <v>7</v>
      </c>
      <c r="I5" s="47">
        <f t="shared" si="9"/>
        <v>10</v>
      </c>
      <c r="J5" s="47">
        <f t="shared" si="9"/>
        <v>18</v>
      </c>
      <c r="K5" s="47">
        <f t="shared" si="9"/>
        <v>17</v>
      </c>
      <c r="L5" s="47">
        <f t="shared" si="9"/>
        <v>7</v>
      </c>
      <c r="M5" s="47">
        <f t="shared" ref="M5" si="10">SUM(M7:M22)</f>
        <v>13</v>
      </c>
      <c r="N5" s="67">
        <f t="shared" si="7"/>
        <v>10</v>
      </c>
      <c r="O5" s="30">
        <f t="shared" ref="O5:P5" si="11">SUM(O7:O22)</f>
        <v>5</v>
      </c>
      <c r="P5" s="30">
        <f t="shared" si="11"/>
        <v>5</v>
      </c>
      <c r="Q5" s="30">
        <f t="shared" ref="Q5:R5" si="12">SUM(Q7:Q22)</f>
        <v>9</v>
      </c>
      <c r="R5" s="30">
        <f t="shared" si="12"/>
        <v>2</v>
      </c>
      <c r="S5" s="30">
        <f t="shared" ref="S5:X5" si="13">SUM(S7:S22)</f>
        <v>3</v>
      </c>
      <c r="T5" s="30">
        <f t="shared" si="13"/>
        <v>11</v>
      </c>
      <c r="U5" s="47">
        <f t="shared" si="13"/>
        <v>16</v>
      </c>
      <c r="V5" s="47">
        <f t="shared" si="13"/>
        <v>9</v>
      </c>
      <c r="W5" s="47">
        <f t="shared" si="13"/>
        <v>4</v>
      </c>
      <c r="X5" s="47">
        <f t="shared" si="13"/>
        <v>11</v>
      </c>
      <c r="Y5" s="47">
        <f t="shared" ref="Y5" si="14">SUM(Y7:Y22)</f>
        <v>13</v>
      </c>
    </row>
    <row r="6" spans="1:25">
      <c r="A6" s="31" t="s">
        <v>89</v>
      </c>
      <c r="B6" s="68">
        <f t="shared" ref="B6:N6" si="15">(B5/B4)*100</f>
        <v>29.787234042553191</v>
      </c>
      <c r="C6" s="32">
        <f t="shared" ref="C6:E6" si="16">(C5/C4)*100</f>
        <v>10.256410256410255</v>
      </c>
      <c r="D6" s="32">
        <f t="shared" si="16"/>
        <v>22.916666666666664</v>
      </c>
      <c r="E6" s="32">
        <f t="shared" si="16"/>
        <v>25</v>
      </c>
      <c r="F6" s="32">
        <f t="shared" ref="F6:L6" si="17">(F5/F4)*100</f>
        <v>19.230769230769234</v>
      </c>
      <c r="G6" s="32">
        <f t="shared" si="17"/>
        <v>10.16949152542373</v>
      </c>
      <c r="H6" s="32">
        <f t="shared" si="17"/>
        <v>8.9743589743589745</v>
      </c>
      <c r="I6" s="48">
        <f t="shared" si="17"/>
        <v>8.4745762711864394</v>
      </c>
      <c r="J6" s="48">
        <f t="shared" si="17"/>
        <v>12.5</v>
      </c>
      <c r="K6" s="48">
        <f t="shared" si="17"/>
        <v>9.0909090909090917</v>
      </c>
      <c r="L6" s="48">
        <f t="shared" si="17"/>
        <v>4.3478260869565215</v>
      </c>
      <c r="M6" s="48">
        <f t="shared" ref="M6" si="18">(M5/M4)*100</f>
        <v>6.435643564356436</v>
      </c>
      <c r="N6" s="68">
        <f t="shared" si="15"/>
        <v>20</v>
      </c>
      <c r="O6" s="32">
        <f t="shared" ref="O6:P6" si="19">(O5/O4)*100</f>
        <v>4.9504950495049505</v>
      </c>
      <c r="P6" s="32">
        <f t="shared" si="19"/>
        <v>4.5045045045045047</v>
      </c>
      <c r="Q6" s="32">
        <f t="shared" ref="Q6:R6" si="20">(Q5/Q4)*100</f>
        <v>7.2580645161290329</v>
      </c>
      <c r="R6" s="32">
        <f t="shared" si="20"/>
        <v>1.7543859649122806</v>
      </c>
      <c r="S6" s="32">
        <f t="shared" ref="S6:X6" si="21">(S5/S4)*100</f>
        <v>3.0303030303030303</v>
      </c>
      <c r="T6" s="32">
        <f t="shared" si="21"/>
        <v>9.0163934426229506</v>
      </c>
      <c r="U6" s="48">
        <f t="shared" si="21"/>
        <v>12.8</v>
      </c>
      <c r="V6" s="48">
        <f t="shared" si="21"/>
        <v>7.8947368421052628</v>
      </c>
      <c r="W6" s="48">
        <f t="shared" si="21"/>
        <v>2.9850746268656714</v>
      </c>
      <c r="X6" s="48">
        <f t="shared" si="21"/>
        <v>8.1481481481481488</v>
      </c>
      <c r="Y6" s="48">
        <f t="shared" ref="Y6" si="22">(Y5/Y4)*100</f>
        <v>11.711711711711711</v>
      </c>
    </row>
    <row r="7" spans="1:25">
      <c r="A7" s="29" t="s">
        <v>16</v>
      </c>
      <c r="B7" s="39">
        <v>0</v>
      </c>
      <c r="C7" s="33">
        <v>0</v>
      </c>
      <c r="D7" s="33">
        <v>0</v>
      </c>
      <c r="E7" s="33">
        <v>0</v>
      </c>
      <c r="F7" s="33">
        <v>0</v>
      </c>
      <c r="G7" s="33">
        <v>0</v>
      </c>
      <c r="H7" s="33">
        <v>0</v>
      </c>
      <c r="I7" s="33">
        <v>1</v>
      </c>
      <c r="J7" s="33">
        <v>2</v>
      </c>
      <c r="K7" s="33">
        <v>1</v>
      </c>
      <c r="L7" s="33">
        <v>0</v>
      </c>
      <c r="M7" s="125">
        <v>0</v>
      </c>
      <c r="N7" s="39">
        <v>0</v>
      </c>
      <c r="O7" s="33">
        <v>0</v>
      </c>
      <c r="P7" s="33">
        <v>0</v>
      </c>
      <c r="Q7" s="1">
        <v>0</v>
      </c>
      <c r="R7" s="1">
        <v>0</v>
      </c>
      <c r="S7" s="1">
        <v>0</v>
      </c>
      <c r="T7" s="1">
        <v>0</v>
      </c>
      <c r="U7" s="1">
        <v>0</v>
      </c>
      <c r="V7" s="1">
        <v>0</v>
      </c>
      <c r="W7" s="1">
        <v>0</v>
      </c>
      <c r="X7" s="1">
        <v>0</v>
      </c>
      <c r="Y7" s="1">
        <v>0</v>
      </c>
    </row>
    <row r="8" spans="1:25">
      <c r="A8" s="29" t="s">
        <v>18</v>
      </c>
      <c r="B8" s="39">
        <v>0</v>
      </c>
      <c r="C8" s="33">
        <v>0</v>
      </c>
      <c r="D8" s="33">
        <v>0</v>
      </c>
      <c r="E8" s="33">
        <v>0</v>
      </c>
      <c r="F8" s="33">
        <v>0</v>
      </c>
      <c r="G8" s="33">
        <v>0</v>
      </c>
      <c r="H8" s="33">
        <v>0</v>
      </c>
      <c r="I8" s="33">
        <v>0</v>
      </c>
      <c r="J8" s="33">
        <v>0</v>
      </c>
      <c r="K8" s="33">
        <v>0</v>
      </c>
      <c r="L8" s="33">
        <v>0</v>
      </c>
      <c r="M8" s="125"/>
      <c r="N8" s="39">
        <v>0</v>
      </c>
      <c r="O8" s="33">
        <v>0</v>
      </c>
      <c r="P8" s="33">
        <v>0</v>
      </c>
      <c r="Q8" s="1">
        <v>0</v>
      </c>
      <c r="R8" s="1">
        <v>0</v>
      </c>
      <c r="S8" s="1">
        <v>0</v>
      </c>
      <c r="T8" s="1">
        <v>0</v>
      </c>
      <c r="U8" s="1">
        <v>0</v>
      </c>
      <c r="V8" s="1">
        <v>0</v>
      </c>
      <c r="W8" s="1">
        <v>0</v>
      </c>
      <c r="X8" s="1">
        <v>0</v>
      </c>
    </row>
    <row r="9" spans="1:25">
      <c r="A9" s="29" t="s">
        <v>19</v>
      </c>
      <c r="B9" s="39">
        <v>0</v>
      </c>
      <c r="C9" s="33">
        <v>0</v>
      </c>
      <c r="D9" s="33">
        <v>0</v>
      </c>
      <c r="E9" s="33">
        <v>0</v>
      </c>
      <c r="F9" s="33">
        <v>0</v>
      </c>
      <c r="G9" s="33">
        <v>0</v>
      </c>
      <c r="H9" s="33">
        <v>0</v>
      </c>
      <c r="I9" s="33">
        <v>0</v>
      </c>
      <c r="J9" s="33">
        <v>0</v>
      </c>
      <c r="K9" s="33">
        <v>0</v>
      </c>
      <c r="L9" s="33">
        <v>0</v>
      </c>
      <c r="M9" s="125"/>
      <c r="N9" s="39">
        <v>0</v>
      </c>
      <c r="O9" s="33">
        <v>0</v>
      </c>
      <c r="P9" s="33">
        <v>0</v>
      </c>
      <c r="Q9" s="1">
        <v>0</v>
      </c>
      <c r="R9" s="1">
        <v>0</v>
      </c>
      <c r="S9" s="1">
        <v>0</v>
      </c>
      <c r="T9" s="1">
        <v>0</v>
      </c>
      <c r="U9" s="1">
        <v>0</v>
      </c>
      <c r="V9" s="1">
        <v>0</v>
      </c>
      <c r="W9" s="1">
        <v>0</v>
      </c>
      <c r="X9" s="1">
        <v>0</v>
      </c>
    </row>
    <row r="10" spans="1:25">
      <c r="A10" s="29" t="s">
        <v>20</v>
      </c>
      <c r="B10" s="39">
        <v>13</v>
      </c>
      <c r="C10" s="33">
        <v>4</v>
      </c>
      <c r="D10" s="33">
        <v>4</v>
      </c>
      <c r="E10" s="33">
        <v>8</v>
      </c>
      <c r="F10" s="33">
        <v>6</v>
      </c>
      <c r="G10" s="33">
        <v>0</v>
      </c>
      <c r="H10" s="33">
        <v>2</v>
      </c>
      <c r="I10" s="33">
        <v>2</v>
      </c>
      <c r="J10" s="33">
        <v>6</v>
      </c>
      <c r="K10" s="33">
        <v>5</v>
      </c>
      <c r="L10" s="33">
        <v>3</v>
      </c>
      <c r="M10" s="125">
        <v>5</v>
      </c>
      <c r="N10" s="39">
        <v>2</v>
      </c>
      <c r="O10" s="33">
        <v>0</v>
      </c>
      <c r="P10" s="33">
        <v>0</v>
      </c>
      <c r="Q10" s="1">
        <v>5</v>
      </c>
      <c r="R10" s="1">
        <v>0</v>
      </c>
      <c r="S10" s="1">
        <v>0</v>
      </c>
      <c r="T10" s="1">
        <v>4</v>
      </c>
      <c r="U10" s="1">
        <v>6</v>
      </c>
      <c r="V10" s="1">
        <v>0</v>
      </c>
      <c r="W10" s="1">
        <v>0</v>
      </c>
      <c r="X10" s="1">
        <v>3</v>
      </c>
      <c r="Y10" s="1">
        <v>1</v>
      </c>
    </row>
    <row r="11" spans="1:25">
      <c r="A11" s="29" t="s">
        <v>21</v>
      </c>
      <c r="B11" s="39">
        <v>1</v>
      </c>
      <c r="C11" s="33">
        <v>0</v>
      </c>
      <c r="D11" s="33">
        <v>0</v>
      </c>
      <c r="E11" s="33">
        <v>0</v>
      </c>
      <c r="F11" s="33">
        <v>0</v>
      </c>
      <c r="G11" s="33">
        <v>0</v>
      </c>
      <c r="H11" s="33">
        <v>0</v>
      </c>
      <c r="I11" s="33">
        <v>0</v>
      </c>
      <c r="J11" s="33">
        <v>0</v>
      </c>
      <c r="K11" s="33">
        <v>0</v>
      </c>
      <c r="L11" s="33">
        <v>0</v>
      </c>
      <c r="M11" s="125">
        <v>0</v>
      </c>
      <c r="N11" s="39">
        <v>1</v>
      </c>
      <c r="O11" s="33">
        <v>0</v>
      </c>
      <c r="P11" s="33">
        <v>2</v>
      </c>
      <c r="Q11" s="1">
        <v>0</v>
      </c>
      <c r="R11" s="1">
        <v>0</v>
      </c>
      <c r="S11" s="1">
        <v>0</v>
      </c>
      <c r="T11" s="1">
        <v>0</v>
      </c>
      <c r="U11" s="1">
        <v>0</v>
      </c>
      <c r="V11" s="1">
        <v>0</v>
      </c>
      <c r="W11" s="1">
        <v>0</v>
      </c>
      <c r="X11" s="1">
        <v>0</v>
      </c>
      <c r="Y11" s="1">
        <v>0</v>
      </c>
    </row>
    <row r="12" spans="1:25">
      <c r="A12" s="29" t="s">
        <v>22</v>
      </c>
      <c r="B12" s="39">
        <v>0</v>
      </c>
      <c r="C12" s="33">
        <v>0</v>
      </c>
      <c r="D12" s="33">
        <v>0</v>
      </c>
      <c r="E12" s="33">
        <v>1</v>
      </c>
      <c r="F12" s="33">
        <v>0</v>
      </c>
      <c r="G12" s="33">
        <v>1</v>
      </c>
      <c r="H12" s="33">
        <v>0</v>
      </c>
      <c r="I12" s="33">
        <v>0</v>
      </c>
      <c r="J12" s="33">
        <v>1</v>
      </c>
      <c r="K12" s="33">
        <v>1</v>
      </c>
      <c r="L12" s="33">
        <v>0</v>
      </c>
      <c r="M12" s="125">
        <v>0</v>
      </c>
      <c r="N12" s="39">
        <v>0</v>
      </c>
      <c r="O12" s="33">
        <v>0</v>
      </c>
      <c r="P12" s="33">
        <v>0</v>
      </c>
      <c r="Q12" s="1">
        <v>0</v>
      </c>
      <c r="R12" s="1">
        <v>0</v>
      </c>
      <c r="S12" s="1">
        <v>0</v>
      </c>
      <c r="T12" s="1">
        <v>2</v>
      </c>
      <c r="U12" s="1">
        <v>2</v>
      </c>
      <c r="V12" s="1">
        <v>3</v>
      </c>
      <c r="W12" s="1">
        <v>3</v>
      </c>
      <c r="X12" s="1">
        <v>3</v>
      </c>
      <c r="Y12" s="1">
        <v>3</v>
      </c>
    </row>
    <row r="13" spans="1:25">
      <c r="A13" s="29" t="s">
        <v>23</v>
      </c>
      <c r="B13" s="39">
        <v>0</v>
      </c>
      <c r="C13" s="33">
        <v>0</v>
      </c>
      <c r="D13" s="33">
        <v>0</v>
      </c>
      <c r="E13" s="33">
        <v>0</v>
      </c>
      <c r="F13" s="33">
        <v>0</v>
      </c>
      <c r="G13" s="33">
        <v>0</v>
      </c>
      <c r="H13" s="33">
        <v>0</v>
      </c>
      <c r="I13" s="33">
        <v>0</v>
      </c>
      <c r="J13" s="33">
        <v>0</v>
      </c>
      <c r="K13" s="33">
        <v>0</v>
      </c>
      <c r="L13" s="33">
        <v>0</v>
      </c>
      <c r="M13" s="125"/>
      <c r="N13" s="39">
        <v>0</v>
      </c>
      <c r="O13" s="33">
        <v>0</v>
      </c>
      <c r="P13" s="33">
        <v>0</v>
      </c>
      <c r="Q13" s="1">
        <v>0</v>
      </c>
      <c r="R13" s="1">
        <v>0</v>
      </c>
      <c r="S13" s="1">
        <v>0</v>
      </c>
      <c r="T13" s="1">
        <v>0</v>
      </c>
      <c r="U13" s="1">
        <v>0</v>
      </c>
      <c r="V13" s="1">
        <v>0</v>
      </c>
      <c r="W13" s="1">
        <v>0</v>
      </c>
      <c r="X13" s="1">
        <v>0</v>
      </c>
    </row>
    <row r="14" spans="1:25">
      <c r="A14" s="29" t="s">
        <v>24</v>
      </c>
      <c r="B14" s="39">
        <v>0</v>
      </c>
      <c r="C14" s="33">
        <v>0</v>
      </c>
      <c r="D14" s="33">
        <v>0</v>
      </c>
      <c r="E14" s="33">
        <v>0</v>
      </c>
      <c r="F14" s="33">
        <v>0</v>
      </c>
      <c r="G14" s="33">
        <v>0</v>
      </c>
      <c r="H14" s="33">
        <v>0</v>
      </c>
      <c r="I14" s="33">
        <v>0</v>
      </c>
      <c r="J14" s="33">
        <v>0</v>
      </c>
      <c r="K14" s="33">
        <v>0</v>
      </c>
      <c r="L14" s="33">
        <v>0</v>
      </c>
      <c r="M14" s="125">
        <v>0</v>
      </c>
      <c r="N14" s="39">
        <v>6</v>
      </c>
      <c r="O14" s="33">
        <v>0</v>
      </c>
      <c r="P14" s="33">
        <v>0</v>
      </c>
      <c r="Q14" s="1">
        <v>0</v>
      </c>
      <c r="R14" s="1">
        <v>0</v>
      </c>
      <c r="S14" s="1">
        <v>0</v>
      </c>
      <c r="T14" s="1">
        <v>0</v>
      </c>
      <c r="U14" s="1">
        <v>2</v>
      </c>
      <c r="V14" s="1">
        <v>0</v>
      </c>
      <c r="W14" s="1">
        <v>0</v>
      </c>
      <c r="X14" s="1">
        <v>0</v>
      </c>
      <c r="Y14" s="1">
        <v>0</v>
      </c>
    </row>
    <row r="15" spans="1:25">
      <c r="A15" s="29" t="s">
        <v>25</v>
      </c>
      <c r="B15" s="39">
        <v>0</v>
      </c>
      <c r="C15" s="33">
        <v>0</v>
      </c>
      <c r="D15" s="33">
        <v>0</v>
      </c>
      <c r="E15" s="33">
        <v>0</v>
      </c>
      <c r="F15" s="33">
        <v>0</v>
      </c>
      <c r="G15" s="33">
        <v>0</v>
      </c>
      <c r="H15" s="33">
        <v>0</v>
      </c>
      <c r="I15" s="33">
        <v>0</v>
      </c>
      <c r="J15" s="33">
        <v>0</v>
      </c>
      <c r="K15" s="33">
        <v>0</v>
      </c>
      <c r="L15" s="33">
        <v>0</v>
      </c>
      <c r="M15" s="125">
        <v>0</v>
      </c>
      <c r="N15" s="39">
        <v>0</v>
      </c>
      <c r="O15" s="33">
        <v>0</v>
      </c>
      <c r="P15" s="33">
        <v>0</v>
      </c>
      <c r="Q15" s="1">
        <v>0</v>
      </c>
      <c r="R15" s="1">
        <v>0</v>
      </c>
      <c r="S15" s="1">
        <v>0</v>
      </c>
      <c r="T15" s="1">
        <v>0</v>
      </c>
      <c r="U15" s="1">
        <v>0</v>
      </c>
      <c r="V15" s="1">
        <v>0</v>
      </c>
      <c r="W15" s="1">
        <v>0</v>
      </c>
      <c r="X15" s="1">
        <v>0</v>
      </c>
      <c r="Y15" s="1">
        <v>0</v>
      </c>
    </row>
    <row r="16" spans="1:25">
      <c r="A16" s="29" t="s">
        <v>26</v>
      </c>
      <c r="B16" s="39">
        <v>0</v>
      </c>
      <c r="C16" s="33">
        <v>0</v>
      </c>
      <c r="D16" s="33">
        <v>0</v>
      </c>
      <c r="E16" s="33">
        <v>1</v>
      </c>
      <c r="F16" s="33">
        <v>0</v>
      </c>
      <c r="G16" s="33">
        <v>0</v>
      </c>
      <c r="H16" s="33">
        <v>0</v>
      </c>
      <c r="I16" s="33">
        <v>3</v>
      </c>
      <c r="J16" s="33">
        <v>0</v>
      </c>
      <c r="K16" s="33">
        <v>0</v>
      </c>
      <c r="L16" s="33">
        <v>0</v>
      </c>
      <c r="M16" s="125">
        <v>2</v>
      </c>
      <c r="N16" s="39">
        <v>0</v>
      </c>
      <c r="O16" s="33">
        <v>3</v>
      </c>
      <c r="P16" s="33">
        <v>1</v>
      </c>
      <c r="Q16" s="1">
        <v>0</v>
      </c>
      <c r="R16" s="1">
        <v>0</v>
      </c>
      <c r="S16" s="1">
        <v>0</v>
      </c>
      <c r="T16" s="1">
        <v>2</v>
      </c>
      <c r="U16" s="1">
        <v>1</v>
      </c>
      <c r="V16" s="1">
        <v>1</v>
      </c>
      <c r="W16" s="1">
        <v>0</v>
      </c>
      <c r="X16" s="1">
        <v>2</v>
      </c>
      <c r="Y16" s="1">
        <v>1</v>
      </c>
    </row>
    <row r="17" spans="1:25">
      <c r="A17" s="29" t="s">
        <v>27</v>
      </c>
      <c r="B17" s="39">
        <v>0</v>
      </c>
      <c r="C17" s="33">
        <v>0</v>
      </c>
      <c r="D17" s="33">
        <v>0</v>
      </c>
      <c r="E17" s="33">
        <v>0</v>
      </c>
      <c r="F17" s="33">
        <v>0</v>
      </c>
      <c r="G17" s="33">
        <v>0</v>
      </c>
      <c r="H17" s="33">
        <v>0</v>
      </c>
      <c r="I17" s="33">
        <v>0</v>
      </c>
      <c r="J17" s="33">
        <v>0</v>
      </c>
      <c r="K17" s="33">
        <v>0</v>
      </c>
      <c r="L17" s="33">
        <v>0</v>
      </c>
      <c r="M17" s="125"/>
      <c r="N17" s="39">
        <v>0</v>
      </c>
      <c r="O17" s="33">
        <v>0</v>
      </c>
      <c r="P17" s="33">
        <v>0</v>
      </c>
      <c r="Q17" s="1">
        <v>0</v>
      </c>
      <c r="R17" s="1">
        <v>0</v>
      </c>
      <c r="S17" s="1">
        <v>0</v>
      </c>
      <c r="T17" s="1">
        <v>0</v>
      </c>
      <c r="U17" s="1">
        <v>0</v>
      </c>
      <c r="V17" s="1">
        <v>0</v>
      </c>
      <c r="W17" s="1">
        <v>0</v>
      </c>
      <c r="X17" s="1">
        <v>0</v>
      </c>
    </row>
    <row r="18" spans="1:25">
      <c r="A18" s="29" t="s">
        <v>28</v>
      </c>
      <c r="B18" s="39">
        <v>0</v>
      </c>
      <c r="C18" s="33">
        <v>0</v>
      </c>
      <c r="D18" s="33">
        <v>0</v>
      </c>
      <c r="E18" s="33">
        <v>0</v>
      </c>
      <c r="F18" s="33">
        <v>0</v>
      </c>
      <c r="G18" s="33">
        <v>0</v>
      </c>
      <c r="H18" s="33">
        <v>0</v>
      </c>
      <c r="I18" s="33">
        <v>0</v>
      </c>
      <c r="J18" s="33">
        <v>0</v>
      </c>
      <c r="K18" s="33">
        <v>0</v>
      </c>
      <c r="L18" s="33">
        <v>0</v>
      </c>
      <c r="M18" s="125">
        <v>0</v>
      </c>
      <c r="N18" s="39">
        <v>0</v>
      </c>
      <c r="O18" s="33">
        <v>0</v>
      </c>
      <c r="P18" s="33">
        <v>0</v>
      </c>
      <c r="Q18" s="1">
        <v>0</v>
      </c>
      <c r="R18" s="1">
        <v>0</v>
      </c>
      <c r="S18" s="1">
        <v>0</v>
      </c>
      <c r="T18" s="1">
        <v>0</v>
      </c>
      <c r="U18" s="1">
        <v>0</v>
      </c>
      <c r="V18" s="1">
        <v>0</v>
      </c>
      <c r="W18" s="1">
        <v>0</v>
      </c>
      <c r="X18" s="1">
        <v>0</v>
      </c>
      <c r="Y18" s="1">
        <v>0</v>
      </c>
    </row>
    <row r="19" spans="1:25">
      <c r="A19" s="29" t="s">
        <v>29</v>
      </c>
      <c r="B19" s="39">
        <v>0</v>
      </c>
      <c r="C19" s="33">
        <v>0</v>
      </c>
      <c r="D19" s="33">
        <v>0</v>
      </c>
      <c r="E19" s="33">
        <v>0</v>
      </c>
      <c r="F19" s="33">
        <v>0</v>
      </c>
      <c r="G19" s="33">
        <v>2</v>
      </c>
      <c r="H19" s="33">
        <v>2</v>
      </c>
      <c r="I19" s="33">
        <v>0</v>
      </c>
      <c r="J19" s="33">
        <v>2</v>
      </c>
      <c r="K19" s="33">
        <v>0</v>
      </c>
      <c r="L19" s="33">
        <v>1</v>
      </c>
      <c r="M19" s="125">
        <v>2</v>
      </c>
      <c r="N19" s="39">
        <v>1</v>
      </c>
      <c r="O19" s="33">
        <v>1</v>
      </c>
      <c r="P19" s="33">
        <v>0</v>
      </c>
      <c r="Q19" s="1">
        <v>3</v>
      </c>
      <c r="R19" s="1">
        <v>0</v>
      </c>
      <c r="S19" s="1">
        <v>0</v>
      </c>
      <c r="T19" s="1">
        <v>0</v>
      </c>
      <c r="U19" s="1">
        <v>4</v>
      </c>
      <c r="V19" s="1">
        <v>0</v>
      </c>
      <c r="W19" s="1">
        <v>0</v>
      </c>
      <c r="X19" s="1">
        <v>2</v>
      </c>
      <c r="Y19" s="1">
        <v>0</v>
      </c>
    </row>
    <row r="20" spans="1:25">
      <c r="A20" s="29" t="s">
        <v>30</v>
      </c>
      <c r="B20" s="39">
        <v>0</v>
      </c>
      <c r="C20" s="33">
        <v>4</v>
      </c>
      <c r="D20" s="33">
        <v>6</v>
      </c>
      <c r="E20" s="33">
        <v>3</v>
      </c>
      <c r="F20" s="33">
        <v>2</v>
      </c>
      <c r="G20" s="33">
        <v>1</v>
      </c>
      <c r="H20" s="33">
        <v>3</v>
      </c>
      <c r="I20" s="33">
        <v>1</v>
      </c>
      <c r="J20" s="33">
        <v>4</v>
      </c>
      <c r="K20" s="33">
        <v>7</v>
      </c>
      <c r="L20" s="33">
        <v>3</v>
      </c>
      <c r="M20" s="125">
        <v>3</v>
      </c>
      <c r="N20" s="39">
        <v>0</v>
      </c>
      <c r="O20" s="33">
        <v>1</v>
      </c>
      <c r="P20" s="33">
        <v>1</v>
      </c>
      <c r="Q20" s="1">
        <v>0</v>
      </c>
      <c r="R20" s="1">
        <v>1</v>
      </c>
      <c r="S20" s="1">
        <v>2</v>
      </c>
      <c r="T20" s="1">
        <v>0</v>
      </c>
      <c r="U20" s="1">
        <v>1</v>
      </c>
      <c r="V20" s="1">
        <v>4</v>
      </c>
      <c r="W20" s="1">
        <v>0</v>
      </c>
      <c r="X20" s="1">
        <v>1</v>
      </c>
      <c r="Y20" s="1">
        <v>8</v>
      </c>
    </row>
    <row r="21" spans="1:25">
      <c r="A21" s="29" t="s">
        <v>31</v>
      </c>
      <c r="B21" s="39">
        <v>0</v>
      </c>
      <c r="C21" s="33">
        <v>0</v>
      </c>
      <c r="D21" s="33">
        <v>1</v>
      </c>
      <c r="E21" s="33">
        <v>1</v>
      </c>
      <c r="F21" s="33">
        <v>2</v>
      </c>
      <c r="G21" s="33">
        <v>2</v>
      </c>
      <c r="H21" s="33">
        <v>0</v>
      </c>
      <c r="I21" s="33">
        <v>3</v>
      </c>
      <c r="J21" s="33">
        <v>3</v>
      </c>
      <c r="K21" s="33">
        <v>3</v>
      </c>
      <c r="L21" s="33">
        <v>0</v>
      </c>
      <c r="M21" s="125">
        <v>1</v>
      </c>
      <c r="N21" s="39">
        <v>0</v>
      </c>
      <c r="O21" s="33">
        <v>0</v>
      </c>
      <c r="P21" s="33">
        <v>1</v>
      </c>
      <c r="Q21" s="1">
        <v>1</v>
      </c>
      <c r="R21" s="1">
        <v>1</v>
      </c>
      <c r="S21" s="1">
        <v>1</v>
      </c>
      <c r="T21" s="1">
        <v>3</v>
      </c>
      <c r="U21" s="1">
        <v>0</v>
      </c>
      <c r="V21" s="1">
        <v>1</v>
      </c>
      <c r="W21" s="1">
        <v>1</v>
      </c>
      <c r="X21" s="1">
        <v>0</v>
      </c>
      <c r="Y21" s="1">
        <v>0</v>
      </c>
    </row>
    <row r="22" spans="1:25">
      <c r="A22" s="34" t="s">
        <v>32</v>
      </c>
      <c r="B22" s="40">
        <v>0</v>
      </c>
      <c r="C22" s="35">
        <v>0</v>
      </c>
      <c r="D22" s="35">
        <v>0</v>
      </c>
      <c r="E22" s="35">
        <v>0</v>
      </c>
      <c r="F22" s="35">
        <v>0</v>
      </c>
      <c r="G22" s="35">
        <v>0</v>
      </c>
      <c r="H22" s="35">
        <v>0</v>
      </c>
      <c r="I22" s="33">
        <v>0</v>
      </c>
      <c r="J22" s="33">
        <v>0</v>
      </c>
      <c r="K22" s="33">
        <v>0</v>
      </c>
      <c r="L22" s="33">
        <v>0</v>
      </c>
      <c r="M22" s="125"/>
      <c r="N22" s="40">
        <v>0</v>
      </c>
      <c r="O22" s="35">
        <v>0</v>
      </c>
      <c r="P22" s="35">
        <v>0</v>
      </c>
      <c r="Q22" s="1">
        <v>0</v>
      </c>
      <c r="R22" s="1">
        <v>0</v>
      </c>
      <c r="S22" s="1">
        <v>0</v>
      </c>
      <c r="T22" s="1">
        <v>0</v>
      </c>
      <c r="U22" s="1">
        <v>0</v>
      </c>
      <c r="V22" s="1">
        <v>0</v>
      </c>
      <c r="W22" s="1">
        <v>0</v>
      </c>
      <c r="X22" s="1">
        <v>0</v>
      </c>
    </row>
    <row r="23" spans="1:25">
      <c r="A23" s="29" t="s">
        <v>33</v>
      </c>
      <c r="B23" s="67">
        <f t="shared" ref="B23:N23" si="23">SUM(B25:B37)</f>
        <v>7</v>
      </c>
      <c r="C23" s="30">
        <f t="shared" ref="C23:E23" si="24">SUM(C25:C37)</f>
        <v>23</v>
      </c>
      <c r="D23" s="30">
        <f t="shared" si="24"/>
        <v>8</v>
      </c>
      <c r="E23" s="30">
        <f t="shared" si="24"/>
        <v>13</v>
      </c>
      <c r="F23" s="30">
        <f t="shared" ref="F23:L23" si="25">SUM(F25:F37)</f>
        <v>19</v>
      </c>
      <c r="G23" s="30">
        <f t="shared" si="25"/>
        <v>28</v>
      </c>
      <c r="H23" s="30">
        <f t="shared" si="25"/>
        <v>28</v>
      </c>
      <c r="I23" s="49">
        <f t="shared" si="25"/>
        <v>82</v>
      </c>
      <c r="J23" s="49">
        <f t="shared" si="25"/>
        <v>98</v>
      </c>
      <c r="K23" s="49">
        <f t="shared" si="25"/>
        <v>118</v>
      </c>
      <c r="L23" s="49">
        <f t="shared" si="25"/>
        <v>114</v>
      </c>
      <c r="M23" s="49">
        <f t="shared" ref="M23" si="26">SUM(M25:M37)</f>
        <v>148</v>
      </c>
      <c r="N23" s="67">
        <f t="shared" si="23"/>
        <v>9</v>
      </c>
      <c r="O23" s="30">
        <f t="shared" ref="O23:P23" si="27">SUM(O25:O37)</f>
        <v>25</v>
      </c>
      <c r="P23" s="30">
        <f t="shared" si="27"/>
        <v>37</v>
      </c>
      <c r="Q23" s="30">
        <f t="shared" ref="Q23:R23" si="28">SUM(Q25:Q37)</f>
        <v>18</v>
      </c>
      <c r="R23" s="30">
        <f t="shared" si="28"/>
        <v>29</v>
      </c>
      <c r="S23" s="30">
        <f t="shared" ref="S23:X23" si="29">SUM(S25:S37)</f>
        <v>32</v>
      </c>
      <c r="T23" s="30">
        <f t="shared" si="29"/>
        <v>44</v>
      </c>
      <c r="U23" s="49">
        <f t="shared" si="29"/>
        <v>54</v>
      </c>
      <c r="V23" s="49">
        <f t="shared" si="29"/>
        <v>47</v>
      </c>
      <c r="W23" s="49">
        <f t="shared" si="29"/>
        <v>63</v>
      </c>
      <c r="X23" s="49">
        <f t="shared" si="29"/>
        <v>68</v>
      </c>
      <c r="Y23" s="49">
        <f t="shared" ref="Y23" si="30">SUM(Y25:Y37)</f>
        <v>46</v>
      </c>
    </row>
    <row r="24" spans="1:25">
      <c r="A24" s="31" t="s">
        <v>89</v>
      </c>
      <c r="B24" s="68">
        <f t="shared" ref="B24:N24" si="31">(B23/B4)*100</f>
        <v>14.893617021276595</v>
      </c>
      <c r="C24" s="32">
        <f t="shared" ref="C24:E24" si="32">(C23/C4)*100</f>
        <v>29.487179487179489</v>
      </c>
      <c r="D24" s="32">
        <f t="shared" si="32"/>
        <v>16.666666666666664</v>
      </c>
      <c r="E24" s="32">
        <f t="shared" si="32"/>
        <v>23.214285714285715</v>
      </c>
      <c r="F24" s="32">
        <f t="shared" ref="F24:L24" si="33">(F23/F4)*100</f>
        <v>36.538461538461533</v>
      </c>
      <c r="G24" s="32">
        <f t="shared" si="33"/>
        <v>47.457627118644069</v>
      </c>
      <c r="H24" s="32">
        <f t="shared" si="33"/>
        <v>35.897435897435898</v>
      </c>
      <c r="I24" s="48">
        <f t="shared" si="33"/>
        <v>69.491525423728817</v>
      </c>
      <c r="J24" s="48">
        <f t="shared" si="33"/>
        <v>68.055555555555557</v>
      </c>
      <c r="K24" s="48">
        <f t="shared" si="33"/>
        <v>63.101604278074866</v>
      </c>
      <c r="L24" s="48">
        <f t="shared" si="33"/>
        <v>70.807453416149073</v>
      </c>
      <c r="M24" s="48">
        <f t="shared" ref="M24" si="34">(M23/M4)*100</f>
        <v>73.267326732673268</v>
      </c>
      <c r="N24" s="68">
        <f t="shared" si="31"/>
        <v>18</v>
      </c>
      <c r="O24" s="32">
        <f t="shared" ref="O24:P24" si="35">(O23/O4)*100</f>
        <v>24.752475247524753</v>
      </c>
      <c r="P24" s="32">
        <f t="shared" si="35"/>
        <v>33.333333333333329</v>
      </c>
      <c r="Q24" s="32">
        <f t="shared" ref="Q24:R24" si="36">(Q23/Q4)*100</f>
        <v>14.516129032258066</v>
      </c>
      <c r="R24" s="32">
        <f t="shared" si="36"/>
        <v>25.438596491228072</v>
      </c>
      <c r="S24" s="32">
        <f t="shared" ref="S24:X24" si="37">(S23/S4)*100</f>
        <v>32.323232323232325</v>
      </c>
      <c r="T24" s="32">
        <f t="shared" si="37"/>
        <v>36.065573770491802</v>
      </c>
      <c r="U24" s="48">
        <f t="shared" si="37"/>
        <v>43.2</v>
      </c>
      <c r="V24" s="48">
        <f t="shared" si="37"/>
        <v>41.228070175438596</v>
      </c>
      <c r="W24" s="48">
        <f t="shared" si="37"/>
        <v>47.014925373134332</v>
      </c>
      <c r="X24" s="48">
        <f t="shared" si="37"/>
        <v>50.370370370370367</v>
      </c>
      <c r="Y24" s="48">
        <f t="shared" ref="Y24" si="38">(Y23/Y4)*100</f>
        <v>41.441441441441441</v>
      </c>
    </row>
    <row r="25" spans="1:25">
      <c r="A25" s="29" t="s">
        <v>34</v>
      </c>
      <c r="B25" s="39">
        <v>0</v>
      </c>
      <c r="C25" s="33">
        <v>0</v>
      </c>
      <c r="D25" s="33">
        <v>0</v>
      </c>
      <c r="E25" s="33">
        <v>0</v>
      </c>
      <c r="F25" s="33">
        <v>0</v>
      </c>
      <c r="G25" s="33">
        <v>0</v>
      </c>
      <c r="H25" s="33">
        <v>0</v>
      </c>
      <c r="I25" s="33">
        <v>0</v>
      </c>
      <c r="J25" s="33">
        <v>0</v>
      </c>
      <c r="K25" s="33">
        <v>0</v>
      </c>
      <c r="L25" s="33">
        <v>0</v>
      </c>
      <c r="M25" s="125"/>
      <c r="N25" s="39">
        <v>0</v>
      </c>
      <c r="O25" s="33">
        <v>0</v>
      </c>
      <c r="P25" s="33">
        <v>0</v>
      </c>
      <c r="Q25" s="1">
        <v>0</v>
      </c>
      <c r="R25" s="1">
        <v>0</v>
      </c>
      <c r="S25" s="1">
        <v>0</v>
      </c>
      <c r="T25" s="1">
        <v>0</v>
      </c>
      <c r="U25" s="1">
        <v>0</v>
      </c>
      <c r="V25" s="1">
        <v>0</v>
      </c>
      <c r="W25" s="1">
        <v>0</v>
      </c>
      <c r="X25" s="1">
        <v>0</v>
      </c>
    </row>
    <row r="26" spans="1:25">
      <c r="A26" s="29" t="s">
        <v>35</v>
      </c>
      <c r="B26" s="39">
        <v>0</v>
      </c>
      <c r="C26" s="33">
        <v>0</v>
      </c>
      <c r="D26" s="33">
        <v>0</v>
      </c>
      <c r="E26" s="33">
        <v>0</v>
      </c>
      <c r="F26" s="33">
        <v>0</v>
      </c>
      <c r="G26" s="33">
        <v>0</v>
      </c>
      <c r="H26" s="33">
        <v>0</v>
      </c>
      <c r="I26" s="33">
        <v>0</v>
      </c>
      <c r="J26" s="33">
        <v>0</v>
      </c>
      <c r="K26" s="33">
        <v>0</v>
      </c>
      <c r="L26" s="33">
        <v>0</v>
      </c>
      <c r="M26" s="125">
        <v>0</v>
      </c>
      <c r="N26" s="39">
        <v>0</v>
      </c>
      <c r="O26" s="33">
        <v>0</v>
      </c>
      <c r="P26" s="33">
        <v>0</v>
      </c>
      <c r="Q26" s="1">
        <v>0</v>
      </c>
      <c r="R26" s="1">
        <v>0</v>
      </c>
      <c r="S26" s="1">
        <v>0</v>
      </c>
      <c r="T26" s="1">
        <v>0</v>
      </c>
      <c r="U26" s="1">
        <v>0</v>
      </c>
      <c r="V26" s="1">
        <v>0</v>
      </c>
      <c r="W26" s="1">
        <v>0</v>
      </c>
      <c r="X26" s="1">
        <v>0</v>
      </c>
      <c r="Y26" s="1">
        <v>0</v>
      </c>
    </row>
    <row r="27" spans="1:25">
      <c r="A27" s="29" t="s">
        <v>36</v>
      </c>
      <c r="B27" s="39">
        <v>4</v>
      </c>
      <c r="C27" s="33">
        <v>23</v>
      </c>
      <c r="D27" s="33">
        <v>6</v>
      </c>
      <c r="E27" s="33">
        <v>11</v>
      </c>
      <c r="F27" s="33">
        <v>8</v>
      </c>
      <c r="G27" s="33">
        <v>9</v>
      </c>
      <c r="H27" s="33">
        <v>2</v>
      </c>
      <c r="I27" s="33">
        <v>58</v>
      </c>
      <c r="J27" s="33">
        <v>69</v>
      </c>
      <c r="K27" s="33">
        <v>89</v>
      </c>
      <c r="L27" s="33">
        <v>91</v>
      </c>
      <c r="M27" s="125">
        <v>132</v>
      </c>
      <c r="N27" s="39">
        <v>9</v>
      </c>
      <c r="O27" s="33">
        <v>25</v>
      </c>
      <c r="P27" s="33">
        <v>36</v>
      </c>
      <c r="Q27" s="1">
        <v>18</v>
      </c>
      <c r="R27" s="1">
        <v>26</v>
      </c>
      <c r="S27" s="1">
        <v>30</v>
      </c>
      <c r="T27" s="1">
        <v>42</v>
      </c>
      <c r="U27" s="1">
        <v>50</v>
      </c>
      <c r="V27" s="1">
        <v>43</v>
      </c>
      <c r="W27" s="1">
        <v>56</v>
      </c>
      <c r="X27" s="1">
        <v>65</v>
      </c>
      <c r="Y27" s="1">
        <v>43</v>
      </c>
    </row>
    <row r="28" spans="1:25">
      <c r="A28" s="29" t="s">
        <v>37</v>
      </c>
      <c r="B28" s="39">
        <v>0</v>
      </c>
      <c r="C28" s="33">
        <v>0</v>
      </c>
      <c r="D28" s="33">
        <v>1</v>
      </c>
      <c r="E28" s="33">
        <v>1</v>
      </c>
      <c r="F28" s="33">
        <v>4</v>
      </c>
      <c r="G28" s="33">
        <v>5</v>
      </c>
      <c r="H28" s="33">
        <v>8</v>
      </c>
      <c r="I28" s="33">
        <v>8</v>
      </c>
      <c r="J28" s="33">
        <v>11</v>
      </c>
      <c r="K28" s="33">
        <v>9</v>
      </c>
      <c r="L28" s="33">
        <v>0</v>
      </c>
      <c r="M28" s="125">
        <v>0</v>
      </c>
      <c r="N28" s="39">
        <v>0</v>
      </c>
      <c r="O28" s="33">
        <v>0</v>
      </c>
      <c r="P28" s="33">
        <v>1</v>
      </c>
      <c r="Q28" s="1">
        <v>0</v>
      </c>
      <c r="R28" s="1">
        <v>3</v>
      </c>
      <c r="S28" s="1">
        <v>1</v>
      </c>
      <c r="T28" s="1">
        <v>2</v>
      </c>
      <c r="U28" s="1">
        <v>0</v>
      </c>
      <c r="V28" s="1">
        <v>0</v>
      </c>
      <c r="W28" s="1">
        <v>2</v>
      </c>
      <c r="X28" s="1">
        <v>1</v>
      </c>
      <c r="Y28" s="1">
        <v>0</v>
      </c>
    </row>
    <row r="29" spans="1:25">
      <c r="A29" s="29" t="s">
        <v>38</v>
      </c>
      <c r="B29" s="39">
        <v>0</v>
      </c>
      <c r="C29" s="33">
        <v>0</v>
      </c>
      <c r="D29" s="33">
        <v>0</v>
      </c>
      <c r="E29" s="33">
        <v>0</v>
      </c>
      <c r="F29" s="33">
        <v>0</v>
      </c>
      <c r="G29" s="33">
        <v>0</v>
      </c>
      <c r="H29" s="33">
        <v>0</v>
      </c>
      <c r="I29" s="33">
        <v>0</v>
      </c>
      <c r="J29" s="33">
        <v>0</v>
      </c>
      <c r="K29" s="33">
        <v>0</v>
      </c>
      <c r="L29" s="33">
        <v>0</v>
      </c>
      <c r="M29" s="125"/>
      <c r="N29" s="39">
        <v>0</v>
      </c>
      <c r="O29" s="33">
        <v>0</v>
      </c>
      <c r="P29" s="33">
        <v>0</v>
      </c>
      <c r="Q29" s="1">
        <v>0</v>
      </c>
      <c r="R29" s="1">
        <v>0</v>
      </c>
      <c r="S29" s="1">
        <v>0</v>
      </c>
      <c r="T29" s="1">
        <v>0</v>
      </c>
      <c r="U29" s="1">
        <v>0</v>
      </c>
      <c r="V29" s="1">
        <v>0</v>
      </c>
      <c r="W29" s="1">
        <v>0</v>
      </c>
      <c r="X29" s="1">
        <v>0</v>
      </c>
    </row>
    <row r="30" spans="1:25">
      <c r="A30" s="29" t="s">
        <v>39</v>
      </c>
      <c r="B30" s="39">
        <v>0</v>
      </c>
      <c r="C30" s="33">
        <v>0</v>
      </c>
      <c r="D30" s="33">
        <v>0</v>
      </c>
      <c r="E30" s="33">
        <v>0</v>
      </c>
      <c r="F30" s="33">
        <v>0</v>
      </c>
      <c r="G30" s="33">
        <v>2</v>
      </c>
      <c r="H30" s="33">
        <v>2</v>
      </c>
      <c r="I30" s="33">
        <v>0</v>
      </c>
      <c r="J30" s="33">
        <v>0</v>
      </c>
      <c r="K30" s="33">
        <v>0</v>
      </c>
      <c r="L30" s="33">
        <v>0</v>
      </c>
      <c r="M30" s="125"/>
      <c r="N30" s="39">
        <v>0</v>
      </c>
      <c r="O30" s="33">
        <v>0</v>
      </c>
      <c r="P30" s="33">
        <v>0</v>
      </c>
      <c r="Q30" s="1">
        <v>0</v>
      </c>
      <c r="R30" s="1">
        <v>0</v>
      </c>
      <c r="S30" s="1">
        <v>0</v>
      </c>
      <c r="T30" s="1">
        <v>0</v>
      </c>
      <c r="U30" s="1">
        <v>0</v>
      </c>
      <c r="V30" s="1">
        <v>0</v>
      </c>
      <c r="W30" s="1">
        <v>0</v>
      </c>
      <c r="X30" s="1">
        <v>0</v>
      </c>
    </row>
    <row r="31" spans="1:25">
      <c r="A31" s="29" t="s">
        <v>40</v>
      </c>
      <c r="B31" s="39">
        <v>0</v>
      </c>
      <c r="C31" s="33">
        <v>0</v>
      </c>
      <c r="D31" s="33">
        <v>0</v>
      </c>
      <c r="E31" s="33">
        <v>0</v>
      </c>
      <c r="F31" s="33">
        <v>0</v>
      </c>
      <c r="G31" s="33">
        <v>0</v>
      </c>
      <c r="H31" s="33">
        <v>0</v>
      </c>
      <c r="I31" s="33">
        <v>0</v>
      </c>
      <c r="J31" s="33">
        <v>0</v>
      </c>
      <c r="K31" s="33">
        <v>0</v>
      </c>
      <c r="L31" s="33">
        <v>0</v>
      </c>
      <c r="M31" s="125"/>
      <c r="N31" s="39">
        <v>0</v>
      </c>
      <c r="O31" s="33">
        <v>0</v>
      </c>
      <c r="P31" s="33">
        <v>0</v>
      </c>
      <c r="Q31" s="1">
        <v>0</v>
      </c>
      <c r="R31" s="1">
        <v>0</v>
      </c>
      <c r="S31" s="1">
        <v>0</v>
      </c>
      <c r="T31" s="1">
        <v>0</v>
      </c>
      <c r="U31" s="1">
        <v>0</v>
      </c>
      <c r="V31" s="1">
        <v>0</v>
      </c>
      <c r="W31" s="1">
        <v>0</v>
      </c>
      <c r="X31" s="1">
        <v>0</v>
      </c>
    </row>
    <row r="32" spans="1:25">
      <c r="A32" s="29" t="s">
        <v>41</v>
      </c>
      <c r="B32" s="39">
        <v>0</v>
      </c>
      <c r="C32" s="33">
        <v>0</v>
      </c>
      <c r="D32" s="33">
        <v>0</v>
      </c>
      <c r="E32" s="33">
        <v>0</v>
      </c>
      <c r="F32" s="33">
        <v>0</v>
      </c>
      <c r="G32" s="33">
        <v>0</v>
      </c>
      <c r="H32" s="33">
        <v>0</v>
      </c>
      <c r="I32" s="33">
        <v>0</v>
      </c>
      <c r="J32" s="33">
        <v>0</v>
      </c>
      <c r="K32" s="33">
        <v>0</v>
      </c>
      <c r="L32" s="33">
        <v>0</v>
      </c>
      <c r="M32" s="125"/>
      <c r="N32" s="39">
        <v>0</v>
      </c>
      <c r="O32" s="33">
        <v>0</v>
      </c>
      <c r="P32" s="33">
        <v>0</v>
      </c>
      <c r="Q32" s="1">
        <v>0</v>
      </c>
      <c r="R32" s="1">
        <v>0</v>
      </c>
      <c r="S32" s="1">
        <v>0</v>
      </c>
      <c r="T32" s="1">
        <v>0</v>
      </c>
      <c r="U32" s="1">
        <v>0</v>
      </c>
      <c r="V32" s="1">
        <v>0</v>
      </c>
      <c r="W32" s="1">
        <v>0</v>
      </c>
      <c r="X32" s="1">
        <v>0</v>
      </c>
    </row>
    <row r="33" spans="1:25">
      <c r="A33" s="29" t="s">
        <v>42</v>
      </c>
      <c r="B33" s="39">
        <v>0</v>
      </c>
      <c r="C33" s="33">
        <v>0</v>
      </c>
      <c r="D33" s="33">
        <v>0</v>
      </c>
      <c r="E33" s="33">
        <v>0</v>
      </c>
      <c r="F33" s="33">
        <v>0</v>
      </c>
      <c r="G33" s="33">
        <v>0</v>
      </c>
      <c r="H33" s="33">
        <v>0</v>
      </c>
      <c r="I33" s="33">
        <v>0</v>
      </c>
      <c r="J33" s="33">
        <v>0</v>
      </c>
      <c r="K33" s="33">
        <v>0</v>
      </c>
      <c r="L33" s="33">
        <v>0</v>
      </c>
      <c r="M33" s="125"/>
      <c r="N33" s="39">
        <v>0</v>
      </c>
      <c r="O33" s="33">
        <v>0</v>
      </c>
      <c r="P33" s="33">
        <v>0</v>
      </c>
      <c r="Q33" s="1">
        <v>0</v>
      </c>
      <c r="R33" s="1">
        <v>0</v>
      </c>
      <c r="S33" s="1">
        <v>0</v>
      </c>
      <c r="T33" s="1">
        <v>0</v>
      </c>
      <c r="U33" s="1">
        <v>0</v>
      </c>
      <c r="V33" s="1">
        <v>0</v>
      </c>
      <c r="W33" s="1">
        <v>0</v>
      </c>
      <c r="X33" s="1">
        <v>0</v>
      </c>
    </row>
    <row r="34" spans="1:25">
      <c r="A34" s="29" t="s">
        <v>43</v>
      </c>
      <c r="B34" s="39">
        <v>0</v>
      </c>
      <c r="C34" s="33">
        <v>0</v>
      </c>
      <c r="D34" s="33">
        <v>0</v>
      </c>
      <c r="E34" s="33">
        <v>0</v>
      </c>
      <c r="F34" s="33">
        <v>0</v>
      </c>
      <c r="G34" s="33">
        <v>0</v>
      </c>
      <c r="H34" s="33">
        <v>1</v>
      </c>
      <c r="I34" s="33">
        <v>1</v>
      </c>
      <c r="J34" s="33">
        <v>0</v>
      </c>
      <c r="K34" s="33">
        <v>0</v>
      </c>
      <c r="L34" s="33">
        <v>1</v>
      </c>
      <c r="M34" s="125">
        <v>0</v>
      </c>
      <c r="N34" s="39">
        <v>0</v>
      </c>
      <c r="O34" s="33">
        <v>0</v>
      </c>
      <c r="P34" s="33">
        <v>0</v>
      </c>
      <c r="Q34" s="1">
        <v>0</v>
      </c>
      <c r="R34" s="1">
        <v>0</v>
      </c>
      <c r="S34" s="1">
        <v>0</v>
      </c>
      <c r="T34" s="1">
        <v>0</v>
      </c>
      <c r="U34" s="1">
        <v>0</v>
      </c>
      <c r="V34" s="1">
        <v>2</v>
      </c>
      <c r="W34" s="1">
        <v>0</v>
      </c>
      <c r="X34" s="1">
        <v>2</v>
      </c>
      <c r="Y34" s="1">
        <v>1</v>
      </c>
    </row>
    <row r="35" spans="1:25">
      <c r="A35" s="29" t="s">
        <v>44</v>
      </c>
      <c r="B35" s="39">
        <v>0</v>
      </c>
      <c r="C35" s="33">
        <v>0</v>
      </c>
      <c r="D35" s="33">
        <v>0</v>
      </c>
      <c r="E35" s="33">
        <v>1</v>
      </c>
      <c r="F35" s="33">
        <v>7</v>
      </c>
      <c r="G35" s="33">
        <v>9</v>
      </c>
      <c r="H35" s="33">
        <v>6</v>
      </c>
      <c r="I35" s="33">
        <v>3</v>
      </c>
      <c r="J35" s="33">
        <v>8</v>
      </c>
      <c r="K35" s="33">
        <v>10</v>
      </c>
      <c r="L35" s="33">
        <v>5</v>
      </c>
      <c r="M35" s="125">
        <v>2</v>
      </c>
      <c r="N35" s="39">
        <v>0</v>
      </c>
      <c r="O35" s="33">
        <v>0</v>
      </c>
      <c r="P35" s="33">
        <v>0</v>
      </c>
      <c r="Q35" s="1">
        <v>0</v>
      </c>
      <c r="R35" s="1">
        <v>0</v>
      </c>
      <c r="S35" s="1">
        <v>0</v>
      </c>
      <c r="T35" s="1">
        <v>0</v>
      </c>
      <c r="U35" s="1">
        <v>0</v>
      </c>
      <c r="V35" s="1">
        <v>0</v>
      </c>
      <c r="W35" s="1">
        <v>0</v>
      </c>
      <c r="X35" s="1">
        <v>0</v>
      </c>
      <c r="Y35" s="1">
        <v>0</v>
      </c>
    </row>
    <row r="36" spans="1:25">
      <c r="A36" s="29" t="s">
        <v>45</v>
      </c>
      <c r="B36" s="39">
        <v>3</v>
      </c>
      <c r="C36" s="33">
        <v>0</v>
      </c>
      <c r="D36" s="33">
        <v>1</v>
      </c>
      <c r="E36" s="33">
        <v>0</v>
      </c>
      <c r="F36" s="33">
        <v>0</v>
      </c>
      <c r="G36" s="33">
        <v>3</v>
      </c>
      <c r="H36" s="33">
        <v>9</v>
      </c>
      <c r="I36" s="33">
        <v>12</v>
      </c>
      <c r="J36" s="33">
        <v>10</v>
      </c>
      <c r="K36" s="33">
        <v>10</v>
      </c>
      <c r="L36" s="33">
        <v>17</v>
      </c>
      <c r="M36" s="125">
        <v>14</v>
      </c>
      <c r="N36" s="39">
        <v>0</v>
      </c>
      <c r="O36" s="33">
        <v>0</v>
      </c>
      <c r="P36" s="33">
        <v>0</v>
      </c>
      <c r="Q36" s="1">
        <v>0</v>
      </c>
      <c r="R36" s="1">
        <v>0</v>
      </c>
      <c r="S36" s="1">
        <v>1</v>
      </c>
      <c r="T36" s="1">
        <v>0</v>
      </c>
      <c r="U36" s="1">
        <v>4</v>
      </c>
      <c r="V36" s="1">
        <v>2</v>
      </c>
      <c r="W36" s="1">
        <v>5</v>
      </c>
      <c r="X36" s="1">
        <v>0</v>
      </c>
      <c r="Y36" s="1">
        <v>2</v>
      </c>
    </row>
    <row r="37" spans="1:25">
      <c r="A37" s="34" t="s">
        <v>46</v>
      </c>
      <c r="B37" s="40">
        <v>0</v>
      </c>
      <c r="C37" s="33">
        <v>0</v>
      </c>
      <c r="D37" s="33">
        <v>0</v>
      </c>
      <c r="E37" s="33">
        <v>0</v>
      </c>
      <c r="F37" s="33">
        <v>0</v>
      </c>
      <c r="G37" s="33">
        <v>0</v>
      </c>
      <c r="H37" s="33">
        <v>0</v>
      </c>
      <c r="I37" s="33">
        <v>0</v>
      </c>
      <c r="J37" s="33">
        <v>0</v>
      </c>
      <c r="K37" s="33">
        <v>0</v>
      </c>
      <c r="L37" s="33">
        <v>0</v>
      </c>
      <c r="M37" s="125"/>
      <c r="N37" s="40">
        <v>0</v>
      </c>
      <c r="O37" s="33">
        <v>0</v>
      </c>
      <c r="P37" s="33">
        <v>0</v>
      </c>
      <c r="Q37" s="1">
        <v>0</v>
      </c>
      <c r="R37" s="1">
        <v>0</v>
      </c>
      <c r="S37" s="1">
        <v>0</v>
      </c>
      <c r="T37" s="1">
        <v>0</v>
      </c>
      <c r="U37" s="1">
        <v>0</v>
      </c>
      <c r="V37" s="1">
        <v>0</v>
      </c>
      <c r="W37" s="1">
        <v>0</v>
      </c>
      <c r="X37" s="1">
        <v>0</v>
      </c>
    </row>
    <row r="38" spans="1:25">
      <c r="A38" s="29" t="s">
        <v>47</v>
      </c>
      <c r="B38" s="67">
        <f t="shared" ref="B38:N38" si="39">SUM(B40:B51)</f>
        <v>0</v>
      </c>
      <c r="C38" s="30">
        <f t="shared" ref="C38:E38" si="40">SUM(C40:C51)</f>
        <v>4</v>
      </c>
      <c r="D38" s="30">
        <f t="shared" si="40"/>
        <v>7</v>
      </c>
      <c r="E38" s="30">
        <f t="shared" si="40"/>
        <v>7</v>
      </c>
      <c r="F38" s="30">
        <f t="shared" ref="F38:L38" si="41">SUM(F40:F51)</f>
        <v>5</v>
      </c>
      <c r="G38" s="30">
        <f t="shared" si="41"/>
        <v>12</v>
      </c>
      <c r="H38" s="30">
        <f t="shared" si="41"/>
        <v>11</v>
      </c>
      <c r="I38" s="49">
        <f t="shared" si="41"/>
        <v>6</v>
      </c>
      <c r="J38" s="49">
        <f t="shared" si="41"/>
        <v>10</v>
      </c>
      <c r="K38" s="49">
        <f t="shared" si="41"/>
        <v>29</v>
      </c>
      <c r="L38" s="49">
        <f t="shared" si="41"/>
        <v>17</v>
      </c>
      <c r="M38" s="49">
        <f t="shared" ref="M38" si="42">SUM(M40:M51)</f>
        <v>21</v>
      </c>
      <c r="N38" s="67">
        <f t="shared" si="39"/>
        <v>1</v>
      </c>
      <c r="O38" s="30">
        <f t="shared" ref="O38:P38" si="43">SUM(O40:O51)</f>
        <v>30</v>
      </c>
      <c r="P38" s="30">
        <f t="shared" si="43"/>
        <v>28</v>
      </c>
      <c r="Q38" s="30">
        <f t="shared" ref="Q38:R38" si="44">SUM(Q40:Q51)</f>
        <v>53</v>
      </c>
      <c r="R38" s="30">
        <f t="shared" si="44"/>
        <v>39</v>
      </c>
      <c r="S38" s="30">
        <f t="shared" ref="S38:X38" si="45">SUM(S40:S51)</f>
        <v>24</v>
      </c>
      <c r="T38" s="30">
        <f t="shared" si="45"/>
        <v>22</v>
      </c>
      <c r="U38" s="49">
        <f t="shared" si="45"/>
        <v>25</v>
      </c>
      <c r="V38" s="49">
        <f t="shared" si="45"/>
        <v>23</v>
      </c>
      <c r="W38" s="49">
        <f t="shared" si="45"/>
        <v>30</v>
      </c>
      <c r="X38" s="49">
        <f t="shared" si="45"/>
        <v>29</v>
      </c>
      <c r="Y38" s="49">
        <f t="shared" ref="Y38" si="46">SUM(Y40:Y51)</f>
        <v>26</v>
      </c>
    </row>
    <row r="39" spans="1:25">
      <c r="A39" s="31" t="s">
        <v>89</v>
      </c>
      <c r="B39" s="68">
        <f t="shared" ref="B39:N39" si="47">(B38/B4)*100</f>
        <v>0</v>
      </c>
      <c r="C39" s="32">
        <f t="shared" ref="C39:E39" si="48">(C38/C4)*100</f>
        <v>5.1282051282051277</v>
      </c>
      <c r="D39" s="32">
        <f t="shared" si="48"/>
        <v>14.583333333333334</v>
      </c>
      <c r="E39" s="32">
        <f t="shared" si="48"/>
        <v>12.5</v>
      </c>
      <c r="F39" s="32">
        <f t="shared" ref="F39:L39" si="49">(F38/F4)*100</f>
        <v>9.6153846153846168</v>
      </c>
      <c r="G39" s="32">
        <f t="shared" si="49"/>
        <v>20.33898305084746</v>
      </c>
      <c r="H39" s="32">
        <f t="shared" si="49"/>
        <v>14.102564102564102</v>
      </c>
      <c r="I39" s="48">
        <f t="shared" si="49"/>
        <v>5.0847457627118651</v>
      </c>
      <c r="J39" s="48">
        <f t="shared" si="49"/>
        <v>6.9444444444444446</v>
      </c>
      <c r="K39" s="48">
        <f t="shared" si="49"/>
        <v>15.508021390374333</v>
      </c>
      <c r="L39" s="48">
        <f t="shared" si="49"/>
        <v>10.559006211180124</v>
      </c>
      <c r="M39" s="48">
        <f t="shared" ref="M39" si="50">(M38/M4)*100</f>
        <v>10.396039603960396</v>
      </c>
      <c r="N39" s="68">
        <f t="shared" si="47"/>
        <v>2</v>
      </c>
      <c r="O39" s="32">
        <f t="shared" ref="O39:P39" si="51">(O38/O4)*100</f>
        <v>29.702970297029701</v>
      </c>
      <c r="P39" s="32">
        <f t="shared" si="51"/>
        <v>25.225225225225223</v>
      </c>
      <c r="Q39" s="32">
        <f t="shared" ref="Q39:R39" si="52">(Q38/Q4)*100</f>
        <v>42.741935483870968</v>
      </c>
      <c r="R39" s="32">
        <f t="shared" si="52"/>
        <v>34.210526315789473</v>
      </c>
      <c r="S39" s="32">
        <f t="shared" ref="S39:X39" si="53">(S38/S4)*100</f>
        <v>24.242424242424242</v>
      </c>
      <c r="T39" s="32">
        <f t="shared" si="53"/>
        <v>18.032786885245901</v>
      </c>
      <c r="U39" s="48">
        <f t="shared" si="53"/>
        <v>20</v>
      </c>
      <c r="V39" s="48">
        <f t="shared" si="53"/>
        <v>20.175438596491226</v>
      </c>
      <c r="W39" s="48">
        <f t="shared" si="53"/>
        <v>22.388059701492537</v>
      </c>
      <c r="X39" s="48">
        <f t="shared" si="53"/>
        <v>21.481481481481481</v>
      </c>
      <c r="Y39" s="48">
        <f t="shared" ref="Y39" si="54">(Y38/Y4)*100</f>
        <v>23.423423423423422</v>
      </c>
    </row>
    <row r="40" spans="1:25">
      <c r="A40" s="29" t="s">
        <v>48</v>
      </c>
      <c r="B40" s="39">
        <v>0</v>
      </c>
      <c r="C40" s="33">
        <v>0</v>
      </c>
      <c r="D40" s="33">
        <v>3</v>
      </c>
      <c r="E40" s="33">
        <v>2</v>
      </c>
      <c r="F40" s="33">
        <v>3</v>
      </c>
      <c r="G40" s="33">
        <v>5</v>
      </c>
      <c r="H40" s="33">
        <v>2</v>
      </c>
      <c r="I40" s="1">
        <v>3</v>
      </c>
      <c r="J40" s="1">
        <v>8</v>
      </c>
      <c r="K40" s="1">
        <v>11</v>
      </c>
      <c r="L40" s="1">
        <v>7</v>
      </c>
      <c r="M40" s="1">
        <v>4</v>
      </c>
      <c r="N40" s="39">
        <v>0</v>
      </c>
      <c r="O40" s="33">
        <v>11</v>
      </c>
      <c r="P40" s="33">
        <v>13</v>
      </c>
      <c r="Q40" s="1">
        <v>16</v>
      </c>
      <c r="R40" s="1">
        <v>15</v>
      </c>
      <c r="S40" s="1">
        <v>9</v>
      </c>
      <c r="T40" s="1">
        <v>13</v>
      </c>
      <c r="U40" s="1">
        <v>17</v>
      </c>
      <c r="V40" s="1">
        <v>14</v>
      </c>
      <c r="W40" s="1">
        <v>12</v>
      </c>
      <c r="X40" s="1">
        <v>10</v>
      </c>
      <c r="Y40" s="1">
        <v>8</v>
      </c>
    </row>
    <row r="41" spans="1:25">
      <c r="A41" s="29" t="s">
        <v>49</v>
      </c>
      <c r="B41" s="39">
        <v>0</v>
      </c>
      <c r="C41" s="33">
        <v>0</v>
      </c>
      <c r="D41" s="33">
        <v>0</v>
      </c>
      <c r="E41" s="33">
        <v>0</v>
      </c>
      <c r="F41" s="33">
        <v>0</v>
      </c>
      <c r="G41" s="33">
        <v>0</v>
      </c>
      <c r="H41" s="33">
        <v>0</v>
      </c>
      <c r="I41" s="33">
        <v>0</v>
      </c>
      <c r="J41" s="33">
        <v>0</v>
      </c>
      <c r="K41" s="33">
        <v>0</v>
      </c>
      <c r="L41" s="33">
        <v>0</v>
      </c>
      <c r="M41" s="125">
        <v>0</v>
      </c>
      <c r="N41" s="39">
        <v>0</v>
      </c>
      <c r="O41" s="33">
        <v>7</v>
      </c>
      <c r="P41" s="33">
        <v>10</v>
      </c>
      <c r="Q41" s="1">
        <v>28</v>
      </c>
      <c r="R41" s="1">
        <v>19</v>
      </c>
      <c r="S41" s="1">
        <v>9</v>
      </c>
      <c r="T41" s="1">
        <v>1</v>
      </c>
      <c r="U41" s="1">
        <v>0</v>
      </c>
      <c r="V41" s="1">
        <v>0</v>
      </c>
      <c r="W41" s="1">
        <v>2</v>
      </c>
      <c r="X41" s="1">
        <v>9</v>
      </c>
      <c r="Y41" s="1">
        <v>10</v>
      </c>
    </row>
    <row r="42" spans="1:25">
      <c r="A42" s="29" t="s">
        <v>50</v>
      </c>
      <c r="B42" s="39">
        <v>0</v>
      </c>
      <c r="C42" s="33">
        <v>0</v>
      </c>
      <c r="D42" s="33">
        <v>0</v>
      </c>
      <c r="E42" s="33">
        <v>0</v>
      </c>
      <c r="F42" s="33">
        <v>0</v>
      </c>
      <c r="G42" s="33">
        <v>1</v>
      </c>
      <c r="H42" s="33">
        <v>0</v>
      </c>
      <c r="I42" s="33">
        <v>0</v>
      </c>
      <c r="J42" s="33">
        <v>0</v>
      </c>
      <c r="K42" s="33">
        <v>1</v>
      </c>
      <c r="L42" s="33">
        <v>1</v>
      </c>
      <c r="M42" s="125">
        <v>1</v>
      </c>
      <c r="N42" s="39">
        <v>0</v>
      </c>
      <c r="O42" s="33">
        <v>6</v>
      </c>
      <c r="P42" s="33">
        <v>2</v>
      </c>
      <c r="Q42" s="1">
        <v>4</v>
      </c>
      <c r="R42" s="1">
        <v>5</v>
      </c>
      <c r="S42" s="1">
        <v>3</v>
      </c>
      <c r="T42" s="1">
        <v>4</v>
      </c>
      <c r="U42" s="1">
        <v>1</v>
      </c>
      <c r="V42" s="1">
        <v>3</v>
      </c>
      <c r="W42" s="1">
        <v>8</v>
      </c>
      <c r="X42" s="1">
        <v>7</v>
      </c>
      <c r="Y42" s="1">
        <v>3</v>
      </c>
    </row>
    <row r="43" spans="1:25">
      <c r="A43" s="29" t="s">
        <v>51</v>
      </c>
      <c r="B43" s="39">
        <v>0</v>
      </c>
      <c r="C43" s="33">
        <v>0</v>
      </c>
      <c r="D43" s="33">
        <v>0</v>
      </c>
      <c r="E43" s="33">
        <v>0</v>
      </c>
      <c r="F43" s="33">
        <v>0</v>
      </c>
      <c r="G43" s="33">
        <v>1</v>
      </c>
      <c r="H43" s="33">
        <v>0</v>
      </c>
      <c r="I43" s="33">
        <v>0</v>
      </c>
      <c r="J43" s="33">
        <v>0</v>
      </c>
      <c r="K43" s="33">
        <v>1</v>
      </c>
      <c r="L43" s="33">
        <v>0</v>
      </c>
      <c r="M43" s="125">
        <v>1</v>
      </c>
      <c r="N43" s="39">
        <v>0</v>
      </c>
      <c r="O43" s="33">
        <v>0</v>
      </c>
      <c r="P43" s="33">
        <v>0</v>
      </c>
      <c r="Q43" s="1">
        <v>0</v>
      </c>
      <c r="R43" s="1">
        <v>0</v>
      </c>
      <c r="S43" s="1">
        <v>0</v>
      </c>
      <c r="T43" s="1">
        <v>0</v>
      </c>
      <c r="U43" s="1">
        <v>3</v>
      </c>
      <c r="V43" s="1">
        <v>0</v>
      </c>
      <c r="W43" s="1">
        <v>0</v>
      </c>
      <c r="X43" s="1">
        <v>0</v>
      </c>
      <c r="Y43" s="1">
        <v>0</v>
      </c>
    </row>
    <row r="44" spans="1:25">
      <c r="A44" s="29" t="s">
        <v>52</v>
      </c>
      <c r="B44" s="39">
        <v>0</v>
      </c>
      <c r="C44" s="33">
        <v>3</v>
      </c>
      <c r="D44" s="33">
        <v>3</v>
      </c>
      <c r="E44" s="33">
        <v>4</v>
      </c>
      <c r="F44" s="33">
        <v>1</v>
      </c>
      <c r="G44" s="33">
        <v>4</v>
      </c>
      <c r="H44" s="33">
        <v>5</v>
      </c>
      <c r="I44" s="1">
        <v>3</v>
      </c>
      <c r="J44" s="1">
        <v>1</v>
      </c>
      <c r="K44" s="1">
        <v>8</v>
      </c>
      <c r="L44" s="1">
        <v>7</v>
      </c>
      <c r="M44" s="1">
        <v>2</v>
      </c>
      <c r="N44" s="39">
        <v>0</v>
      </c>
      <c r="O44" s="33">
        <v>5</v>
      </c>
      <c r="P44" s="33">
        <v>2</v>
      </c>
      <c r="Q44" s="1">
        <v>2</v>
      </c>
      <c r="R44" s="1">
        <v>0</v>
      </c>
      <c r="S44" s="1">
        <v>0</v>
      </c>
      <c r="T44" s="1">
        <v>3</v>
      </c>
      <c r="U44" s="1">
        <v>2</v>
      </c>
      <c r="V44" s="1">
        <v>2</v>
      </c>
      <c r="W44" s="1">
        <v>3</v>
      </c>
      <c r="X44" s="1">
        <v>1</v>
      </c>
      <c r="Y44" s="1">
        <v>2</v>
      </c>
    </row>
    <row r="45" spans="1:25">
      <c r="A45" s="29" t="s">
        <v>53</v>
      </c>
      <c r="B45" s="39">
        <v>0</v>
      </c>
      <c r="C45" s="33">
        <v>0</v>
      </c>
      <c r="D45" s="33">
        <v>0</v>
      </c>
      <c r="E45" s="33">
        <v>1</v>
      </c>
      <c r="F45" s="33">
        <v>0</v>
      </c>
      <c r="G45" s="33">
        <v>0</v>
      </c>
      <c r="H45" s="33">
        <v>1</v>
      </c>
      <c r="I45" s="33">
        <v>0</v>
      </c>
      <c r="J45" s="33">
        <v>0</v>
      </c>
      <c r="K45" s="33">
        <v>1</v>
      </c>
      <c r="L45" s="33">
        <v>1</v>
      </c>
      <c r="M45" s="125">
        <v>2</v>
      </c>
      <c r="N45" s="39">
        <v>1</v>
      </c>
      <c r="O45" s="33">
        <v>0</v>
      </c>
      <c r="P45" s="33">
        <v>0</v>
      </c>
      <c r="Q45" s="1">
        <v>1</v>
      </c>
      <c r="R45" s="1">
        <v>0</v>
      </c>
      <c r="S45" s="1">
        <v>0</v>
      </c>
      <c r="T45" s="1">
        <v>0</v>
      </c>
      <c r="U45" s="1">
        <v>0</v>
      </c>
      <c r="V45" s="1">
        <v>0</v>
      </c>
      <c r="W45" s="1">
        <v>2</v>
      </c>
      <c r="X45" s="1">
        <v>0</v>
      </c>
      <c r="Y45" s="1">
        <v>0</v>
      </c>
    </row>
    <row r="46" spans="1:25">
      <c r="A46" s="29" t="s">
        <v>54</v>
      </c>
      <c r="B46" s="39">
        <v>0</v>
      </c>
      <c r="C46" s="33">
        <v>1</v>
      </c>
      <c r="D46" s="33">
        <v>1</v>
      </c>
      <c r="E46" s="33">
        <v>0</v>
      </c>
      <c r="F46" s="33">
        <v>0</v>
      </c>
      <c r="G46" s="33">
        <v>0</v>
      </c>
      <c r="H46" s="33">
        <v>1</v>
      </c>
      <c r="I46" s="33">
        <v>0</v>
      </c>
      <c r="J46" s="1">
        <v>1</v>
      </c>
      <c r="K46" s="1">
        <v>4</v>
      </c>
      <c r="L46" s="1">
        <v>0</v>
      </c>
      <c r="M46" s="1">
        <v>3</v>
      </c>
      <c r="N46" s="39">
        <v>0</v>
      </c>
      <c r="O46" s="33">
        <v>1</v>
      </c>
      <c r="P46" s="33">
        <v>0</v>
      </c>
      <c r="Q46" s="1">
        <v>2</v>
      </c>
      <c r="R46" s="1">
        <v>0</v>
      </c>
      <c r="S46" s="1">
        <v>2</v>
      </c>
      <c r="T46" s="1">
        <v>0</v>
      </c>
      <c r="U46" s="1">
        <v>2</v>
      </c>
      <c r="V46" s="1">
        <v>3</v>
      </c>
      <c r="W46" s="1">
        <v>0</v>
      </c>
      <c r="X46" s="1">
        <v>1</v>
      </c>
      <c r="Y46" s="1">
        <v>0</v>
      </c>
    </row>
    <row r="47" spans="1:25">
      <c r="A47" s="29" t="s">
        <v>55</v>
      </c>
      <c r="B47" s="39">
        <v>0</v>
      </c>
      <c r="C47" s="33">
        <v>0</v>
      </c>
      <c r="D47" s="33">
        <v>0</v>
      </c>
      <c r="E47" s="33">
        <v>0</v>
      </c>
      <c r="F47" s="33">
        <v>0</v>
      </c>
      <c r="G47" s="33">
        <v>0</v>
      </c>
      <c r="H47" s="33">
        <v>0</v>
      </c>
      <c r="I47" s="33">
        <v>0</v>
      </c>
      <c r="J47" s="33">
        <v>0</v>
      </c>
      <c r="K47" s="33">
        <v>2</v>
      </c>
      <c r="L47" s="33">
        <v>0</v>
      </c>
      <c r="M47" s="125">
        <v>5</v>
      </c>
      <c r="N47" s="39">
        <v>0</v>
      </c>
      <c r="O47" s="33">
        <v>0</v>
      </c>
      <c r="P47" s="33">
        <v>0</v>
      </c>
      <c r="Q47" s="1">
        <v>0</v>
      </c>
      <c r="R47" s="1">
        <v>0</v>
      </c>
      <c r="S47" s="1">
        <v>0</v>
      </c>
      <c r="T47" s="1">
        <v>0</v>
      </c>
      <c r="U47" s="1">
        <v>0</v>
      </c>
      <c r="V47" s="1">
        <v>0</v>
      </c>
      <c r="W47" s="1">
        <v>2</v>
      </c>
      <c r="X47" s="1">
        <v>0</v>
      </c>
      <c r="Y47" s="1">
        <v>1</v>
      </c>
    </row>
    <row r="48" spans="1:25">
      <c r="A48" s="29" t="s">
        <v>56</v>
      </c>
      <c r="B48" s="39">
        <v>0</v>
      </c>
      <c r="C48" s="33">
        <v>0</v>
      </c>
      <c r="D48" s="33">
        <v>0</v>
      </c>
      <c r="E48" s="33">
        <v>0</v>
      </c>
      <c r="F48" s="33">
        <v>0</v>
      </c>
      <c r="G48" s="33">
        <v>0</v>
      </c>
      <c r="H48" s="33">
        <v>0</v>
      </c>
      <c r="I48" s="33">
        <v>0</v>
      </c>
      <c r="J48" s="33">
        <v>0</v>
      </c>
      <c r="K48" s="33">
        <v>0</v>
      </c>
      <c r="L48" s="33">
        <v>1</v>
      </c>
      <c r="M48" s="125">
        <v>2</v>
      </c>
      <c r="N48" s="39">
        <v>0</v>
      </c>
      <c r="O48" s="33">
        <v>0</v>
      </c>
      <c r="P48" s="33">
        <v>0</v>
      </c>
      <c r="Q48" s="1">
        <v>0</v>
      </c>
      <c r="R48" s="1">
        <v>0</v>
      </c>
      <c r="S48" s="1">
        <v>0</v>
      </c>
      <c r="T48" s="1">
        <v>0</v>
      </c>
      <c r="U48" s="1">
        <v>0</v>
      </c>
      <c r="V48" s="1">
        <v>0</v>
      </c>
      <c r="W48" s="1">
        <v>0</v>
      </c>
      <c r="X48" s="1">
        <v>0</v>
      </c>
      <c r="Y48" s="1">
        <v>0</v>
      </c>
    </row>
    <row r="49" spans="1:25">
      <c r="A49" s="29" t="s">
        <v>57</v>
      </c>
      <c r="B49" s="39">
        <v>0</v>
      </c>
      <c r="C49" s="33">
        <v>0</v>
      </c>
      <c r="D49" s="33">
        <v>0</v>
      </c>
      <c r="E49" s="33">
        <v>0</v>
      </c>
      <c r="F49" s="33">
        <v>1</v>
      </c>
      <c r="G49" s="33">
        <v>1</v>
      </c>
      <c r="H49" s="33">
        <v>2</v>
      </c>
      <c r="I49" s="33">
        <v>0</v>
      </c>
      <c r="J49" s="33">
        <v>0</v>
      </c>
      <c r="K49" s="33">
        <v>1</v>
      </c>
      <c r="L49" s="33">
        <v>0</v>
      </c>
      <c r="M49" s="125">
        <v>1</v>
      </c>
      <c r="N49" s="39">
        <v>0</v>
      </c>
      <c r="O49" s="33">
        <v>0</v>
      </c>
      <c r="P49" s="33">
        <v>1</v>
      </c>
      <c r="Q49" s="1">
        <v>0</v>
      </c>
      <c r="R49" s="1">
        <v>0</v>
      </c>
      <c r="S49" s="1">
        <v>1</v>
      </c>
      <c r="T49" s="1">
        <v>1</v>
      </c>
      <c r="U49" s="1">
        <v>0</v>
      </c>
      <c r="V49" s="1">
        <v>1</v>
      </c>
      <c r="W49" s="1">
        <v>1</v>
      </c>
      <c r="X49" s="1">
        <v>1</v>
      </c>
      <c r="Y49" s="1">
        <v>2</v>
      </c>
    </row>
    <row r="50" spans="1:25">
      <c r="A50" s="29" t="s">
        <v>58</v>
      </c>
      <c r="B50" s="39">
        <v>0</v>
      </c>
      <c r="C50" s="33">
        <v>0</v>
      </c>
      <c r="D50" s="33">
        <v>0</v>
      </c>
      <c r="E50" s="33">
        <v>0</v>
      </c>
      <c r="F50" s="33">
        <v>0</v>
      </c>
      <c r="G50" s="33">
        <v>0</v>
      </c>
      <c r="H50" s="33">
        <v>0</v>
      </c>
      <c r="I50" s="33">
        <v>0</v>
      </c>
      <c r="J50" s="33">
        <v>0</v>
      </c>
      <c r="K50" s="33">
        <v>0</v>
      </c>
      <c r="L50" s="33">
        <v>0</v>
      </c>
      <c r="M50" s="125"/>
      <c r="N50" s="39">
        <v>0</v>
      </c>
      <c r="O50" s="33">
        <v>0</v>
      </c>
      <c r="P50" s="33">
        <v>0</v>
      </c>
      <c r="Q50" s="1">
        <v>0</v>
      </c>
      <c r="R50" s="1">
        <v>0</v>
      </c>
      <c r="S50" s="1">
        <v>0</v>
      </c>
      <c r="T50" s="1">
        <v>0</v>
      </c>
      <c r="U50" s="1">
        <v>0</v>
      </c>
      <c r="V50" s="1">
        <v>0</v>
      </c>
      <c r="W50" s="1">
        <v>0</v>
      </c>
      <c r="X50" s="1">
        <v>0</v>
      </c>
    </row>
    <row r="51" spans="1:25">
      <c r="A51" s="34" t="s">
        <v>59</v>
      </c>
      <c r="B51" s="40">
        <v>0</v>
      </c>
      <c r="C51" s="33">
        <v>0</v>
      </c>
      <c r="D51" s="33">
        <v>0</v>
      </c>
      <c r="E51" s="33">
        <v>0</v>
      </c>
      <c r="F51" s="33">
        <v>0</v>
      </c>
      <c r="G51" s="33">
        <v>0</v>
      </c>
      <c r="H51" s="33">
        <v>0</v>
      </c>
      <c r="I51" s="33">
        <v>0</v>
      </c>
      <c r="J51" s="33">
        <v>0</v>
      </c>
      <c r="K51" s="33">
        <v>0</v>
      </c>
      <c r="L51" s="33">
        <v>0</v>
      </c>
      <c r="M51" s="125">
        <v>0</v>
      </c>
      <c r="N51" s="40">
        <v>0</v>
      </c>
      <c r="O51" s="33">
        <v>0</v>
      </c>
      <c r="P51" s="33">
        <v>0</v>
      </c>
      <c r="Q51" s="1">
        <v>0</v>
      </c>
      <c r="R51" s="1">
        <v>0</v>
      </c>
      <c r="S51" s="1">
        <v>0</v>
      </c>
      <c r="T51" s="1">
        <v>0</v>
      </c>
      <c r="U51" s="1">
        <v>0</v>
      </c>
      <c r="V51" s="1">
        <v>0</v>
      </c>
      <c r="W51" s="1">
        <v>0</v>
      </c>
      <c r="X51" s="1">
        <v>0</v>
      </c>
      <c r="Y51" s="1">
        <v>0</v>
      </c>
    </row>
    <row r="52" spans="1:25">
      <c r="A52" s="29" t="s">
        <v>60</v>
      </c>
      <c r="B52" s="67">
        <f t="shared" ref="B52:N52" si="55">SUM(B54:B62)</f>
        <v>26</v>
      </c>
      <c r="C52" s="30">
        <f t="shared" ref="C52:E52" si="56">SUM(C54:C62)</f>
        <v>41</v>
      </c>
      <c r="D52" s="30">
        <f t="shared" si="56"/>
        <v>20</v>
      </c>
      <c r="E52" s="30">
        <f t="shared" si="56"/>
        <v>21</v>
      </c>
      <c r="F52" s="30">
        <f t="shared" ref="F52:L52" si="57">SUM(F54:F62)</f>
        <v>17</v>
      </c>
      <c r="G52" s="30">
        <f t="shared" si="57"/>
        <v>12</v>
      </c>
      <c r="H52" s="30">
        <f t="shared" si="57"/>
        <v>32</v>
      </c>
      <c r="I52" s="49">
        <f t="shared" si="57"/>
        <v>20</v>
      </c>
      <c r="J52" s="49">
        <f t="shared" si="57"/>
        <v>18</v>
      </c>
      <c r="K52" s="49">
        <f t="shared" si="57"/>
        <v>23</v>
      </c>
      <c r="L52" s="49">
        <f t="shared" si="57"/>
        <v>23</v>
      </c>
      <c r="M52" s="49">
        <f t="shared" ref="M52" si="58">SUM(M54:M62)</f>
        <v>20</v>
      </c>
      <c r="N52" s="67">
        <f t="shared" si="55"/>
        <v>30</v>
      </c>
      <c r="O52" s="30">
        <f t="shared" ref="O52:P52" si="59">SUM(O54:O62)</f>
        <v>41</v>
      </c>
      <c r="P52" s="30">
        <f t="shared" si="59"/>
        <v>41</v>
      </c>
      <c r="Q52" s="30">
        <f t="shared" ref="Q52:R52" si="60">SUM(Q54:Q62)</f>
        <v>44</v>
      </c>
      <c r="R52" s="30">
        <f t="shared" si="60"/>
        <v>44</v>
      </c>
      <c r="S52" s="30">
        <f t="shared" ref="S52:X52" si="61">SUM(S54:S62)</f>
        <v>40</v>
      </c>
      <c r="T52" s="30">
        <f t="shared" si="61"/>
        <v>45</v>
      </c>
      <c r="U52" s="49">
        <f t="shared" si="61"/>
        <v>30</v>
      </c>
      <c r="V52" s="49">
        <f t="shared" si="61"/>
        <v>35</v>
      </c>
      <c r="W52" s="49">
        <f t="shared" si="61"/>
        <v>37</v>
      </c>
      <c r="X52" s="49">
        <f t="shared" si="61"/>
        <v>27</v>
      </c>
      <c r="Y52" s="49">
        <f t="shared" ref="Y52" si="62">SUM(Y54:Y62)</f>
        <v>26</v>
      </c>
    </row>
    <row r="53" spans="1:25">
      <c r="A53" s="31" t="s">
        <v>89</v>
      </c>
      <c r="B53" s="68">
        <f t="shared" ref="B53:N53" si="63">(B52/B4)*100</f>
        <v>55.319148936170215</v>
      </c>
      <c r="C53" s="32">
        <f t="shared" ref="C53:E53" si="64">(C52/C4)*100</f>
        <v>52.564102564102569</v>
      </c>
      <c r="D53" s="32">
        <f t="shared" si="64"/>
        <v>41.666666666666671</v>
      </c>
      <c r="E53" s="32">
        <f t="shared" si="64"/>
        <v>37.5</v>
      </c>
      <c r="F53" s="32">
        <f t="shared" ref="F53:L53" si="65">(F52/F4)*100</f>
        <v>32.692307692307693</v>
      </c>
      <c r="G53" s="32">
        <f t="shared" si="65"/>
        <v>20.33898305084746</v>
      </c>
      <c r="H53" s="32">
        <f t="shared" si="65"/>
        <v>41.025641025641022</v>
      </c>
      <c r="I53" s="48">
        <f t="shared" si="65"/>
        <v>16.949152542372879</v>
      </c>
      <c r="J53" s="48">
        <f t="shared" si="65"/>
        <v>12.5</v>
      </c>
      <c r="K53" s="48">
        <f t="shared" si="65"/>
        <v>12.299465240641712</v>
      </c>
      <c r="L53" s="48">
        <f t="shared" si="65"/>
        <v>14.285714285714285</v>
      </c>
      <c r="M53" s="48">
        <f t="shared" ref="M53" si="66">(M52/M4)*100</f>
        <v>9.9009900990099009</v>
      </c>
      <c r="N53" s="68">
        <f t="shared" si="63"/>
        <v>60</v>
      </c>
      <c r="O53" s="32">
        <f t="shared" ref="O53:P53" si="67">(O52/O4)*100</f>
        <v>40.594059405940598</v>
      </c>
      <c r="P53" s="32">
        <f t="shared" si="67"/>
        <v>36.936936936936938</v>
      </c>
      <c r="Q53" s="32">
        <f t="shared" ref="Q53:R53" si="68">(Q52/Q4)*100</f>
        <v>35.483870967741936</v>
      </c>
      <c r="R53" s="32">
        <f t="shared" si="68"/>
        <v>38.596491228070171</v>
      </c>
      <c r="S53" s="32">
        <f t="shared" ref="S53:X53" si="69">(S52/S4)*100</f>
        <v>40.404040404040401</v>
      </c>
      <c r="T53" s="32">
        <f t="shared" si="69"/>
        <v>36.885245901639344</v>
      </c>
      <c r="U53" s="48">
        <f t="shared" si="69"/>
        <v>24</v>
      </c>
      <c r="V53" s="48">
        <f t="shared" si="69"/>
        <v>30.701754385964914</v>
      </c>
      <c r="W53" s="48">
        <f t="shared" si="69"/>
        <v>27.611940298507463</v>
      </c>
      <c r="X53" s="48">
        <f t="shared" si="69"/>
        <v>20</v>
      </c>
      <c r="Y53" s="48">
        <f t="shared" ref="Y53" si="70">(Y52/Y4)*100</f>
        <v>23.423423423423422</v>
      </c>
    </row>
    <row r="54" spans="1:25">
      <c r="A54" s="29" t="s">
        <v>61</v>
      </c>
      <c r="B54" s="39">
        <v>0</v>
      </c>
      <c r="C54" s="33">
        <v>0</v>
      </c>
      <c r="D54" s="33">
        <v>3</v>
      </c>
      <c r="E54" s="33">
        <v>0</v>
      </c>
      <c r="F54" s="33">
        <v>0</v>
      </c>
      <c r="G54" s="33">
        <v>0</v>
      </c>
      <c r="H54" s="33">
        <v>0</v>
      </c>
      <c r="I54" s="33">
        <v>0</v>
      </c>
      <c r="J54" s="33">
        <v>0</v>
      </c>
      <c r="K54" s="33">
        <v>0</v>
      </c>
      <c r="L54" s="33">
        <v>0</v>
      </c>
      <c r="M54" s="125">
        <v>1</v>
      </c>
      <c r="N54" s="39">
        <v>0</v>
      </c>
      <c r="O54" s="33">
        <v>0</v>
      </c>
      <c r="P54" s="33">
        <v>0</v>
      </c>
      <c r="Q54" s="1">
        <v>0</v>
      </c>
      <c r="R54" s="1">
        <v>0</v>
      </c>
      <c r="S54" s="1">
        <v>0</v>
      </c>
      <c r="T54" s="1">
        <v>9</v>
      </c>
      <c r="U54" s="1">
        <v>0</v>
      </c>
      <c r="V54" s="1">
        <v>0</v>
      </c>
      <c r="W54" s="1">
        <v>0</v>
      </c>
      <c r="X54" s="1">
        <v>0</v>
      </c>
      <c r="Y54" s="1">
        <v>2</v>
      </c>
    </row>
    <row r="55" spans="1:25">
      <c r="A55" s="29" t="s">
        <v>62</v>
      </c>
      <c r="B55" s="39">
        <v>0</v>
      </c>
      <c r="C55" s="33">
        <v>0</v>
      </c>
      <c r="D55" s="33">
        <v>0</v>
      </c>
      <c r="E55" s="33">
        <v>0</v>
      </c>
      <c r="F55" s="33">
        <v>0</v>
      </c>
      <c r="G55" s="33">
        <v>0</v>
      </c>
      <c r="H55" s="33">
        <v>0</v>
      </c>
      <c r="I55" s="33">
        <v>0</v>
      </c>
      <c r="J55" s="33">
        <v>0</v>
      </c>
      <c r="K55" s="33">
        <v>0</v>
      </c>
      <c r="L55" s="33">
        <v>0</v>
      </c>
      <c r="M55" s="125"/>
      <c r="N55" s="39">
        <v>0</v>
      </c>
      <c r="O55" s="33">
        <v>0</v>
      </c>
      <c r="P55" s="33">
        <v>0</v>
      </c>
      <c r="Q55" s="1">
        <v>0</v>
      </c>
      <c r="R55" s="1">
        <v>0</v>
      </c>
      <c r="S55" s="1">
        <v>0</v>
      </c>
      <c r="T55" s="1">
        <v>14</v>
      </c>
      <c r="U55" s="1">
        <v>0</v>
      </c>
      <c r="V55" s="1">
        <v>0</v>
      </c>
      <c r="W55" s="1">
        <v>0</v>
      </c>
      <c r="X55" s="1">
        <v>0</v>
      </c>
    </row>
    <row r="56" spans="1:25">
      <c r="A56" s="29" t="s">
        <v>63</v>
      </c>
      <c r="B56" s="39">
        <v>1</v>
      </c>
      <c r="C56" s="33">
        <v>3</v>
      </c>
      <c r="D56" s="33">
        <v>5</v>
      </c>
      <c r="E56" s="33">
        <v>11</v>
      </c>
      <c r="F56" s="33">
        <v>8</v>
      </c>
      <c r="G56" s="33">
        <v>9</v>
      </c>
      <c r="H56" s="33">
        <v>25</v>
      </c>
      <c r="I56" s="1">
        <v>12</v>
      </c>
      <c r="J56" s="1">
        <v>8</v>
      </c>
      <c r="K56" s="1">
        <v>15</v>
      </c>
      <c r="L56" s="1">
        <v>23</v>
      </c>
      <c r="M56" s="1">
        <v>12</v>
      </c>
      <c r="N56" s="39">
        <v>10</v>
      </c>
      <c r="O56" s="33">
        <v>9</v>
      </c>
      <c r="P56" s="33">
        <v>16</v>
      </c>
      <c r="Q56" s="1">
        <v>6</v>
      </c>
      <c r="R56" s="1">
        <v>10</v>
      </c>
      <c r="S56" s="1">
        <v>11</v>
      </c>
      <c r="T56" s="1">
        <v>0</v>
      </c>
      <c r="U56" s="1">
        <v>7</v>
      </c>
      <c r="V56" s="1">
        <v>10</v>
      </c>
      <c r="W56" s="1">
        <v>11</v>
      </c>
      <c r="X56" s="1">
        <v>14</v>
      </c>
      <c r="Y56" s="1">
        <v>10</v>
      </c>
    </row>
    <row r="57" spans="1:25">
      <c r="A57" s="29" t="s">
        <v>64</v>
      </c>
      <c r="B57" s="39">
        <v>0</v>
      </c>
      <c r="C57" s="33">
        <v>3</v>
      </c>
      <c r="D57" s="33">
        <v>1</v>
      </c>
      <c r="E57" s="33">
        <v>0</v>
      </c>
      <c r="F57" s="33">
        <v>0</v>
      </c>
      <c r="G57" s="33">
        <v>0</v>
      </c>
      <c r="H57" s="33">
        <v>0</v>
      </c>
      <c r="I57" s="33">
        <v>0</v>
      </c>
      <c r="J57" s="33">
        <v>0</v>
      </c>
      <c r="K57" s="33">
        <v>0</v>
      </c>
      <c r="L57" s="33">
        <v>0</v>
      </c>
      <c r="M57" s="125"/>
      <c r="N57" s="39">
        <v>0</v>
      </c>
      <c r="O57" s="33">
        <v>14</v>
      </c>
      <c r="P57" s="33">
        <v>12</v>
      </c>
      <c r="Q57" s="1">
        <v>21</v>
      </c>
      <c r="R57" s="1">
        <v>23</v>
      </c>
      <c r="S57" s="1">
        <v>15</v>
      </c>
      <c r="T57" s="1">
        <v>0</v>
      </c>
      <c r="U57" s="1">
        <v>0</v>
      </c>
      <c r="V57" s="1">
        <v>0</v>
      </c>
      <c r="W57" s="1">
        <v>0</v>
      </c>
      <c r="X57" s="1">
        <v>0</v>
      </c>
    </row>
    <row r="58" spans="1:25">
      <c r="A58" s="29" t="s">
        <v>65</v>
      </c>
      <c r="B58" s="39">
        <v>0</v>
      </c>
      <c r="C58" s="33">
        <v>0</v>
      </c>
      <c r="D58" s="33">
        <v>0</v>
      </c>
      <c r="E58" s="33">
        <v>0</v>
      </c>
      <c r="F58" s="33">
        <v>0</v>
      </c>
      <c r="G58" s="33">
        <v>0</v>
      </c>
      <c r="H58" s="33">
        <v>0</v>
      </c>
      <c r="I58" s="1">
        <v>1</v>
      </c>
      <c r="J58" s="1">
        <v>1</v>
      </c>
      <c r="K58" s="1">
        <v>0</v>
      </c>
      <c r="L58" s="1">
        <v>0</v>
      </c>
      <c r="M58" s="1">
        <v>0</v>
      </c>
      <c r="N58" s="39">
        <v>0</v>
      </c>
      <c r="O58" s="33">
        <v>0</v>
      </c>
      <c r="P58" s="33">
        <v>0</v>
      </c>
      <c r="Q58" s="1">
        <v>0</v>
      </c>
      <c r="R58" s="1">
        <v>0</v>
      </c>
      <c r="S58" s="1">
        <v>0</v>
      </c>
      <c r="T58" s="1">
        <v>0</v>
      </c>
      <c r="U58" s="1">
        <v>0</v>
      </c>
      <c r="V58" s="1">
        <v>0</v>
      </c>
      <c r="W58" s="1">
        <v>0</v>
      </c>
      <c r="X58" s="1">
        <v>0</v>
      </c>
      <c r="Y58" s="1">
        <v>1</v>
      </c>
    </row>
    <row r="59" spans="1:25">
      <c r="A59" s="29" t="s">
        <v>66</v>
      </c>
      <c r="B59" s="39">
        <v>0</v>
      </c>
      <c r="C59" s="33">
        <v>1</v>
      </c>
      <c r="D59" s="33">
        <v>8</v>
      </c>
      <c r="E59" s="33">
        <v>8</v>
      </c>
      <c r="F59" s="33">
        <v>6</v>
      </c>
      <c r="G59" s="33">
        <v>2</v>
      </c>
      <c r="H59" s="33">
        <v>2</v>
      </c>
      <c r="I59" s="1">
        <v>6</v>
      </c>
      <c r="J59" s="1">
        <v>9</v>
      </c>
      <c r="K59" s="1">
        <v>7</v>
      </c>
      <c r="L59" s="1">
        <v>0</v>
      </c>
      <c r="M59" s="1">
        <v>5</v>
      </c>
      <c r="N59" s="39">
        <v>3</v>
      </c>
      <c r="O59" s="33">
        <v>8</v>
      </c>
      <c r="P59" s="33">
        <v>10</v>
      </c>
      <c r="Q59" s="1">
        <v>15</v>
      </c>
      <c r="R59" s="1">
        <v>10</v>
      </c>
      <c r="S59" s="1">
        <v>11</v>
      </c>
      <c r="T59" s="1">
        <v>14</v>
      </c>
      <c r="U59" s="1">
        <v>10</v>
      </c>
      <c r="V59" s="1">
        <v>12</v>
      </c>
      <c r="W59" s="1">
        <v>16</v>
      </c>
      <c r="X59" s="1">
        <v>8</v>
      </c>
      <c r="Y59" s="1">
        <v>10</v>
      </c>
    </row>
    <row r="60" spans="1:25">
      <c r="A60" s="29" t="s">
        <v>67</v>
      </c>
      <c r="B60" s="39">
        <v>25</v>
      </c>
      <c r="C60" s="33">
        <v>33</v>
      </c>
      <c r="D60" s="33">
        <v>3</v>
      </c>
      <c r="E60" s="33">
        <v>2</v>
      </c>
      <c r="F60" s="33">
        <v>3</v>
      </c>
      <c r="G60" s="33">
        <v>1</v>
      </c>
      <c r="H60" s="33">
        <v>5</v>
      </c>
      <c r="I60" s="1">
        <v>1</v>
      </c>
      <c r="J60" s="33">
        <v>0</v>
      </c>
      <c r="K60" s="33">
        <v>0</v>
      </c>
      <c r="L60" s="33">
        <v>0</v>
      </c>
      <c r="M60" s="125">
        <v>1</v>
      </c>
      <c r="N60" s="39">
        <v>17</v>
      </c>
      <c r="O60" s="33">
        <v>10</v>
      </c>
      <c r="P60" s="33">
        <v>1</v>
      </c>
      <c r="Q60" s="1">
        <v>2</v>
      </c>
      <c r="R60" s="1">
        <v>1</v>
      </c>
      <c r="S60" s="1">
        <v>3</v>
      </c>
      <c r="T60" s="1">
        <v>8</v>
      </c>
      <c r="U60" s="1">
        <v>13</v>
      </c>
      <c r="V60" s="1">
        <v>13</v>
      </c>
      <c r="W60" s="1">
        <v>10</v>
      </c>
      <c r="X60" s="1">
        <v>4</v>
      </c>
      <c r="Y60" s="1">
        <v>3</v>
      </c>
    </row>
    <row r="61" spans="1:25">
      <c r="A61" s="29" t="s">
        <v>68</v>
      </c>
      <c r="B61" s="39">
        <v>0</v>
      </c>
      <c r="C61" s="33">
        <v>0</v>
      </c>
      <c r="D61" s="33">
        <v>0</v>
      </c>
      <c r="E61" s="33">
        <v>0</v>
      </c>
      <c r="F61" s="33">
        <v>0</v>
      </c>
      <c r="G61" s="33">
        <v>0</v>
      </c>
      <c r="H61" s="33">
        <v>0</v>
      </c>
      <c r="I61" s="33">
        <v>0</v>
      </c>
      <c r="J61" s="33">
        <v>0</v>
      </c>
      <c r="K61" s="33">
        <v>1</v>
      </c>
      <c r="L61" s="33">
        <v>0</v>
      </c>
      <c r="M61" s="125">
        <v>1</v>
      </c>
      <c r="N61" s="39">
        <v>0</v>
      </c>
      <c r="O61" s="33">
        <v>0</v>
      </c>
      <c r="P61" s="33">
        <v>0</v>
      </c>
      <c r="Q61" s="1">
        <v>0</v>
      </c>
      <c r="R61" s="1">
        <v>0</v>
      </c>
      <c r="S61" s="1">
        <v>0</v>
      </c>
      <c r="T61" s="1">
        <v>0</v>
      </c>
      <c r="U61" s="1">
        <v>0</v>
      </c>
      <c r="V61" s="1">
        <v>0</v>
      </c>
      <c r="W61" s="1">
        <v>0</v>
      </c>
      <c r="X61" s="1">
        <v>1</v>
      </c>
      <c r="Y61" s="1">
        <v>0</v>
      </c>
    </row>
    <row r="62" spans="1:25">
      <c r="A62" s="34" t="s">
        <v>69</v>
      </c>
      <c r="B62" s="40">
        <v>0</v>
      </c>
      <c r="C62" s="35">
        <v>1</v>
      </c>
      <c r="D62" s="35">
        <v>0</v>
      </c>
      <c r="E62" s="35">
        <v>0</v>
      </c>
      <c r="F62" s="35">
        <v>0</v>
      </c>
      <c r="G62" s="35">
        <v>0</v>
      </c>
      <c r="H62" s="35">
        <v>0</v>
      </c>
      <c r="I62" s="35">
        <v>0</v>
      </c>
      <c r="J62" s="35">
        <v>0</v>
      </c>
      <c r="K62" s="35">
        <v>0</v>
      </c>
      <c r="L62" s="35">
        <v>0</v>
      </c>
      <c r="M62" s="126"/>
      <c r="N62" s="40">
        <v>0</v>
      </c>
      <c r="O62" s="35">
        <v>0</v>
      </c>
      <c r="P62" s="35">
        <v>2</v>
      </c>
      <c r="Q62" s="75">
        <v>0</v>
      </c>
      <c r="R62" s="1">
        <v>0</v>
      </c>
      <c r="S62" s="1">
        <v>0</v>
      </c>
      <c r="T62" s="1">
        <v>0</v>
      </c>
      <c r="U62" s="1">
        <v>0</v>
      </c>
      <c r="V62" s="1">
        <v>0</v>
      </c>
      <c r="W62" s="1">
        <v>0</v>
      </c>
      <c r="X62" s="1">
        <v>0</v>
      </c>
    </row>
    <row r="63" spans="1:25">
      <c r="A63" s="36" t="s">
        <v>70</v>
      </c>
      <c r="B63" s="41">
        <v>0</v>
      </c>
      <c r="C63" s="37">
        <v>2</v>
      </c>
      <c r="D63" s="37">
        <v>2</v>
      </c>
      <c r="E63" s="37">
        <v>1</v>
      </c>
      <c r="F63" s="37">
        <v>1</v>
      </c>
      <c r="G63" s="37">
        <v>1</v>
      </c>
      <c r="H63" s="37">
        <v>0</v>
      </c>
      <c r="I63" s="37">
        <v>0</v>
      </c>
      <c r="J63" s="37">
        <v>0</v>
      </c>
      <c r="K63" s="37">
        <v>0</v>
      </c>
      <c r="L63" s="37">
        <v>0</v>
      </c>
      <c r="M63" s="127">
        <v>0</v>
      </c>
      <c r="N63" s="41">
        <v>0</v>
      </c>
      <c r="O63" s="37">
        <v>0</v>
      </c>
      <c r="P63" s="37">
        <v>0</v>
      </c>
      <c r="Q63" s="19">
        <v>0</v>
      </c>
      <c r="R63" s="19">
        <v>0</v>
      </c>
      <c r="S63" s="19">
        <v>0</v>
      </c>
      <c r="T63" s="19">
        <v>0</v>
      </c>
      <c r="U63" s="19">
        <v>0</v>
      </c>
      <c r="V63" s="19">
        <v>0</v>
      </c>
      <c r="W63" s="19">
        <v>0</v>
      </c>
      <c r="X63" s="19">
        <v>0</v>
      </c>
      <c r="Y63" s="90"/>
    </row>
    <row r="65" spans="2:16">
      <c r="B65" s="2" t="s">
        <v>90</v>
      </c>
      <c r="C65" s="2"/>
      <c r="D65" s="2"/>
      <c r="E65" s="2"/>
      <c r="F65" s="2"/>
      <c r="G65" s="2"/>
      <c r="H65" s="2"/>
      <c r="N65" s="2" t="s">
        <v>90</v>
      </c>
      <c r="O65" s="2"/>
      <c r="P65" s="2"/>
    </row>
    <row r="66" spans="2:16">
      <c r="B66" s="1" t="s">
        <v>92</v>
      </c>
      <c r="N66" s="1" t="s">
        <v>92</v>
      </c>
    </row>
    <row r="67" spans="2:16">
      <c r="B67" s="1" t="s">
        <v>94</v>
      </c>
      <c r="N67" s="1" t="s">
        <v>94</v>
      </c>
    </row>
    <row r="68" spans="2:16">
      <c r="B68" s="1" t="s">
        <v>96</v>
      </c>
      <c r="N68" s="1" t="s">
        <v>96</v>
      </c>
    </row>
    <row r="69" spans="2:16">
      <c r="B69" s="1" t="s">
        <v>97</v>
      </c>
      <c r="N69" s="1" t="s">
        <v>97</v>
      </c>
    </row>
    <row r="70" spans="2:16">
      <c r="B70" s="1" t="s">
        <v>98</v>
      </c>
      <c r="N70" s="1" t="s">
        <v>98</v>
      </c>
    </row>
    <row r="71" spans="2:16">
      <c r="B71" s="1" t="s">
        <v>99</v>
      </c>
      <c r="N71" s="1" t="s">
        <v>99</v>
      </c>
    </row>
    <row r="72" spans="2:16">
      <c r="B72" s="1" t="s">
        <v>100</v>
      </c>
      <c r="N72" s="1" t="s">
        <v>100</v>
      </c>
    </row>
    <row r="73" spans="2:16">
      <c r="B73" s="1" t="s">
        <v>101</v>
      </c>
      <c r="N73" s="1" t="s">
        <v>101</v>
      </c>
    </row>
    <row r="74" spans="2:16">
      <c r="B74" s="1" t="s">
        <v>102</v>
      </c>
      <c r="N74" s="1" t="s">
        <v>102</v>
      </c>
    </row>
    <row r="75" spans="2:16">
      <c r="B75" s="1" t="s">
        <v>103</v>
      </c>
      <c r="N75" s="1" t="s">
        <v>103</v>
      </c>
    </row>
    <row r="77" spans="2:16">
      <c r="B77" s="1" t="s">
        <v>104</v>
      </c>
      <c r="N77" s="1" t="s">
        <v>104</v>
      </c>
    </row>
    <row r="78" spans="2:16">
      <c r="B78" s="1" t="s">
        <v>105</v>
      </c>
      <c r="N78" s="1" t="s">
        <v>105</v>
      </c>
    </row>
    <row r="79" spans="2:16">
      <c r="B79" s="1" t="s">
        <v>106</v>
      </c>
      <c r="N79" s="1" t="s">
        <v>106</v>
      </c>
    </row>
    <row r="80" spans="2:16">
      <c r="B80" s="1" t="s">
        <v>107</v>
      </c>
      <c r="N80" s="1" t="s">
        <v>107</v>
      </c>
    </row>
    <row r="81" spans="2:16">
      <c r="B81" s="1" t="s">
        <v>108</v>
      </c>
      <c r="N81" s="1" t="s">
        <v>108</v>
      </c>
    </row>
    <row r="82" spans="2:16">
      <c r="B82" s="1" t="s">
        <v>109</v>
      </c>
      <c r="N82" s="1" t="s">
        <v>109</v>
      </c>
    </row>
    <row r="83" spans="2:16">
      <c r="B83" s="1" t="s">
        <v>110</v>
      </c>
      <c r="N83" s="1" t="s">
        <v>110</v>
      </c>
    </row>
    <row r="84" spans="2:16">
      <c r="B84" s="1" t="s">
        <v>111</v>
      </c>
      <c r="N84" s="1" t="s">
        <v>111</v>
      </c>
    </row>
    <row r="85" spans="2:16">
      <c r="B85" s="1" t="s">
        <v>112</v>
      </c>
      <c r="N85" s="1" t="s">
        <v>112</v>
      </c>
    </row>
    <row r="86" spans="2:16">
      <c r="B86" s="1" t="s">
        <v>113</v>
      </c>
      <c r="N86" s="1" t="s">
        <v>113</v>
      </c>
    </row>
    <row r="87" spans="2:16">
      <c r="B87" s="1" t="s">
        <v>114</v>
      </c>
      <c r="N87" s="1" t="s">
        <v>114</v>
      </c>
    </row>
    <row r="88" spans="2:16">
      <c r="B88" s="1" t="s">
        <v>115</v>
      </c>
      <c r="N88" s="1" t="s">
        <v>115</v>
      </c>
    </row>
    <row r="89" spans="2:16">
      <c r="B89" s="1" t="s">
        <v>116</v>
      </c>
      <c r="N89" s="1" t="s">
        <v>116</v>
      </c>
    </row>
    <row r="90" spans="2:16">
      <c r="B90" s="1" t="s">
        <v>117</v>
      </c>
      <c r="N90" s="1" t="s">
        <v>117</v>
      </c>
    </row>
    <row r="91" spans="2:16">
      <c r="B91" s="1" t="s">
        <v>118</v>
      </c>
      <c r="N91" s="1" t="s">
        <v>118</v>
      </c>
    </row>
    <row r="92" spans="2:16">
      <c r="B92" s="1" t="s">
        <v>119</v>
      </c>
      <c r="N92" s="1" t="s">
        <v>119</v>
      </c>
    </row>
    <row r="93" spans="2:16">
      <c r="B93" s="1" t="s">
        <v>120</v>
      </c>
      <c r="N93" s="1" t="s">
        <v>120</v>
      </c>
    </row>
    <row r="94" spans="2:16">
      <c r="B94" s="42" t="s">
        <v>121</v>
      </c>
      <c r="C94" s="42"/>
      <c r="D94" s="42"/>
      <c r="E94" s="42"/>
      <c r="F94" s="42"/>
      <c r="G94" s="42"/>
      <c r="H94" s="42"/>
      <c r="N94" s="42" t="s">
        <v>121</v>
      </c>
      <c r="O94" s="42"/>
      <c r="P94" s="42"/>
    </row>
    <row r="96" spans="2:16">
      <c r="B96" s="45" t="s">
        <v>122</v>
      </c>
      <c r="C96" s="45"/>
      <c r="D96" s="45"/>
      <c r="E96" s="45"/>
      <c r="F96" s="45"/>
      <c r="G96" s="45"/>
      <c r="H96" s="45"/>
      <c r="N96" s="45" t="s">
        <v>122</v>
      </c>
      <c r="O96" s="45"/>
      <c r="P96" s="45"/>
    </row>
    <row r="97" spans="2:14">
      <c r="B97" s="1" t="s">
        <v>123</v>
      </c>
      <c r="N97" s="1" t="s">
        <v>123</v>
      </c>
    </row>
    <row r="98" spans="2:14">
      <c r="B98" s="1" t="s">
        <v>124</v>
      </c>
      <c r="N98" s="1" t="s">
        <v>124</v>
      </c>
    </row>
    <row r="99" spans="2:14">
      <c r="B99" s="1" t="s">
        <v>125</v>
      </c>
      <c r="N99" s="1" t="s">
        <v>125</v>
      </c>
    </row>
    <row r="100" spans="2:14">
      <c r="B100" s="1" t="s">
        <v>126</v>
      </c>
      <c r="N100" s="1" t="s">
        <v>126</v>
      </c>
    </row>
    <row r="101" spans="2:14">
      <c r="B101" s="1" t="s">
        <v>127</v>
      </c>
      <c r="N101" s="1" t="s">
        <v>127</v>
      </c>
    </row>
    <row r="102" spans="2:14">
      <c r="B102" s="1" t="s">
        <v>128</v>
      </c>
      <c r="N102" s="1" t="s">
        <v>128</v>
      </c>
    </row>
    <row r="103" spans="2:14">
      <c r="B103" s="1" t="s">
        <v>129</v>
      </c>
      <c r="N103" s="1" t="s">
        <v>129</v>
      </c>
    </row>
  </sheetData>
  <phoneticPr fontId="0" type="noConversion"/>
  <hyperlinks>
    <hyperlink ref="B75" r:id="rId1" display="www.nces.ed.gov" xr:uid="{00000000-0004-0000-0600-000000000000}"/>
    <hyperlink ref="N75" r:id="rId2" display="www.nces.ed.gov" xr:uid="{00000000-0004-0000-0600-000001000000}"/>
  </hyperlinks>
  <pageMargins left="0.75" right="0.75" top="1" bottom="1" header="0.5" footer="0.5"/>
  <pageSetup orientation="portrait" r:id="rId3"/>
  <headerFooter alignWithMargins="0"/>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7"/>
  </sheetPr>
  <dimension ref="A1:AO62"/>
  <sheetViews>
    <sheetView zoomScale="85" workbookViewId="0">
      <selection activeCell="L3" sqref="L3:M62"/>
    </sheetView>
  </sheetViews>
  <sheetFormatPr defaultRowHeight="12.75"/>
  <cols>
    <col min="1" max="1" width="18" style="1" customWidth="1"/>
  </cols>
  <sheetData>
    <row r="1" spans="1:41">
      <c r="A1" s="4" t="s">
        <v>144</v>
      </c>
    </row>
    <row r="2" spans="1:41">
      <c r="A2" s="19"/>
      <c r="B2" s="13" t="s">
        <v>77</v>
      </c>
      <c r="C2" s="13" t="s">
        <v>78</v>
      </c>
      <c r="D2" s="13" t="s">
        <v>79</v>
      </c>
      <c r="E2" s="13" t="s">
        <v>80</v>
      </c>
      <c r="F2" s="13" t="s">
        <v>81</v>
      </c>
      <c r="G2" s="13" t="s">
        <v>82</v>
      </c>
      <c r="H2" s="13" t="s">
        <v>83</v>
      </c>
      <c r="I2" s="13" t="s">
        <v>84</v>
      </c>
      <c r="J2" s="13" t="s">
        <v>85</v>
      </c>
      <c r="K2" s="13" t="s">
        <v>86</v>
      </c>
      <c r="L2" s="13" t="s">
        <v>87</v>
      </c>
      <c r="M2" s="13" t="s">
        <v>88</v>
      </c>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row>
    <row r="3" spans="1:41" s="59" customFormat="1">
      <c r="A3" s="27" t="s">
        <v>13</v>
      </c>
      <c r="B3" s="18">
        <f>(Gender!N4/'Total Other Doc'!B4)*100</f>
        <v>6.3134160090191651</v>
      </c>
      <c r="C3" s="18">
        <f>(Gender!O4/'Total Other Doc'!C4)*100</f>
        <v>59.195742164399768</v>
      </c>
      <c r="D3" s="18">
        <f>(Gender!P4/'Total Other Doc'!D4)*100</f>
        <v>53.354134165366617</v>
      </c>
      <c r="E3" s="18">
        <f>(Gender!Q4/'Total Other Doc'!E4)*100</f>
        <v>59.148618371919348</v>
      </c>
      <c r="F3" s="18">
        <f>(Gender!R4/'Total Other Doc'!F4)*100</f>
        <v>57.403355215171402</v>
      </c>
      <c r="G3" s="18">
        <f>(Gender!S4/'Total Other Doc'!G4)*100</f>
        <v>57.159487776484283</v>
      </c>
      <c r="H3" s="18">
        <f>(Gender!T4/'Total Other Doc'!H4)*100</f>
        <v>57.567264573991025</v>
      </c>
      <c r="I3" s="18">
        <f>(Gender!U4/'Total Other Doc'!I4)*100</f>
        <v>59.949109414758276</v>
      </c>
      <c r="J3" s="18">
        <f>(Gender!V4/'Total Other Doc'!J4)*100</f>
        <v>59.279368213228032</v>
      </c>
      <c r="K3" s="18">
        <f>(Gender!W4/'Total Other Doc'!K4)*100</f>
        <v>60.402960526315788</v>
      </c>
      <c r="L3" s="18">
        <f>(Gender!X4/'Total Other Doc'!L4)*100</f>
        <v>64.023210831721471</v>
      </c>
      <c r="M3" s="18">
        <f>(Gender!Y4/'Total Other Doc'!M4)*100</f>
        <v>64.900662251655632</v>
      </c>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row>
    <row r="4" spans="1:41">
      <c r="A4" s="29" t="s">
        <v>14</v>
      </c>
      <c r="B4" s="17">
        <f>(Gender!N5/'Total Other Doc'!B5)*100</f>
        <v>19.863013698630137</v>
      </c>
      <c r="C4" s="17">
        <f>(Gender!O5/'Total Other Doc'!C5)*100</f>
        <v>42.809364548494983</v>
      </c>
      <c r="D4" s="17">
        <f>(Gender!P5/'Total Other Doc'!D5)*100</f>
        <v>50.570342205323193</v>
      </c>
      <c r="E4" s="17">
        <f>(Gender!Q5/'Total Other Doc'!E5)*100</f>
        <v>58.18181818181818</v>
      </c>
      <c r="F4" s="17">
        <f>(Gender!R5/'Total Other Doc'!F5)*100</f>
        <v>55.76036866359447</v>
      </c>
      <c r="G4" s="17">
        <f>(Gender!S5/'Total Other Doc'!G5)*100</f>
        <v>52.895752895752899</v>
      </c>
      <c r="H4" s="17">
        <f>(Gender!T5/'Total Other Doc'!H5)*100</f>
        <v>49.833887043189371</v>
      </c>
      <c r="I4" s="17">
        <f>(Gender!U5/'Total Other Doc'!I5)*100</f>
        <v>59.016393442622949</v>
      </c>
      <c r="J4" s="17">
        <f>(Gender!V5/'Total Other Doc'!J5)*100</f>
        <v>53.367875647668392</v>
      </c>
      <c r="K4" s="17">
        <f>(Gender!W5/'Total Other Doc'!K5)*100</f>
        <v>52.118644067796616</v>
      </c>
      <c r="L4" s="17">
        <f>(Gender!X5/'Total Other Doc'!L5)*100</f>
        <v>53.054662379421224</v>
      </c>
      <c r="M4" s="17">
        <f>(Gender!Y5/'Total Other Doc'!M5)*100</f>
        <v>47.663551401869157</v>
      </c>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row>
    <row r="5" spans="1:41">
      <c r="A5" s="31"/>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row>
    <row r="6" spans="1:41">
      <c r="A6" s="29" t="s">
        <v>16</v>
      </c>
      <c r="B6" s="17" t="e">
        <f>(Gender!N7/'Total Other Doc'!B7)*100</f>
        <v>#DIV/0!</v>
      </c>
      <c r="C6" s="17">
        <f>(Gender!O7/'Total Other Doc'!C7)*100</f>
        <v>30</v>
      </c>
      <c r="D6" s="17">
        <f>(Gender!P7/'Total Other Doc'!D7)*100</f>
        <v>18.181818181818183</v>
      </c>
      <c r="E6" s="17">
        <f>(Gender!Q7/'Total Other Doc'!E7)*100</f>
        <v>30.76923076923077</v>
      </c>
      <c r="F6" s="17">
        <f>(Gender!R7/'Total Other Doc'!F7)*100</f>
        <v>40</v>
      </c>
      <c r="G6" s="17">
        <f>(Gender!S7/'Total Other Doc'!G7)*100</f>
        <v>33.333333333333329</v>
      </c>
      <c r="H6" s="17">
        <f>(Gender!T7/'Total Other Doc'!H7)*100</f>
        <v>33.333333333333329</v>
      </c>
      <c r="I6" s="17">
        <f>(Gender!U7/'Total Other Doc'!I7)*100</f>
        <v>34.375</v>
      </c>
      <c r="J6" s="17">
        <f>(Gender!V7/'Total Other Doc'!J7)*100</f>
        <v>46.666666666666664</v>
      </c>
      <c r="K6" s="17">
        <f>(Gender!W7/'Total Other Doc'!K7)*100</f>
        <v>55.555555555555557</v>
      </c>
      <c r="L6" s="17">
        <f>(Gender!X7/'Total Other Doc'!L7)*100</f>
        <v>40.74074074074074</v>
      </c>
      <c r="M6" s="17">
        <f>(Gender!Y7/'Total Other Doc'!M7)*100</f>
        <v>50</v>
      </c>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row>
    <row r="7" spans="1:41">
      <c r="A7" s="29" t="s">
        <v>18</v>
      </c>
      <c r="B7" s="17" t="e">
        <f>(Gender!N8/'Total Other Doc'!B8)*100</f>
        <v>#DIV/0!</v>
      </c>
      <c r="C7" s="17" t="e">
        <f>(Gender!O8/'Total Other Doc'!C8)*100</f>
        <v>#DIV/0!</v>
      </c>
      <c r="D7" s="17" t="e">
        <f>(Gender!P8/'Total Other Doc'!D8)*100</f>
        <v>#DIV/0!</v>
      </c>
      <c r="E7" s="17" t="e">
        <f>(Gender!Q8/'Total Other Doc'!E8)*100</f>
        <v>#DIV/0!</v>
      </c>
      <c r="F7" s="17" t="e">
        <f>(Gender!R8/'Total Other Doc'!F8)*100</f>
        <v>#DIV/0!</v>
      </c>
      <c r="G7" s="17" t="e">
        <f>(Gender!S8/'Total Other Doc'!G8)*100</f>
        <v>#DIV/0!</v>
      </c>
      <c r="H7" s="17" t="e">
        <f>(Gender!T8/'Total Other Doc'!H8)*100</f>
        <v>#DIV/0!</v>
      </c>
      <c r="I7" s="17" t="e">
        <f>(Gender!U8/'Total Other Doc'!I8)*100</f>
        <v>#DIV/0!</v>
      </c>
      <c r="J7" s="17" t="e">
        <f>(Gender!V8/'Total Other Doc'!J8)*100</f>
        <v>#DIV/0!</v>
      </c>
      <c r="K7" s="17" t="e">
        <f>(Gender!W8/'Total Other Doc'!K8)*100</f>
        <v>#DIV/0!</v>
      </c>
      <c r="L7" s="17" t="e">
        <f>(Gender!X8/'Total Other Doc'!L8)*100</f>
        <v>#DIV/0!</v>
      </c>
      <c r="M7" s="17" t="e">
        <f>(Gender!Y8/'Total Other Doc'!M8)*100</f>
        <v>#DIV/0!</v>
      </c>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row>
    <row r="8" spans="1:41">
      <c r="A8" s="29" t="s">
        <v>19</v>
      </c>
      <c r="B8" s="17" t="e">
        <f>(Gender!N9/'Total Other Doc'!B9)*100</f>
        <v>#DIV/0!</v>
      </c>
      <c r="C8" s="17" t="e">
        <f>(Gender!O9/'Total Other Doc'!C9)*100</f>
        <v>#DIV/0!</v>
      </c>
      <c r="D8" s="17" t="e">
        <f>(Gender!P9/'Total Other Doc'!D9)*100</f>
        <v>#DIV/0!</v>
      </c>
      <c r="E8" s="17" t="e">
        <f>(Gender!Q9/'Total Other Doc'!E9)*100</f>
        <v>#DIV/0!</v>
      </c>
      <c r="F8" s="17" t="e">
        <f>(Gender!R9/'Total Other Doc'!F9)*100</f>
        <v>#DIV/0!</v>
      </c>
      <c r="G8" s="17" t="e">
        <f>(Gender!S9/'Total Other Doc'!G9)*100</f>
        <v>#DIV/0!</v>
      </c>
      <c r="H8" s="17" t="e">
        <f>(Gender!T9/'Total Other Doc'!H9)*100</f>
        <v>#DIV/0!</v>
      </c>
      <c r="I8" s="17" t="e">
        <f>(Gender!U9/'Total Other Doc'!I9)*100</f>
        <v>#DIV/0!</v>
      </c>
      <c r="J8" s="17" t="e">
        <f>(Gender!V9/'Total Other Doc'!J9)*100</f>
        <v>#DIV/0!</v>
      </c>
      <c r="K8" s="17" t="e">
        <f>(Gender!W9/'Total Other Doc'!K9)*100</f>
        <v>#DIV/0!</v>
      </c>
      <c r="L8" s="17" t="e">
        <f>(Gender!X9/'Total Other Doc'!L9)*100</f>
        <v>#DIV/0!</v>
      </c>
      <c r="M8" s="17" t="e">
        <f>(Gender!Y9/'Total Other Doc'!M9)*100</f>
        <v>#DIV/0!</v>
      </c>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row>
    <row r="9" spans="1:41">
      <c r="A9" s="29" t="s">
        <v>20</v>
      </c>
      <c r="B9" s="17">
        <f>(Gender!N10/'Total Other Doc'!B10)*100</f>
        <v>0</v>
      </c>
      <c r="C9" s="17">
        <f>(Gender!O10/'Total Other Doc'!C10)*100</f>
        <v>63.04347826086957</v>
      </c>
      <c r="D9" s="17">
        <f>(Gender!P10/'Total Other Doc'!D10)*100</f>
        <v>60.465116279069761</v>
      </c>
      <c r="E9" s="17">
        <f>(Gender!Q10/'Total Other Doc'!E10)*100</f>
        <v>59.042553191489368</v>
      </c>
      <c r="F9" s="17">
        <f>(Gender!R10/'Total Other Doc'!F10)*100</f>
        <v>63.265306122448983</v>
      </c>
      <c r="G9" s="17" t="e">
        <f>(Gender!S10/'Total Other Doc'!G10)*100</f>
        <v>#DIV/0!</v>
      </c>
      <c r="H9" s="17">
        <f>(Gender!T10/'Total Other Doc'!H10)*100</f>
        <v>80.769230769230774</v>
      </c>
      <c r="I9" s="17">
        <f>(Gender!U10/'Total Other Doc'!I10)*100</f>
        <v>81.632653061224488</v>
      </c>
      <c r="J9" s="17">
        <f>(Gender!V10/'Total Other Doc'!J10)*100</f>
        <v>66.666666666666657</v>
      </c>
      <c r="K9" s="17">
        <f>(Gender!W10/'Total Other Doc'!K10)*100</f>
        <v>50</v>
      </c>
      <c r="L9" s="17">
        <f>(Gender!X10/'Total Other Doc'!L10)*100</f>
        <v>73.91304347826086</v>
      </c>
      <c r="M9" s="17">
        <f>(Gender!Y10/'Total Other Doc'!M10)*100</f>
        <v>48.484848484848484</v>
      </c>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row>
    <row r="10" spans="1:41">
      <c r="A10" s="29" t="s">
        <v>21</v>
      </c>
      <c r="B10" s="17">
        <f>(Gender!N11/'Total Other Doc'!B11)*100</f>
        <v>58.536585365853654</v>
      </c>
      <c r="C10" s="17">
        <f>(Gender!O11/'Total Other Doc'!C11)*100</f>
        <v>37.5</v>
      </c>
      <c r="D10" s="17">
        <f>(Gender!P11/'Total Other Doc'!D11)*100</f>
        <v>16.666666666666664</v>
      </c>
      <c r="E10" s="17">
        <f>(Gender!Q11/'Total Other Doc'!E11)*100</f>
        <v>50</v>
      </c>
      <c r="F10" s="17">
        <f>(Gender!R11/'Total Other Doc'!F11)*100</f>
        <v>36.363636363636367</v>
      </c>
      <c r="G10" s="17">
        <f>(Gender!S11/'Total Other Doc'!G11)*100</f>
        <v>55.000000000000007</v>
      </c>
      <c r="H10" s="17">
        <f>(Gender!T11/'Total Other Doc'!H11)*100</f>
        <v>50</v>
      </c>
      <c r="I10" s="17">
        <f>(Gender!U11/'Total Other Doc'!I11)*100</f>
        <v>58.333333333333336</v>
      </c>
      <c r="J10" s="17">
        <f>(Gender!V11/'Total Other Doc'!J11)*100</f>
        <v>50</v>
      </c>
      <c r="K10" s="17">
        <f>(Gender!W11/'Total Other Doc'!K11)*100</f>
        <v>50</v>
      </c>
      <c r="L10" s="17">
        <f>(Gender!X11/'Total Other Doc'!L11)*100</f>
        <v>51.282051282051277</v>
      </c>
      <c r="M10" s="17">
        <f>(Gender!Y11/'Total Other Doc'!M11)*100</f>
        <v>69.230769230769226</v>
      </c>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row>
    <row r="11" spans="1:41">
      <c r="A11" s="29" t="s">
        <v>22</v>
      </c>
      <c r="B11" s="17" t="e">
        <f>(Gender!N12/'Total Other Doc'!B12)*100</f>
        <v>#DIV/0!</v>
      </c>
      <c r="C11" s="17" t="e">
        <f>(Gender!O12/'Total Other Doc'!C12)*100</f>
        <v>#DIV/0!</v>
      </c>
      <c r="D11" s="17">
        <f>(Gender!P12/'Total Other Doc'!D12)*100</f>
        <v>40</v>
      </c>
      <c r="E11" s="17">
        <f>(Gender!Q12/'Total Other Doc'!E12)*100</f>
        <v>40</v>
      </c>
      <c r="F11" s="17">
        <f>(Gender!R12/'Total Other Doc'!F12)*100</f>
        <v>43.333333333333336</v>
      </c>
      <c r="G11" s="17">
        <f>(Gender!S12/'Total Other Doc'!G12)*100</f>
        <v>57.499999999999993</v>
      </c>
      <c r="H11" s="17">
        <f>(Gender!T12/'Total Other Doc'!H12)*100</f>
        <v>48.275862068965516</v>
      </c>
      <c r="I11" s="17">
        <f>(Gender!U12/'Total Other Doc'!I12)*100</f>
        <v>70</v>
      </c>
      <c r="J11" s="17">
        <f>(Gender!V12/'Total Other Doc'!J12)*100</f>
        <v>66.666666666666657</v>
      </c>
      <c r="K11" s="17">
        <f>(Gender!W12/'Total Other Doc'!K12)*100</f>
        <v>66.990291262135926</v>
      </c>
      <c r="L11" s="17">
        <f>(Gender!X12/'Total Other Doc'!L12)*100</f>
        <v>60.714285714285708</v>
      </c>
      <c r="M11" s="17">
        <f>(Gender!Y12/'Total Other Doc'!M12)*100</f>
        <v>64.912280701754383</v>
      </c>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row>
    <row r="12" spans="1:41">
      <c r="A12" s="29" t="s">
        <v>23</v>
      </c>
      <c r="B12" s="17" t="e">
        <f>(Gender!N13/'Total Other Doc'!B13)*100</f>
        <v>#DIV/0!</v>
      </c>
      <c r="C12" s="17" t="e">
        <f>(Gender!O13/'Total Other Doc'!C13)*100</f>
        <v>#DIV/0!</v>
      </c>
      <c r="D12" s="17" t="e">
        <f>(Gender!P13/'Total Other Doc'!D13)*100</f>
        <v>#DIV/0!</v>
      </c>
      <c r="E12" s="17" t="e">
        <f>(Gender!Q13/'Total Other Doc'!E13)*100</f>
        <v>#DIV/0!</v>
      </c>
      <c r="F12" s="17" t="e">
        <f>(Gender!R13/'Total Other Doc'!F13)*100</f>
        <v>#DIV/0!</v>
      </c>
      <c r="G12" s="17" t="e">
        <f>(Gender!S13/'Total Other Doc'!G13)*100</f>
        <v>#DIV/0!</v>
      </c>
      <c r="H12" s="17" t="e">
        <f>(Gender!T13/'Total Other Doc'!H13)*100</f>
        <v>#DIV/0!</v>
      </c>
      <c r="I12" s="17" t="e">
        <f>(Gender!U13/'Total Other Doc'!I13)*100</f>
        <v>#DIV/0!</v>
      </c>
      <c r="J12" s="17" t="e">
        <f>(Gender!V13/'Total Other Doc'!J13)*100</f>
        <v>#DIV/0!</v>
      </c>
      <c r="K12" s="17" t="e">
        <f>(Gender!W13/'Total Other Doc'!K13)*100</f>
        <v>#DIV/0!</v>
      </c>
      <c r="L12" s="17" t="e">
        <f>(Gender!X13/'Total Other Doc'!L13)*100</f>
        <v>#DIV/0!</v>
      </c>
      <c r="M12" s="17" t="e">
        <f>(Gender!Y13/'Total Other Doc'!M13)*100</f>
        <v>#DIV/0!</v>
      </c>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row>
    <row r="13" spans="1:41">
      <c r="A13" s="29" t="s">
        <v>24</v>
      </c>
      <c r="B13" s="17">
        <f>(Gender!N14/'Total Other Doc'!B14)*100</f>
        <v>0</v>
      </c>
      <c r="C13" s="17" t="e">
        <f>(Gender!O14/'Total Other Doc'!C14)*100</f>
        <v>#DIV/0!</v>
      </c>
      <c r="D13" s="17">
        <f>(Gender!P14/'Total Other Doc'!D14)*100</f>
        <v>0</v>
      </c>
      <c r="E13" s="17">
        <f>(Gender!Q14/'Total Other Doc'!E14)*100</f>
        <v>100</v>
      </c>
      <c r="F13" s="17">
        <f>(Gender!R14/'Total Other Doc'!F14)*100</f>
        <v>0</v>
      </c>
      <c r="G13" s="17">
        <f>(Gender!S14/'Total Other Doc'!G14)*100</f>
        <v>0</v>
      </c>
      <c r="H13" s="17">
        <f>(Gender!T14/'Total Other Doc'!H14)*100</f>
        <v>33.333333333333329</v>
      </c>
      <c r="I13" s="17">
        <f>(Gender!U14/'Total Other Doc'!I14)*100</f>
        <v>14.285714285714285</v>
      </c>
      <c r="J13" s="17">
        <f>(Gender!V14/'Total Other Doc'!J14)*100</f>
        <v>50</v>
      </c>
      <c r="K13" s="17">
        <f>(Gender!W14/'Total Other Doc'!K14)*100</f>
        <v>0</v>
      </c>
      <c r="L13" s="17">
        <f>(Gender!X14/'Total Other Doc'!L14)*100</f>
        <v>50</v>
      </c>
      <c r="M13" s="17" t="e">
        <f>(Gender!Y14/'Total Other Doc'!M14)*100</f>
        <v>#DIV/0!</v>
      </c>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row>
    <row r="14" spans="1:41">
      <c r="A14" s="29" t="s">
        <v>25</v>
      </c>
      <c r="B14" s="17" t="e">
        <f>(Gender!N15/'Total Other Doc'!B15)*100</f>
        <v>#DIV/0!</v>
      </c>
      <c r="C14" s="17" t="e">
        <f>(Gender!O15/'Total Other Doc'!C15)*100</f>
        <v>#DIV/0!</v>
      </c>
      <c r="D14" s="17" t="e">
        <f>(Gender!P15/'Total Other Doc'!D15)*100</f>
        <v>#DIV/0!</v>
      </c>
      <c r="E14" s="17" t="e">
        <f>(Gender!Q15/'Total Other Doc'!E15)*100</f>
        <v>#DIV/0!</v>
      </c>
      <c r="F14" s="17" t="e">
        <f>(Gender!R15/'Total Other Doc'!F15)*100</f>
        <v>#DIV/0!</v>
      </c>
      <c r="G14" s="17" t="e">
        <f>(Gender!S15/'Total Other Doc'!G15)*100</f>
        <v>#DIV/0!</v>
      </c>
      <c r="H14" s="17" t="e">
        <f>(Gender!T15/'Total Other Doc'!H15)*100</f>
        <v>#DIV/0!</v>
      </c>
      <c r="I14" s="17" t="e">
        <f>(Gender!U15/'Total Other Doc'!I15)*100</f>
        <v>#DIV/0!</v>
      </c>
      <c r="J14" s="17" t="e">
        <f>(Gender!V15/'Total Other Doc'!J15)*100</f>
        <v>#DIV/0!</v>
      </c>
      <c r="K14" s="17">
        <f>(Gender!W15/'Total Other Doc'!K15)*100</f>
        <v>16.666666666666664</v>
      </c>
      <c r="L14" s="17">
        <f>(Gender!X15/'Total Other Doc'!L15)*100</f>
        <v>0</v>
      </c>
      <c r="M14" s="17">
        <f>(Gender!Y15/'Total Other Doc'!M15)*100</f>
        <v>0</v>
      </c>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row>
    <row r="15" spans="1:41">
      <c r="A15" s="29" t="s">
        <v>26</v>
      </c>
      <c r="B15" s="17">
        <f>(Gender!N16/'Total Other Doc'!B16)*100</f>
        <v>50</v>
      </c>
      <c r="C15" s="17">
        <f>(Gender!O16/'Total Other Doc'!C16)*100</f>
        <v>36.507936507936506</v>
      </c>
      <c r="D15" s="17">
        <f>(Gender!P16/'Total Other Doc'!D16)*100</f>
        <v>31.343283582089555</v>
      </c>
      <c r="E15" s="17">
        <f>(Gender!Q16/'Total Other Doc'!E16)*100</f>
        <v>35.135135135135137</v>
      </c>
      <c r="F15" s="17">
        <f>(Gender!R16/'Total Other Doc'!F16)*100</f>
        <v>38.461538461538467</v>
      </c>
      <c r="G15" s="17">
        <f>(Gender!S16/'Total Other Doc'!G16)*100</f>
        <v>4.7619047619047619</v>
      </c>
      <c r="H15" s="17">
        <f>(Gender!T16/'Total Other Doc'!H16)*100</f>
        <v>10.526315789473683</v>
      </c>
      <c r="I15" s="17">
        <f>(Gender!U16/'Total Other Doc'!I16)*100</f>
        <v>19.230769230769234</v>
      </c>
      <c r="J15" s="17">
        <f>(Gender!V16/'Total Other Doc'!J16)*100</f>
        <v>22.857142857142858</v>
      </c>
      <c r="K15" s="17">
        <f>(Gender!W16/'Total Other Doc'!K16)*100</f>
        <v>5.7971014492753623</v>
      </c>
      <c r="L15" s="17">
        <f>(Gender!X16/'Total Other Doc'!L16)*100</f>
        <v>21.311475409836063</v>
      </c>
      <c r="M15" s="17">
        <f>(Gender!Y16/'Total Other Doc'!M16)*100</f>
        <v>9.0909090909090917</v>
      </c>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row>
    <row r="16" spans="1:41">
      <c r="A16" s="29" t="s">
        <v>27</v>
      </c>
      <c r="B16" s="17" t="e">
        <f>(Gender!N17/'Total Other Doc'!B17)*100</f>
        <v>#DIV/0!</v>
      </c>
      <c r="C16" s="17" t="e">
        <f>(Gender!O17/'Total Other Doc'!C17)*100</f>
        <v>#DIV/0!</v>
      </c>
      <c r="D16" s="17" t="e">
        <f>(Gender!P17/'Total Other Doc'!D17)*100</f>
        <v>#DIV/0!</v>
      </c>
      <c r="E16" s="17" t="e">
        <f>(Gender!Q17/'Total Other Doc'!E17)*100</f>
        <v>#DIV/0!</v>
      </c>
      <c r="F16" s="17" t="e">
        <f>(Gender!R17/'Total Other Doc'!F17)*100</f>
        <v>#DIV/0!</v>
      </c>
      <c r="G16" s="17" t="e">
        <f>(Gender!S17/'Total Other Doc'!G17)*100</f>
        <v>#DIV/0!</v>
      </c>
      <c r="H16" s="17" t="e">
        <f>(Gender!T17/'Total Other Doc'!H17)*100</f>
        <v>#DIV/0!</v>
      </c>
      <c r="I16" s="17" t="e">
        <f>(Gender!U17/'Total Other Doc'!I17)*100</f>
        <v>#DIV/0!</v>
      </c>
      <c r="J16" s="17" t="e">
        <f>(Gender!V17/'Total Other Doc'!J17)*100</f>
        <v>#DIV/0!</v>
      </c>
      <c r="K16" s="17" t="e">
        <f>(Gender!W17/'Total Other Doc'!K17)*100</f>
        <v>#DIV/0!</v>
      </c>
      <c r="L16" s="17" t="e">
        <f>(Gender!X17/'Total Other Doc'!L17)*100</f>
        <v>#DIV/0!</v>
      </c>
      <c r="M16" s="17" t="e">
        <f>(Gender!Y17/'Total Other Doc'!M17)*100</f>
        <v>#DIV/0!</v>
      </c>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row>
    <row r="17" spans="1:41">
      <c r="A17" s="29" t="s">
        <v>28</v>
      </c>
      <c r="B17" s="17" t="e">
        <f>(Gender!N18/'Total Other Doc'!B18)*100</f>
        <v>#DIV/0!</v>
      </c>
      <c r="C17" s="17" t="e">
        <f>(Gender!O18/'Total Other Doc'!C18)*100</f>
        <v>#DIV/0!</v>
      </c>
      <c r="D17" s="17" t="e">
        <f>(Gender!P18/'Total Other Doc'!D18)*100</f>
        <v>#DIV/0!</v>
      </c>
      <c r="E17" s="17" t="e">
        <f>(Gender!Q18/'Total Other Doc'!E18)*100</f>
        <v>#DIV/0!</v>
      </c>
      <c r="F17" s="17" t="e">
        <f>(Gender!R18/'Total Other Doc'!F18)*100</f>
        <v>#DIV/0!</v>
      </c>
      <c r="G17" s="17">
        <f>(Gender!S18/'Total Other Doc'!G18)*100</f>
        <v>0</v>
      </c>
      <c r="H17" s="17" t="e">
        <f>(Gender!T18/'Total Other Doc'!H18)*100</f>
        <v>#DIV/0!</v>
      </c>
      <c r="I17" s="17" t="e">
        <f>(Gender!U18/'Total Other Doc'!I18)*100</f>
        <v>#DIV/0!</v>
      </c>
      <c r="J17" s="17">
        <f>(Gender!V18/'Total Other Doc'!J18)*100</f>
        <v>25</v>
      </c>
      <c r="K17" s="17">
        <f>(Gender!W18/'Total Other Doc'!K18)*100</f>
        <v>0</v>
      </c>
      <c r="L17" s="17" t="e">
        <f>(Gender!X18/'Total Other Doc'!L18)*100</f>
        <v>#DIV/0!</v>
      </c>
      <c r="M17" s="17" t="e">
        <f>(Gender!Y18/'Total Other Doc'!M18)*100</f>
        <v>#DIV/0!</v>
      </c>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row>
    <row r="18" spans="1:41">
      <c r="A18" s="29" t="s">
        <v>29</v>
      </c>
      <c r="B18" s="17">
        <f>(Gender!N19/'Total Other Doc'!B19)*100</f>
        <v>33.333333333333329</v>
      </c>
      <c r="C18" s="17">
        <f>(Gender!O19/'Total Other Doc'!C19)*100</f>
        <v>29.411764705882355</v>
      </c>
      <c r="D18" s="17">
        <f>(Gender!P19/'Total Other Doc'!D19)*100</f>
        <v>26.315789473684209</v>
      </c>
      <c r="E18" s="17">
        <f>(Gender!Q19/'Total Other Doc'!E19)*100</f>
        <v>9.0909090909090917</v>
      </c>
      <c r="F18" s="17">
        <f>(Gender!R19/'Total Other Doc'!F19)*100</f>
        <v>37.5</v>
      </c>
      <c r="G18" s="17">
        <f>(Gender!S19/'Total Other Doc'!G19)*100</f>
        <v>30.434782608695656</v>
      </c>
      <c r="H18" s="17">
        <f>(Gender!T19/'Total Other Doc'!H19)*100</f>
        <v>41.666666666666671</v>
      </c>
      <c r="I18" s="17">
        <f>(Gender!U19/'Total Other Doc'!I19)*100</f>
        <v>30</v>
      </c>
      <c r="J18" s="17">
        <f>(Gender!V19/'Total Other Doc'!J19)*100</f>
        <v>33.333333333333329</v>
      </c>
      <c r="K18" s="17">
        <f>(Gender!W19/'Total Other Doc'!K19)*100</f>
        <v>25</v>
      </c>
      <c r="L18" s="17">
        <f>(Gender!X19/'Total Other Doc'!L19)*100</f>
        <v>40</v>
      </c>
      <c r="M18" s="17">
        <f>(Gender!Y19/'Total Other Doc'!M19)*100</f>
        <v>25</v>
      </c>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row>
    <row r="19" spans="1:41">
      <c r="A19" s="29" t="s">
        <v>30</v>
      </c>
      <c r="B19" s="17">
        <f>(Gender!N20/'Total Other Doc'!B20)*100</f>
        <v>0</v>
      </c>
      <c r="C19" s="17">
        <f>(Gender!O20/'Total Other Doc'!C20)*100</f>
        <v>37.5</v>
      </c>
      <c r="D19" s="17">
        <f>(Gender!P20/'Total Other Doc'!D20)*100</f>
        <v>68.115942028985515</v>
      </c>
      <c r="E19" s="17">
        <f>(Gender!Q20/'Total Other Doc'!E20)*100</f>
        <v>69.230769230769226</v>
      </c>
      <c r="F19" s="17">
        <f>(Gender!R20/'Total Other Doc'!F20)*100</f>
        <v>70.731707317073173</v>
      </c>
      <c r="G19" s="17">
        <f>(Gender!S20/'Total Other Doc'!G20)*100</f>
        <v>62.264150943396224</v>
      </c>
      <c r="H19" s="17">
        <f>(Gender!T20/'Total Other Doc'!H20)*100</f>
        <v>68.292682926829272</v>
      </c>
      <c r="I19" s="17">
        <f>(Gender!U20/'Total Other Doc'!I20)*100</f>
        <v>73.68421052631578</v>
      </c>
      <c r="J19" s="17">
        <f>(Gender!V20/'Total Other Doc'!J20)*100</f>
        <v>73.770491803278688</v>
      </c>
      <c r="K19" s="17">
        <f>(Gender!W20/'Total Other Doc'!K20)*100</f>
        <v>70.422535211267601</v>
      </c>
      <c r="L19" s="17">
        <f>(Gender!X20/'Total Other Doc'!L20)*100</f>
        <v>76.5625</v>
      </c>
      <c r="M19" s="17">
        <f>(Gender!Y20/'Total Other Doc'!M20)*100</f>
        <v>61.333333333333329</v>
      </c>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row>
    <row r="20" spans="1:41">
      <c r="A20" s="29" t="s">
        <v>31</v>
      </c>
      <c r="B20" s="17" t="e">
        <f>(Gender!N21/'Total Other Doc'!B21)*100</f>
        <v>#DIV/0!</v>
      </c>
      <c r="C20" s="17">
        <f>(Gender!O21/'Total Other Doc'!C21)*100</f>
        <v>43.478260869565219</v>
      </c>
      <c r="D20" s="17">
        <f>(Gender!P21/'Total Other Doc'!D21)*100</f>
        <v>77.777777777777786</v>
      </c>
      <c r="E20" s="17">
        <f>(Gender!Q21/'Total Other Doc'!E21)*100</f>
        <v>84.745762711864401</v>
      </c>
      <c r="F20" s="17">
        <f>(Gender!R21/'Total Other Doc'!F21)*100</f>
        <v>63.829787234042556</v>
      </c>
      <c r="G20" s="17">
        <f>(Gender!S21/'Total Other Doc'!G21)*100</f>
        <v>67.81609195402298</v>
      </c>
      <c r="H20" s="17">
        <f>(Gender!T21/'Total Other Doc'!H21)*100</f>
        <v>66.666666666666657</v>
      </c>
      <c r="I20" s="17">
        <f>(Gender!U21/'Total Other Doc'!I21)*100</f>
        <v>73.19587628865979</v>
      </c>
      <c r="J20" s="17">
        <f>(Gender!V21/'Total Other Doc'!J21)*100</f>
        <v>58.695652173913047</v>
      </c>
      <c r="K20" s="17">
        <f>(Gender!W21/'Total Other Doc'!K21)*100</f>
        <v>63.247863247863243</v>
      </c>
      <c r="L20" s="17">
        <f>(Gender!X21/'Total Other Doc'!L21)*100</f>
        <v>60.869565217391312</v>
      </c>
      <c r="M20" s="17">
        <f>(Gender!Y21/'Total Other Doc'!M21)*100</f>
        <v>52.380952380952387</v>
      </c>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row>
    <row r="21" spans="1:41">
      <c r="A21" s="34" t="s">
        <v>32</v>
      </c>
      <c r="B21" s="18" t="e">
        <f>(Gender!N22/'Total Other Doc'!B22)*100</f>
        <v>#DIV/0!</v>
      </c>
      <c r="C21" s="18" t="e">
        <f>(Gender!O22/'Total Other Doc'!C22)*100</f>
        <v>#DIV/0!</v>
      </c>
      <c r="D21" s="18" t="e">
        <f>(Gender!P22/'Total Other Doc'!D22)*100</f>
        <v>#DIV/0!</v>
      </c>
      <c r="E21" s="18" t="e">
        <f>(Gender!Q22/'Total Other Doc'!E22)*100</f>
        <v>#DIV/0!</v>
      </c>
      <c r="F21" s="18" t="e">
        <f>(Gender!R22/'Total Other Doc'!F22)*100</f>
        <v>#DIV/0!</v>
      </c>
      <c r="G21" s="18" t="e">
        <f>(Gender!S22/'Total Other Doc'!G22)*100</f>
        <v>#DIV/0!</v>
      </c>
      <c r="H21" s="18" t="e">
        <f>(Gender!T22/'Total Other Doc'!H22)*100</f>
        <v>#DIV/0!</v>
      </c>
      <c r="I21" s="18" t="e">
        <f>(Gender!U22/'Total Other Doc'!I22)*100</f>
        <v>#DIV/0!</v>
      </c>
      <c r="J21" s="18" t="e">
        <f>(Gender!V22/'Total Other Doc'!J22)*100</f>
        <v>#DIV/0!</v>
      </c>
      <c r="K21" s="18" t="e">
        <f>(Gender!W22/'Total Other Doc'!K22)*100</f>
        <v>#DIV/0!</v>
      </c>
      <c r="L21" s="18" t="e">
        <f>(Gender!X22/'Total Other Doc'!L22)*100</f>
        <v>#DIV/0!</v>
      </c>
      <c r="M21" s="18" t="e">
        <f>(Gender!Y22/'Total Other Doc'!M22)*100</f>
        <v>#DIV/0!</v>
      </c>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row>
    <row r="22" spans="1:41">
      <c r="A22" s="29" t="s">
        <v>33</v>
      </c>
      <c r="B22" s="17">
        <f>(Gender!N23/'Total Other Doc'!B23)*100</f>
        <v>0.89285714285714279</v>
      </c>
      <c r="C22" s="17">
        <f>(Gender!O23/'Total Other Doc'!C23)*100</f>
        <v>51.111111111111107</v>
      </c>
      <c r="D22" s="17">
        <f>(Gender!P23/'Total Other Doc'!D23)*100</f>
        <v>48.148148148148145</v>
      </c>
      <c r="E22" s="17">
        <f>(Gender!Q23/'Total Other Doc'!E23)*100</f>
        <v>48.795180722891565</v>
      </c>
      <c r="F22" s="17">
        <f>(Gender!R23/'Total Other Doc'!F23)*100</f>
        <v>51.692307692307693</v>
      </c>
      <c r="G22" s="17">
        <f>(Gender!S23/'Total Other Doc'!G23)*100</f>
        <v>56.80147058823529</v>
      </c>
      <c r="H22" s="17">
        <f>(Gender!T23/'Total Other Doc'!H23)*100</f>
        <v>54.509803921568626</v>
      </c>
      <c r="I22" s="17">
        <f>(Gender!U23/'Total Other Doc'!I23)*100</f>
        <v>63.772048846675709</v>
      </c>
      <c r="J22" s="17">
        <f>(Gender!V23/'Total Other Doc'!J23)*100</f>
        <v>65.349143610013172</v>
      </c>
      <c r="K22" s="17">
        <f>(Gender!W23/'Total Other Doc'!K23)*100</f>
        <v>63.61581920903955</v>
      </c>
      <c r="L22" s="17">
        <f>(Gender!X23/'Total Other Doc'!L23)*100</f>
        <v>72.282608695652172</v>
      </c>
      <c r="M22" s="17">
        <f>(Gender!Y23/'Total Other Doc'!M23)*100</f>
        <v>73.347547974413658</v>
      </c>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row>
    <row r="23" spans="1:41">
      <c r="A23" s="31"/>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row>
    <row r="24" spans="1:41">
      <c r="A24" s="29" t="s">
        <v>34</v>
      </c>
      <c r="B24" s="17" t="e">
        <f>(Gender!N25/'Total Other Doc'!B25)*100</f>
        <v>#DIV/0!</v>
      </c>
      <c r="C24" s="17" t="e">
        <f>(Gender!O25/'Total Other Doc'!C25)*100</f>
        <v>#DIV/0!</v>
      </c>
      <c r="D24" s="17" t="e">
        <f>(Gender!P25/'Total Other Doc'!D25)*100</f>
        <v>#DIV/0!</v>
      </c>
      <c r="E24" s="17" t="e">
        <f>(Gender!Q25/'Total Other Doc'!E25)*100</f>
        <v>#DIV/0!</v>
      </c>
      <c r="F24" s="17" t="e">
        <f>(Gender!R25/'Total Other Doc'!F25)*100</f>
        <v>#DIV/0!</v>
      </c>
      <c r="G24" s="17">
        <f>(Gender!S25/'Total Other Doc'!G25)*100</f>
        <v>0</v>
      </c>
      <c r="H24" s="17" t="e">
        <f>(Gender!T25/'Total Other Doc'!H25)*100</f>
        <v>#DIV/0!</v>
      </c>
      <c r="I24" s="17" t="e">
        <f>(Gender!U25/'Total Other Doc'!I25)*100</f>
        <v>#DIV/0!</v>
      </c>
      <c r="J24" s="17" t="e">
        <f>(Gender!V25/'Total Other Doc'!J25)*100</f>
        <v>#DIV/0!</v>
      </c>
      <c r="K24" s="17" t="e">
        <f>(Gender!W25/'Total Other Doc'!K25)*100</f>
        <v>#DIV/0!</v>
      </c>
      <c r="L24" s="17" t="e">
        <f>(Gender!X25/'Total Other Doc'!L25)*100</f>
        <v>#DIV/0!</v>
      </c>
      <c r="M24" s="17" t="e">
        <f>(Gender!Y25/'Total Other Doc'!M25)*100</f>
        <v>#DIV/0!</v>
      </c>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row>
    <row r="25" spans="1:41">
      <c r="A25" s="29" t="s">
        <v>35</v>
      </c>
      <c r="B25" s="17" t="e">
        <f>(Gender!N26/'Total Other Doc'!B26)*100</f>
        <v>#DIV/0!</v>
      </c>
      <c r="C25" s="17" t="e">
        <f>(Gender!O26/'Total Other Doc'!C26)*100</f>
        <v>#DIV/0!</v>
      </c>
      <c r="D25" s="17">
        <f>(Gender!P26/'Total Other Doc'!D26)*100</f>
        <v>0</v>
      </c>
      <c r="E25" s="17">
        <f>(Gender!Q26/'Total Other Doc'!E26)*100</f>
        <v>0</v>
      </c>
      <c r="F25" s="17" t="e">
        <f>(Gender!R26/'Total Other Doc'!F26)*100</f>
        <v>#DIV/0!</v>
      </c>
      <c r="G25" s="17" t="e">
        <f>(Gender!S26/'Total Other Doc'!G26)*100</f>
        <v>#DIV/0!</v>
      </c>
      <c r="H25" s="17" t="e">
        <f>(Gender!T26/'Total Other Doc'!H26)*100</f>
        <v>#DIV/0!</v>
      </c>
      <c r="I25" s="17">
        <f>(Gender!U26/'Total Other Doc'!I26)*100</f>
        <v>0</v>
      </c>
      <c r="J25" s="17" t="e">
        <f>(Gender!V26/'Total Other Doc'!J26)*100</f>
        <v>#DIV/0!</v>
      </c>
      <c r="K25" s="17" t="e">
        <f>(Gender!W26/'Total Other Doc'!K26)*100</f>
        <v>#DIV/0!</v>
      </c>
      <c r="L25" s="17" t="e">
        <f>(Gender!X26/'Total Other Doc'!L26)*100</f>
        <v>#DIV/0!</v>
      </c>
      <c r="M25" s="17" t="e">
        <f>(Gender!Y26/'Total Other Doc'!M26)*100</f>
        <v>#DIV/0!</v>
      </c>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row>
    <row r="26" spans="1:41">
      <c r="A26" s="29" t="s">
        <v>36</v>
      </c>
      <c r="B26" s="17">
        <f>(Gender!N27/'Total Other Doc'!B27)*100</f>
        <v>1.3333333333333335</v>
      </c>
      <c r="C26" s="17">
        <f>(Gender!O27/'Total Other Doc'!C27)*100</f>
        <v>52.232142857142861</v>
      </c>
      <c r="D26" s="17">
        <f>(Gender!P27/'Total Other Doc'!D27)*100</f>
        <v>44.927536231884055</v>
      </c>
      <c r="E26" s="17">
        <f>(Gender!Q27/'Total Other Doc'!E27)*100</f>
        <v>53.153153153153156</v>
      </c>
      <c r="F26" s="17">
        <f>(Gender!R27/'Total Other Doc'!F27)*100</f>
        <v>46.153846153846153</v>
      </c>
      <c r="G26" s="17">
        <f>(Gender!S27/'Total Other Doc'!G27)*100</f>
        <v>48.630136986301373</v>
      </c>
      <c r="H26" s="17">
        <f>(Gender!T27/'Total Other Doc'!H27)*100</f>
        <v>41.134751773049643</v>
      </c>
      <c r="I26" s="17">
        <f>(Gender!U27/'Total Other Doc'!I27)*100</f>
        <v>62.121212121212125</v>
      </c>
      <c r="J26" s="17">
        <f>(Gender!V27/'Total Other Doc'!J27)*100</f>
        <v>64.09574468085107</v>
      </c>
      <c r="K26" s="17">
        <f>(Gender!W27/'Total Other Doc'!K27)*100</f>
        <v>61.987041036717059</v>
      </c>
      <c r="L26" s="17">
        <f>(Gender!X27/'Total Other Doc'!L27)*100</f>
        <v>68.027210884353735</v>
      </c>
      <c r="M26" s="17">
        <f>(Gender!Y27/'Total Other Doc'!M27)*100</f>
        <v>70.225563909774436</v>
      </c>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row>
    <row r="27" spans="1:41">
      <c r="A27" s="29" t="s">
        <v>37</v>
      </c>
      <c r="B27" s="17" t="e">
        <f>(Gender!N28/'Total Other Doc'!B28)*100</f>
        <v>#DIV/0!</v>
      </c>
      <c r="C27" s="17">
        <f>(Gender!O28/'Total Other Doc'!C28)*100</f>
        <v>26.666666666666668</v>
      </c>
      <c r="D27" s="17">
        <f>(Gender!P28/'Total Other Doc'!D28)*100</f>
        <v>37.037037037037038</v>
      </c>
      <c r="E27" s="17">
        <f>(Gender!Q28/'Total Other Doc'!E28)*100</f>
        <v>26.666666666666668</v>
      </c>
      <c r="F27" s="17">
        <f>(Gender!R28/'Total Other Doc'!F28)*100</f>
        <v>17.460317460317459</v>
      </c>
      <c r="G27" s="17">
        <f>(Gender!S28/'Total Other Doc'!G28)*100</f>
        <v>33.802816901408448</v>
      </c>
      <c r="H27" s="17">
        <f>(Gender!T28/'Total Other Doc'!H28)*100</f>
        <v>28.571428571428569</v>
      </c>
      <c r="I27" s="17">
        <f>(Gender!U28/'Total Other Doc'!I28)*100</f>
        <v>25.225225225225223</v>
      </c>
      <c r="J27" s="17">
        <f>(Gender!V28/'Total Other Doc'!J28)*100</f>
        <v>30.656934306569344</v>
      </c>
      <c r="K27" s="17">
        <f>(Gender!W28/'Total Other Doc'!K28)*100</f>
        <v>32.773109243697476</v>
      </c>
      <c r="L27" s="17">
        <f>(Gender!X28/'Total Other Doc'!L28)*100</f>
        <v>9.0909090909090917</v>
      </c>
      <c r="M27" s="17">
        <f>(Gender!Y28/'Total Other Doc'!M28)*100</f>
        <v>0</v>
      </c>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row>
    <row r="28" spans="1:41">
      <c r="A28" s="29" t="s">
        <v>38</v>
      </c>
      <c r="B28" s="17" t="e">
        <f>(Gender!N29/'Total Other Doc'!B29)*100</f>
        <v>#DIV/0!</v>
      </c>
      <c r="C28" s="17" t="e">
        <f>(Gender!O29/'Total Other Doc'!C29)*100</f>
        <v>#DIV/0!</v>
      </c>
      <c r="D28" s="17" t="e">
        <f>(Gender!P29/'Total Other Doc'!D29)*100</f>
        <v>#DIV/0!</v>
      </c>
      <c r="E28" s="17" t="e">
        <f>(Gender!Q29/'Total Other Doc'!E29)*100</f>
        <v>#DIV/0!</v>
      </c>
      <c r="F28" s="17" t="e">
        <f>(Gender!R29/'Total Other Doc'!F29)*100</f>
        <v>#DIV/0!</v>
      </c>
      <c r="G28" s="17" t="e">
        <f>(Gender!S29/'Total Other Doc'!G29)*100</f>
        <v>#DIV/0!</v>
      </c>
      <c r="H28" s="17" t="e">
        <f>(Gender!T29/'Total Other Doc'!H29)*100</f>
        <v>#DIV/0!</v>
      </c>
      <c r="I28" s="17" t="e">
        <f>(Gender!U29/'Total Other Doc'!I29)*100</f>
        <v>#DIV/0!</v>
      </c>
      <c r="J28" s="17" t="e">
        <f>(Gender!V29/'Total Other Doc'!J29)*100</f>
        <v>#DIV/0!</v>
      </c>
      <c r="K28" s="17" t="e">
        <f>(Gender!W29/'Total Other Doc'!K29)*100</f>
        <v>#DIV/0!</v>
      </c>
      <c r="L28" s="17" t="e">
        <f>(Gender!X29/'Total Other Doc'!L29)*100</f>
        <v>#DIV/0!</v>
      </c>
      <c r="M28" s="17" t="e">
        <f>(Gender!Y29/'Total Other Doc'!M29)*100</f>
        <v>#DIV/0!</v>
      </c>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row>
    <row r="29" spans="1:41">
      <c r="A29" s="29" t="s">
        <v>39</v>
      </c>
      <c r="B29" s="17" t="e">
        <f>(Gender!N30/'Total Other Doc'!B30)*100</f>
        <v>#DIV/0!</v>
      </c>
      <c r="C29" s="17" t="e">
        <f>(Gender!O30/'Total Other Doc'!C30)*100</f>
        <v>#DIV/0!</v>
      </c>
      <c r="D29" s="17" t="e">
        <f>(Gender!P30/'Total Other Doc'!D30)*100</f>
        <v>#DIV/0!</v>
      </c>
      <c r="E29" s="17" t="e">
        <f>(Gender!Q30/'Total Other Doc'!E30)*100</f>
        <v>#DIV/0!</v>
      </c>
      <c r="F29" s="17">
        <f>(Gender!R30/'Total Other Doc'!F30)*100</f>
        <v>66.666666666666657</v>
      </c>
      <c r="G29" s="17">
        <f>(Gender!S30/'Total Other Doc'!G30)*100</f>
        <v>75</v>
      </c>
      <c r="H29" s="17">
        <f>(Gender!T30/'Total Other Doc'!H30)*100</f>
        <v>61.904761904761905</v>
      </c>
      <c r="I29" s="17" t="e">
        <f>(Gender!U30/'Total Other Doc'!I30)*100</f>
        <v>#DIV/0!</v>
      </c>
      <c r="J29" s="17" t="e">
        <f>(Gender!V30/'Total Other Doc'!J30)*100</f>
        <v>#DIV/0!</v>
      </c>
      <c r="K29" s="17" t="e">
        <f>(Gender!W30/'Total Other Doc'!K30)*100</f>
        <v>#DIV/0!</v>
      </c>
      <c r="L29" s="17" t="e">
        <f>(Gender!X30/'Total Other Doc'!L30)*100</f>
        <v>#DIV/0!</v>
      </c>
      <c r="M29" s="17" t="e">
        <f>(Gender!Y30/'Total Other Doc'!M30)*100</f>
        <v>#DIV/0!</v>
      </c>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row>
    <row r="30" spans="1:41">
      <c r="A30" s="29" t="s">
        <v>40</v>
      </c>
      <c r="B30" s="17" t="e">
        <f>(Gender!N31/'Total Other Doc'!B31)*100</f>
        <v>#DIV/0!</v>
      </c>
      <c r="C30" s="17" t="e">
        <f>(Gender!O31/'Total Other Doc'!C31)*100</f>
        <v>#DIV/0!</v>
      </c>
      <c r="D30" s="17" t="e">
        <f>(Gender!P31/'Total Other Doc'!D31)*100</f>
        <v>#DIV/0!</v>
      </c>
      <c r="E30" s="17" t="e">
        <f>(Gender!Q31/'Total Other Doc'!E31)*100</f>
        <v>#DIV/0!</v>
      </c>
      <c r="F30" s="17" t="e">
        <f>(Gender!R31/'Total Other Doc'!F31)*100</f>
        <v>#DIV/0!</v>
      </c>
      <c r="G30" s="17" t="e">
        <f>(Gender!S31/'Total Other Doc'!G31)*100</f>
        <v>#DIV/0!</v>
      </c>
      <c r="H30" s="17" t="e">
        <f>(Gender!T31/'Total Other Doc'!H31)*100</f>
        <v>#DIV/0!</v>
      </c>
      <c r="I30" s="17" t="e">
        <f>(Gender!U31/'Total Other Doc'!I31)*100</f>
        <v>#DIV/0!</v>
      </c>
      <c r="J30" s="17" t="e">
        <f>(Gender!V31/'Total Other Doc'!J31)*100</f>
        <v>#DIV/0!</v>
      </c>
      <c r="K30" s="17" t="e">
        <f>(Gender!W31/'Total Other Doc'!K31)*100</f>
        <v>#DIV/0!</v>
      </c>
      <c r="L30" s="17" t="e">
        <f>(Gender!X31/'Total Other Doc'!L31)*100</f>
        <v>#DIV/0!</v>
      </c>
      <c r="M30" s="17" t="e">
        <f>(Gender!Y31/'Total Other Doc'!M31)*100</f>
        <v>#DIV/0!</v>
      </c>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row>
    <row r="31" spans="1:41">
      <c r="A31" s="29" t="s">
        <v>41</v>
      </c>
      <c r="B31" s="17" t="e">
        <f>(Gender!N32/'Total Other Doc'!B32)*100</f>
        <v>#DIV/0!</v>
      </c>
      <c r="C31" s="17" t="e">
        <f>(Gender!O32/'Total Other Doc'!C32)*100</f>
        <v>#DIV/0!</v>
      </c>
      <c r="D31" s="17" t="e">
        <f>(Gender!P32/'Total Other Doc'!D32)*100</f>
        <v>#DIV/0!</v>
      </c>
      <c r="E31" s="17" t="e">
        <f>(Gender!Q32/'Total Other Doc'!E32)*100</f>
        <v>#DIV/0!</v>
      </c>
      <c r="F31" s="17" t="e">
        <f>(Gender!R32/'Total Other Doc'!F32)*100</f>
        <v>#DIV/0!</v>
      </c>
      <c r="G31" s="17" t="e">
        <f>(Gender!S32/'Total Other Doc'!G32)*100</f>
        <v>#DIV/0!</v>
      </c>
      <c r="H31" s="17" t="e">
        <f>(Gender!T32/'Total Other Doc'!H32)*100</f>
        <v>#DIV/0!</v>
      </c>
      <c r="I31" s="17" t="e">
        <f>(Gender!U32/'Total Other Doc'!I32)*100</f>
        <v>#DIV/0!</v>
      </c>
      <c r="J31" s="17" t="e">
        <f>(Gender!V32/'Total Other Doc'!J32)*100</f>
        <v>#DIV/0!</v>
      </c>
      <c r="K31" s="17" t="e">
        <f>(Gender!W32/'Total Other Doc'!K32)*100</f>
        <v>#DIV/0!</v>
      </c>
      <c r="L31" s="17" t="e">
        <f>(Gender!X32/'Total Other Doc'!L32)*100</f>
        <v>#DIV/0!</v>
      </c>
      <c r="M31" s="17" t="e">
        <f>(Gender!Y32/'Total Other Doc'!M32)*100</f>
        <v>#DIV/0!</v>
      </c>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row>
    <row r="32" spans="1:41">
      <c r="A32" s="29" t="s">
        <v>42</v>
      </c>
      <c r="B32" s="17" t="e">
        <f>(Gender!N33/'Total Other Doc'!B33)*100</f>
        <v>#DIV/0!</v>
      </c>
      <c r="C32" s="17" t="e">
        <f>(Gender!O33/'Total Other Doc'!C33)*100</f>
        <v>#DIV/0!</v>
      </c>
      <c r="D32" s="17" t="e">
        <f>(Gender!P33/'Total Other Doc'!D33)*100</f>
        <v>#DIV/0!</v>
      </c>
      <c r="E32" s="17" t="e">
        <f>(Gender!Q33/'Total Other Doc'!E33)*100</f>
        <v>#DIV/0!</v>
      </c>
      <c r="F32" s="17" t="e">
        <f>(Gender!R33/'Total Other Doc'!F33)*100</f>
        <v>#DIV/0!</v>
      </c>
      <c r="G32" s="17" t="e">
        <f>(Gender!S33/'Total Other Doc'!G33)*100</f>
        <v>#DIV/0!</v>
      </c>
      <c r="H32" s="17" t="e">
        <f>(Gender!T33/'Total Other Doc'!H33)*100</f>
        <v>#DIV/0!</v>
      </c>
      <c r="I32" s="17" t="e">
        <f>(Gender!U33/'Total Other Doc'!I33)*100</f>
        <v>#DIV/0!</v>
      </c>
      <c r="J32" s="17" t="e">
        <f>(Gender!V33/'Total Other Doc'!J33)*100</f>
        <v>#DIV/0!</v>
      </c>
      <c r="K32" s="17" t="e">
        <f>(Gender!W33/'Total Other Doc'!K33)*100</f>
        <v>#DIV/0!</v>
      </c>
      <c r="L32" s="17" t="e">
        <f>(Gender!X33/'Total Other Doc'!L33)*100</f>
        <v>#DIV/0!</v>
      </c>
      <c r="M32" s="17" t="e">
        <f>(Gender!Y33/'Total Other Doc'!M33)*100</f>
        <v>#DIV/0!</v>
      </c>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row>
    <row r="33" spans="1:41">
      <c r="A33" s="29" t="s">
        <v>43</v>
      </c>
      <c r="B33" s="17" t="e">
        <f>(Gender!N34/'Total Other Doc'!B34)*100</f>
        <v>#DIV/0!</v>
      </c>
      <c r="C33" s="17">
        <f>(Gender!O34/'Total Other Doc'!C34)*100</f>
        <v>80</v>
      </c>
      <c r="D33" s="17">
        <f>(Gender!P34/'Total Other Doc'!D34)*100</f>
        <v>80</v>
      </c>
      <c r="E33" s="17">
        <f>(Gender!Q34/'Total Other Doc'!E34)*100</f>
        <v>66.666666666666657</v>
      </c>
      <c r="F33" s="17">
        <f>(Gender!R34/'Total Other Doc'!F34)*100</f>
        <v>50</v>
      </c>
      <c r="G33" s="17">
        <f>(Gender!S34/'Total Other Doc'!G34)*100</f>
        <v>40</v>
      </c>
      <c r="H33" s="17">
        <f>(Gender!T34/'Total Other Doc'!H34)*100</f>
        <v>53.846153846153847</v>
      </c>
      <c r="I33" s="17">
        <f>(Gender!U34/'Total Other Doc'!I34)*100</f>
        <v>44.444444444444443</v>
      </c>
      <c r="J33" s="17">
        <f>(Gender!V34/'Total Other Doc'!J34)*100</f>
        <v>39.130434782608695</v>
      </c>
      <c r="K33" s="17">
        <f>(Gender!W34/'Total Other Doc'!K34)*100</f>
        <v>50</v>
      </c>
      <c r="L33" s="17">
        <f>(Gender!X34/'Total Other Doc'!L34)*100</f>
        <v>52</v>
      </c>
      <c r="M33" s="17">
        <f>(Gender!Y34/'Total Other Doc'!M34)*100</f>
        <v>36.84210526315789</v>
      </c>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row>
    <row r="34" spans="1:41">
      <c r="A34" s="29" t="s">
        <v>44</v>
      </c>
      <c r="B34" s="17" t="e">
        <f>(Gender!N35/'Total Other Doc'!B35)*100</f>
        <v>#DIV/0!</v>
      </c>
      <c r="C34" s="17" t="e">
        <f>(Gender!O35/'Total Other Doc'!C35)*100</f>
        <v>#DIV/0!</v>
      </c>
      <c r="D34" s="17" t="e">
        <f>(Gender!P35/'Total Other Doc'!D35)*100</f>
        <v>#DIV/0!</v>
      </c>
      <c r="E34" s="17">
        <f>(Gender!Q35/'Total Other Doc'!E35)*100</f>
        <v>53.333333333333336</v>
      </c>
      <c r="F34" s="17">
        <f>(Gender!R35/'Total Other Doc'!F35)*100</f>
        <v>83.333333333333343</v>
      </c>
      <c r="G34" s="17">
        <f>(Gender!S35/'Total Other Doc'!G35)*100</f>
        <v>79.84496124031007</v>
      </c>
      <c r="H34" s="17">
        <f>(Gender!T35/'Total Other Doc'!H35)*100</f>
        <v>88.709677419354833</v>
      </c>
      <c r="I34" s="17">
        <f>(Gender!U35/'Total Other Doc'!I35)*100</f>
        <v>89.622641509433961</v>
      </c>
      <c r="J34" s="17">
        <f>(Gender!V35/'Total Other Doc'!J35)*100</f>
        <v>98.76543209876543</v>
      </c>
      <c r="K34" s="17">
        <f>(Gender!W35/'Total Other Doc'!K35)*100</f>
        <v>89.320388349514573</v>
      </c>
      <c r="L34" s="17">
        <f>(Gender!X35/'Total Other Doc'!L35)*100</f>
        <v>95.890410958904098</v>
      </c>
      <c r="M34" s="17">
        <f>(Gender!Y35/'Total Other Doc'!M35)*100</f>
        <v>95.652173913043484</v>
      </c>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row>
    <row r="35" spans="1:41">
      <c r="A35" s="29" t="s">
        <v>45</v>
      </c>
      <c r="B35" s="17">
        <f>(Gender!N36/'Total Other Doc'!B36)*100</f>
        <v>0</v>
      </c>
      <c r="C35" s="17">
        <f>(Gender!O36/'Total Other Doc'!C36)*100</f>
        <v>66.666666666666657</v>
      </c>
      <c r="D35" s="17">
        <f>(Gender!P36/'Total Other Doc'!D36)*100</f>
        <v>57.142857142857139</v>
      </c>
      <c r="E35" s="17" t="e">
        <f>(Gender!Q36/'Total Other Doc'!E36)*100</f>
        <v>#DIV/0!</v>
      </c>
      <c r="F35" s="17" t="e">
        <f>(Gender!R36/'Total Other Doc'!F36)*100</f>
        <v>#DIV/0!</v>
      </c>
      <c r="G35" s="17">
        <f>(Gender!S36/'Total Other Doc'!G36)*100</f>
        <v>72.727272727272734</v>
      </c>
      <c r="H35" s="17">
        <f>(Gender!T36/'Total Other Doc'!H36)*100</f>
        <v>72.077922077922068</v>
      </c>
      <c r="I35" s="17">
        <f>(Gender!U36/'Total Other Doc'!I36)*100</f>
        <v>78.362573099415201</v>
      </c>
      <c r="J35" s="17">
        <f>(Gender!V36/'Total Other Doc'!J36)*100</f>
        <v>87.323943661971825</v>
      </c>
      <c r="K35" s="17">
        <f>(Gender!W36/'Total Other Doc'!K36)*100</f>
        <v>73.936170212765958</v>
      </c>
      <c r="L35" s="17">
        <f>(Gender!X36/'Total Other Doc'!L36)*100</f>
        <v>79.569892473118273</v>
      </c>
      <c r="M35" s="17">
        <f>(Gender!Y36/'Total Other Doc'!M36)*100</f>
        <v>80.254777070063696</v>
      </c>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row>
    <row r="36" spans="1:41" s="59" customFormat="1">
      <c r="A36" s="34" t="s">
        <v>46</v>
      </c>
      <c r="B36" s="18" t="e">
        <f>(Gender!N37/'Total Other Doc'!B37)*100</f>
        <v>#DIV/0!</v>
      </c>
      <c r="C36" s="18" t="e">
        <f>(Gender!O37/'Total Other Doc'!C37)*100</f>
        <v>#DIV/0!</v>
      </c>
      <c r="D36" s="18" t="e">
        <f>(Gender!P37/'Total Other Doc'!D37)*100</f>
        <v>#DIV/0!</v>
      </c>
      <c r="E36" s="18" t="e">
        <f>(Gender!Q37/'Total Other Doc'!E37)*100</f>
        <v>#DIV/0!</v>
      </c>
      <c r="F36" s="18" t="e">
        <f>(Gender!R37/'Total Other Doc'!F37)*100</f>
        <v>#DIV/0!</v>
      </c>
      <c r="G36" s="18" t="e">
        <f>(Gender!S37/'Total Other Doc'!G37)*100</f>
        <v>#DIV/0!</v>
      </c>
      <c r="H36" s="18" t="e">
        <f>(Gender!T37/'Total Other Doc'!H37)*100</f>
        <v>#DIV/0!</v>
      </c>
      <c r="I36" s="18" t="e">
        <f>(Gender!U37/'Total Other Doc'!I37)*100</f>
        <v>#DIV/0!</v>
      </c>
      <c r="J36" s="18" t="e">
        <f>(Gender!V37/'Total Other Doc'!J37)*100</f>
        <v>#DIV/0!</v>
      </c>
      <c r="K36" s="18" t="e">
        <f>(Gender!W37/'Total Other Doc'!K37)*100</f>
        <v>#DIV/0!</v>
      </c>
      <c r="L36" s="18" t="e">
        <f>(Gender!X37/'Total Other Doc'!L37)*100</f>
        <v>#DIV/0!</v>
      </c>
      <c r="M36" s="18" t="e">
        <f>(Gender!Y37/'Total Other Doc'!M37)*100</f>
        <v>#DIV/0!</v>
      </c>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row>
    <row r="37" spans="1:41">
      <c r="A37" s="29" t="s">
        <v>47</v>
      </c>
      <c r="B37" s="17">
        <f>(Gender!N38/'Total Other Doc'!B38)*100</f>
        <v>10.714285714285714</v>
      </c>
      <c r="C37" s="17">
        <f>(Gender!O38/'Total Other Doc'!C38)*100</f>
        <v>52.155172413793103</v>
      </c>
      <c r="D37" s="17">
        <f>(Gender!P38/'Total Other Doc'!D38)*100</f>
        <v>55.762081784386616</v>
      </c>
      <c r="E37" s="17">
        <f>(Gender!Q38/'Total Other Doc'!E38)*100</f>
        <v>59.550561797752813</v>
      </c>
      <c r="F37" s="17">
        <f>(Gender!R38/'Total Other Doc'!F38)*100</f>
        <v>57.262569832402235</v>
      </c>
      <c r="G37" s="17">
        <f>(Gender!S38/'Total Other Doc'!G38)*100</f>
        <v>57.725947521865898</v>
      </c>
      <c r="H37" s="17">
        <f>(Gender!T38/'Total Other Doc'!H38)*100</f>
        <v>60</v>
      </c>
      <c r="I37" s="17">
        <f>(Gender!U38/'Total Other Doc'!I38)*100</f>
        <v>56.962025316455701</v>
      </c>
      <c r="J37" s="17">
        <f>(Gender!V38/'Total Other Doc'!J38)*100</f>
        <v>57.741935483870968</v>
      </c>
      <c r="K37" s="17">
        <f>(Gender!W38/'Total Other Doc'!K38)*100</f>
        <v>60.699588477366248</v>
      </c>
      <c r="L37" s="17">
        <f>(Gender!X38/'Total Other Doc'!L38)*100</f>
        <v>64.135021097046419</v>
      </c>
      <c r="M37" s="17">
        <f>(Gender!Y38/'Total Other Doc'!M38)*100</f>
        <v>66.379310344827587</v>
      </c>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row>
    <row r="38" spans="1:41">
      <c r="A38" s="31"/>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row>
    <row r="39" spans="1:41">
      <c r="A39" s="29" t="s">
        <v>48</v>
      </c>
      <c r="B39" s="17">
        <f>(Gender!N40/'Total Other Doc'!B40)*100</f>
        <v>0</v>
      </c>
      <c r="C39" s="17">
        <f>(Gender!O40/'Total Other Doc'!C40)*100</f>
        <v>33.783783783783782</v>
      </c>
      <c r="D39" s="17">
        <f>(Gender!P40/'Total Other Doc'!D40)*100</f>
        <v>51.724137931034484</v>
      </c>
      <c r="E39" s="17">
        <f>(Gender!Q40/'Total Other Doc'!E40)*100</f>
        <v>50.704225352112672</v>
      </c>
      <c r="F39" s="17">
        <f>(Gender!R40/'Total Other Doc'!F40)*100</f>
        <v>47.115384615384613</v>
      </c>
      <c r="G39" s="17">
        <f>(Gender!S40/'Total Other Doc'!G40)*100</f>
        <v>70.19867549668875</v>
      </c>
      <c r="H39" s="17">
        <f>(Gender!T40/'Total Other Doc'!H40)*100</f>
        <v>54.86725663716814</v>
      </c>
      <c r="I39" s="17">
        <f>(Gender!U40/'Total Other Doc'!I40)*100</f>
        <v>51.785714285714292</v>
      </c>
      <c r="J39" s="17">
        <f>(Gender!V40/'Total Other Doc'!J40)*100</f>
        <v>60</v>
      </c>
      <c r="K39" s="17">
        <f>(Gender!W40/'Total Other Doc'!K40)*100</f>
        <v>53.503184713375795</v>
      </c>
      <c r="L39" s="17">
        <f>(Gender!X40/'Total Other Doc'!L40)*100</f>
        <v>63.636363636363633</v>
      </c>
      <c r="M39" s="17">
        <f>(Gender!Y40/'Total Other Doc'!M40)*100</f>
        <v>70.860927152317871</v>
      </c>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row>
    <row r="40" spans="1:41">
      <c r="A40" s="29" t="s">
        <v>49</v>
      </c>
      <c r="B40" s="17" t="e">
        <f>(Gender!N41/'Total Other Doc'!B41)*100</f>
        <v>#DIV/0!</v>
      </c>
      <c r="C40" s="17">
        <f>(Gender!O41/'Total Other Doc'!C41)*100</f>
        <v>25</v>
      </c>
      <c r="D40" s="17">
        <f>(Gender!P41/'Total Other Doc'!D41)*100</f>
        <v>48.484848484848484</v>
      </c>
      <c r="E40" s="17">
        <f>(Gender!Q41/'Total Other Doc'!E41)*100</f>
        <v>37.777777777777779</v>
      </c>
      <c r="F40" s="17">
        <f>(Gender!R41/'Total Other Doc'!F41)*100</f>
        <v>47.619047619047613</v>
      </c>
      <c r="G40" s="17">
        <f>(Gender!S41/'Total Other Doc'!G41)*100</f>
        <v>0</v>
      </c>
      <c r="H40" s="17">
        <f>(Gender!T41/'Total Other Doc'!H41)*100</f>
        <v>0</v>
      </c>
      <c r="I40" s="17">
        <f>(Gender!U41/'Total Other Doc'!I41)*100</f>
        <v>0</v>
      </c>
      <c r="J40" s="17">
        <f>(Gender!V41/'Total Other Doc'!J41)*100</f>
        <v>0</v>
      </c>
      <c r="K40" s="17">
        <f>(Gender!W41/'Total Other Doc'!K41)*100</f>
        <v>0</v>
      </c>
      <c r="L40" s="17">
        <f>(Gender!X41/'Total Other Doc'!L41)*100</f>
        <v>0</v>
      </c>
      <c r="M40" s="17">
        <f>(Gender!Y41/'Total Other Doc'!M41)*100</f>
        <v>11.76470588235294</v>
      </c>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row>
    <row r="41" spans="1:41">
      <c r="A41" s="29" t="s">
        <v>50</v>
      </c>
      <c r="B41" s="17" t="e">
        <f>(Gender!N42/'Total Other Doc'!B42)*100</f>
        <v>#DIV/0!</v>
      </c>
      <c r="C41" s="17">
        <f>(Gender!O42/'Total Other Doc'!C42)*100</f>
        <v>65</v>
      </c>
      <c r="D41" s="17">
        <f>(Gender!P42/'Total Other Doc'!D42)*100</f>
        <v>61.53846153846154</v>
      </c>
      <c r="E41" s="17">
        <f>(Gender!Q42/'Total Other Doc'!E42)*100</f>
        <v>66.666666666666657</v>
      </c>
      <c r="F41" s="17">
        <f>(Gender!R42/'Total Other Doc'!F42)*100</f>
        <v>63.333333333333329</v>
      </c>
      <c r="G41" s="17">
        <f>(Gender!S42/'Total Other Doc'!G42)*100</f>
        <v>42.307692307692307</v>
      </c>
      <c r="H41" s="17">
        <f>(Gender!T42/'Total Other Doc'!H42)*100</f>
        <v>60</v>
      </c>
      <c r="I41" s="17">
        <f>(Gender!U42/'Total Other Doc'!I42)*100</f>
        <v>65.217391304347828</v>
      </c>
      <c r="J41" s="17">
        <f>(Gender!V42/'Total Other Doc'!J42)*100</f>
        <v>66.666666666666657</v>
      </c>
      <c r="K41" s="17">
        <f>(Gender!W42/'Total Other Doc'!K42)*100</f>
        <v>87.096774193548384</v>
      </c>
      <c r="L41" s="17">
        <f>(Gender!X42/'Total Other Doc'!L42)*100</f>
        <v>72.222222222222214</v>
      </c>
      <c r="M41" s="17">
        <f>(Gender!Y42/'Total Other Doc'!M42)*100</f>
        <v>76.470588235294116</v>
      </c>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row>
    <row r="42" spans="1:41">
      <c r="A42" s="29" t="s">
        <v>51</v>
      </c>
      <c r="B42" s="17" t="e">
        <f>(Gender!N43/'Total Other Doc'!B43)*100</f>
        <v>#DIV/0!</v>
      </c>
      <c r="C42" s="17" t="e">
        <f>(Gender!O43/'Total Other Doc'!C43)*100</f>
        <v>#DIV/0!</v>
      </c>
      <c r="D42" s="17" t="e">
        <f>(Gender!P43/'Total Other Doc'!D43)*100</f>
        <v>#DIV/0!</v>
      </c>
      <c r="E42" s="17" t="e">
        <f>(Gender!Q43/'Total Other Doc'!E43)*100</f>
        <v>#DIV/0!</v>
      </c>
      <c r="F42" s="17" t="e">
        <f>(Gender!R43/'Total Other Doc'!F43)*100</f>
        <v>#DIV/0!</v>
      </c>
      <c r="G42" s="17">
        <f>(Gender!S43/'Total Other Doc'!G43)*100</f>
        <v>25</v>
      </c>
      <c r="H42" s="17">
        <f>(Gender!T43/'Total Other Doc'!H43)*100</f>
        <v>71.428571428571431</v>
      </c>
      <c r="I42" s="17">
        <f>(Gender!U43/'Total Other Doc'!I43)*100</f>
        <v>50</v>
      </c>
      <c r="J42" s="17">
        <f>(Gender!V43/'Total Other Doc'!J43)*100</f>
        <v>55.555555555555557</v>
      </c>
      <c r="K42" s="17">
        <f>(Gender!W43/'Total Other Doc'!K43)*100</f>
        <v>33.333333333333329</v>
      </c>
      <c r="L42" s="17">
        <f>(Gender!X43/'Total Other Doc'!L43)*100</f>
        <v>71.428571428571431</v>
      </c>
      <c r="M42" s="17">
        <f>(Gender!Y43/'Total Other Doc'!M43)*100</f>
        <v>40</v>
      </c>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row>
    <row r="43" spans="1:41">
      <c r="A43" s="29" t="s">
        <v>52</v>
      </c>
      <c r="B43" s="17" t="e">
        <f>(Gender!N44/'Total Other Doc'!B44)*100</f>
        <v>#DIV/0!</v>
      </c>
      <c r="C43" s="17">
        <f>(Gender!O44/'Total Other Doc'!C44)*100</f>
        <v>53.658536585365859</v>
      </c>
      <c r="D43" s="17">
        <f>(Gender!P44/'Total Other Doc'!D44)*100</f>
        <v>57.894736842105267</v>
      </c>
      <c r="E43" s="17">
        <f>(Gender!Q44/'Total Other Doc'!E44)*100</f>
        <v>70</v>
      </c>
      <c r="F43" s="17">
        <f>(Gender!R44/'Total Other Doc'!F44)*100</f>
        <v>54</v>
      </c>
      <c r="G43" s="17">
        <f>(Gender!S44/'Total Other Doc'!G44)*100</f>
        <v>48.780487804878049</v>
      </c>
      <c r="H43" s="17">
        <f>(Gender!T44/'Total Other Doc'!H44)*100</f>
        <v>56.81818181818182</v>
      </c>
      <c r="I43" s="17">
        <f>(Gender!U44/'Total Other Doc'!I44)*100</f>
        <v>59.259259259259252</v>
      </c>
      <c r="J43" s="17">
        <f>(Gender!V44/'Total Other Doc'!J44)*100</f>
        <v>61.53846153846154</v>
      </c>
      <c r="K43" s="17">
        <f>(Gender!W44/'Total Other Doc'!K44)*100</f>
        <v>54.901960784313729</v>
      </c>
      <c r="L43" s="17">
        <f>(Gender!X44/'Total Other Doc'!L44)*100</f>
        <v>64.444444444444443</v>
      </c>
      <c r="M43" s="17">
        <f>(Gender!Y44/'Total Other Doc'!M44)*100</f>
        <v>54.901960784313729</v>
      </c>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row>
    <row r="44" spans="1:41">
      <c r="A44" s="29" t="s">
        <v>53</v>
      </c>
      <c r="B44" s="17">
        <f>(Gender!N45/'Total Other Doc'!B45)*100</f>
        <v>15</v>
      </c>
      <c r="C44" s="17">
        <f>(Gender!O45/'Total Other Doc'!C45)*100</f>
        <v>80</v>
      </c>
      <c r="D44" s="17">
        <f>(Gender!P45/'Total Other Doc'!D45)*100</f>
        <v>78.048780487804876</v>
      </c>
      <c r="E44" s="17">
        <f>(Gender!Q45/'Total Other Doc'!E45)*100</f>
        <v>82.456140350877192</v>
      </c>
      <c r="F44" s="17">
        <f>(Gender!R45/'Total Other Doc'!F45)*100</f>
        <v>74.193548387096769</v>
      </c>
      <c r="G44" s="17">
        <f>(Gender!S45/'Total Other Doc'!G45)*100</f>
        <v>73.333333333333329</v>
      </c>
      <c r="H44" s="17">
        <f>(Gender!T45/'Total Other Doc'!H45)*100</f>
        <v>70.967741935483872</v>
      </c>
      <c r="I44" s="17">
        <f>(Gender!U45/'Total Other Doc'!I45)*100</f>
        <v>64.516129032258064</v>
      </c>
      <c r="J44" s="17">
        <f>(Gender!V45/'Total Other Doc'!J45)*100</f>
        <v>68.965517241379317</v>
      </c>
      <c r="K44" s="17">
        <f>(Gender!W45/'Total Other Doc'!K45)*100</f>
        <v>61.403508771929829</v>
      </c>
      <c r="L44" s="17">
        <f>(Gender!X45/'Total Other Doc'!L45)*100</f>
        <v>65</v>
      </c>
      <c r="M44" s="17">
        <f>(Gender!Y45/'Total Other Doc'!M45)*100</f>
        <v>61.016949152542374</v>
      </c>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row>
    <row r="45" spans="1:41">
      <c r="A45" s="29" t="s">
        <v>54</v>
      </c>
      <c r="B45" s="17" t="e">
        <f>(Gender!N46/'Total Other Doc'!B46)*100</f>
        <v>#DIV/0!</v>
      </c>
      <c r="C45" s="17">
        <f>(Gender!O46/'Total Other Doc'!C46)*100</f>
        <v>62.5</v>
      </c>
      <c r="D45" s="17">
        <f>(Gender!P46/'Total Other Doc'!D46)*100</f>
        <v>50.943396226415096</v>
      </c>
      <c r="E45" s="17">
        <f>(Gender!Q46/'Total Other Doc'!E46)*100</f>
        <v>20</v>
      </c>
      <c r="F45" s="17">
        <f>(Gender!R46/'Total Other Doc'!F46)*100</f>
        <v>33.333333333333329</v>
      </c>
      <c r="G45" s="17">
        <f>(Gender!S46/'Total Other Doc'!G46)*100</f>
        <v>31.578947368421051</v>
      </c>
      <c r="H45" s="17">
        <f>(Gender!T46/'Total Other Doc'!H46)*100</f>
        <v>26.315789473684209</v>
      </c>
      <c r="I45" s="17">
        <f>(Gender!U46/'Total Other Doc'!I46)*100</f>
        <v>14.285714285714285</v>
      </c>
      <c r="J45" s="17">
        <f>(Gender!V46/'Total Other Doc'!J46)*100</f>
        <v>19.047619047619047</v>
      </c>
      <c r="K45" s="17">
        <f>(Gender!W46/'Total Other Doc'!K46)*100</f>
        <v>8.3333333333333321</v>
      </c>
      <c r="L45" s="17">
        <f>(Gender!X46/'Total Other Doc'!L46)*100</f>
        <v>22.222222222222221</v>
      </c>
      <c r="M45" s="17">
        <f>(Gender!Y46/'Total Other Doc'!M46)*100</f>
        <v>40</v>
      </c>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row>
    <row r="46" spans="1:41">
      <c r="A46" s="29" t="s">
        <v>55</v>
      </c>
      <c r="B46" s="17" t="e">
        <f>(Gender!N47/'Total Other Doc'!B47)*100</f>
        <v>#DIV/0!</v>
      </c>
      <c r="C46" s="17" t="e">
        <f>(Gender!O47/'Total Other Doc'!C47)*100</f>
        <v>#DIV/0!</v>
      </c>
      <c r="D46" s="17" t="e">
        <f>(Gender!P47/'Total Other Doc'!D47)*100</f>
        <v>#DIV/0!</v>
      </c>
      <c r="E46" s="17" t="e">
        <f>(Gender!Q47/'Total Other Doc'!E47)*100</f>
        <v>#DIV/0!</v>
      </c>
      <c r="F46" s="17">
        <f>(Gender!R47/'Total Other Doc'!F47)*100</f>
        <v>61.224489795918366</v>
      </c>
      <c r="G46" s="17" t="e">
        <f>(Gender!S47/'Total Other Doc'!G47)*100</f>
        <v>#DIV/0!</v>
      </c>
      <c r="H46" s="17" t="e">
        <f>(Gender!T47/'Total Other Doc'!H47)*100</f>
        <v>#DIV/0!</v>
      </c>
      <c r="I46" s="17" t="e">
        <f>(Gender!U47/'Total Other Doc'!I47)*100</f>
        <v>#DIV/0!</v>
      </c>
      <c r="J46" s="17" t="e">
        <f>(Gender!V47/'Total Other Doc'!J47)*100</f>
        <v>#DIV/0!</v>
      </c>
      <c r="K46" s="17">
        <f>(Gender!W47/'Total Other Doc'!K47)*100</f>
        <v>83.75</v>
      </c>
      <c r="L46" s="17">
        <f>(Gender!X47/'Total Other Doc'!L47)*100</f>
        <v>93.333333333333329</v>
      </c>
      <c r="M46" s="17">
        <f>(Gender!Y47/'Total Other Doc'!M47)*100</f>
        <v>85.714285714285708</v>
      </c>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row>
    <row r="47" spans="1:41">
      <c r="A47" s="29" t="s">
        <v>56</v>
      </c>
      <c r="B47" s="17" t="e">
        <f>(Gender!N48/'Total Other Doc'!B48)*100</f>
        <v>#DIV/0!</v>
      </c>
      <c r="C47" s="17" t="e">
        <f>(Gender!O48/'Total Other Doc'!C48)*100</f>
        <v>#DIV/0!</v>
      </c>
      <c r="D47" s="17" t="e">
        <f>(Gender!P48/'Total Other Doc'!D48)*100</f>
        <v>#DIV/0!</v>
      </c>
      <c r="E47" s="17" t="e">
        <f>(Gender!Q48/'Total Other Doc'!E48)*100</f>
        <v>#DIV/0!</v>
      </c>
      <c r="F47" s="17" t="e">
        <f>(Gender!R48/'Total Other Doc'!F48)*100</f>
        <v>#DIV/0!</v>
      </c>
      <c r="G47" s="17" t="e">
        <f>(Gender!S48/'Total Other Doc'!G48)*100</f>
        <v>#DIV/0!</v>
      </c>
      <c r="H47" s="17" t="e">
        <f>(Gender!T48/'Total Other Doc'!H48)*100</f>
        <v>#DIV/0!</v>
      </c>
      <c r="I47" s="17">
        <f>(Gender!U48/'Total Other Doc'!I48)*100</f>
        <v>65.714285714285708</v>
      </c>
      <c r="J47" s="17">
        <f>(Gender!V48/'Total Other Doc'!J48)*100</f>
        <v>51.428571428571423</v>
      </c>
      <c r="K47" s="17">
        <f>(Gender!W48/'Total Other Doc'!K48)*100</f>
        <v>66.666666666666657</v>
      </c>
      <c r="L47" s="17">
        <f>(Gender!X48/'Total Other Doc'!L48)*100</f>
        <v>63.888888888888886</v>
      </c>
      <c r="M47" s="17">
        <f>(Gender!Y48/'Total Other Doc'!M48)*100</f>
        <v>61.111111111111114</v>
      </c>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row>
    <row r="48" spans="1:41">
      <c r="A48" s="29" t="s">
        <v>57</v>
      </c>
      <c r="B48" s="17" t="e">
        <f>(Gender!N49/'Total Other Doc'!B49)*100</f>
        <v>#DIV/0!</v>
      </c>
      <c r="C48" s="17" t="e">
        <f>(Gender!O49/'Total Other Doc'!C49)*100</f>
        <v>#DIV/0!</v>
      </c>
      <c r="D48" s="17">
        <f>(Gender!P49/'Total Other Doc'!D49)*100</f>
        <v>0</v>
      </c>
      <c r="E48" s="17">
        <f>(Gender!Q49/'Total Other Doc'!E49)*100</f>
        <v>65.625</v>
      </c>
      <c r="F48" s="17">
        <f>(Gender!R49/'Total Other Doc'!F49)*100</f>
        <v>79.069767441860463</v>
      </c>
      <c r="G48" s="17">
        <f>(Gender!S49/'Total Other Doc'!G49)*100</f>
        <v>58.18181818181818</v>
      </c>
      <c r="H48" s="17">
        <f>(Gender!T49/'Total Other Doc'!H49)*100</f>
        <v>75.308641975308646</v>
      </c>
      <c r="I48" s="17">
        <f>(Gender!U49/'Total Other Doc'!I49)*100</f>
        <v>78.571428571428569</v>
      </c>
      <c r="J48" s="17">
        <f>(Gender!V49/'Total Other Doc'!J49)*100</f>
        <v>68</v>
      </c>
      <c r="K48" s="17">
        <f>(Gender!W49/'Total Other Doc'!K49)*100</f>
        <v>62.790697674418603</v>
      </c>
      <c r="L48" s="17">
        <f>(Gender!X49/'Total Other Doc'!L49)*100</f>
        <v>67.391304347826093</v>
      </c>
      <c r="M48" s="17">
        <f>(Gender!Y49/'Total Other Doc'!M49)*100</f>
        <v>61.53846153846154</v>
      </c>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row>
    <row r="49" spans="1:41">
      <c r="A49" s="29" t="s">
        <v>58</v>
      </c>
      <c r="B49" s="17" t="e">
        <f>(Gender!N50/'Total Other Doc'!B50)*100</f>
        <v>#DIV/0!</v>
      </c>
      <c r="C49" s="17" t="e">
        <f>(Gender!O50/'Total Other Doc'!C50)*100</f>
        <v>#DIV/0!</v>
      </c>
      <c r="D49" s="17" t="e">
        <f>(Gender!P50/'Total Other Doc'!D50)*100</f>
        <v>#DIV/0!</v>
      </c>
      <c r="E49" s="17" t="e">
        <f>(Gender!Q50/'Total Other Doc'!E50)*100</f>
        <v>#DIV/0!</v>
      </c>
      <c r="F49" s="17" t="e">
        <f>(Gender!R50/'Total Other Doc'!F50)*100</f>
        <v>#DIV/0!</v>
      </c>
      <c r="G49" s="17" t="e">
        <f>(Gender!S50/'Total Other Doc'!G50)*100</f>
        <v>#DIV/0!</v>
      </c>
      <c r="H49" s="17" t="e">
        <f>(Gender!T50/'Total Other Doc'!H50)*100</f>
        <v>#DIV/0!</v>
      </c>
      <c r="I49" s="17" t="e">
        <f>(Gender!U50/'Total Other Doc'!I50)*100</f>
        <v>#DIV/0!</v>
      </c>
      <c r="J49" s="17" t="e">
        <f>(Gender!V50/'Total Other Doc'!J50)*100</f>
        <v>#DIV/0!</v>
      </c>
      <c r="K49" s="17" t="e">
        <f>(Gender!W50/'Total Other Doc'!K50)*100</f>
        <v>#DIV/0!</v>
      </c>
      <c r="L49" s="17" t="e">
        <f>(Gender!X50/'Total Other Doc'!L50)*100</f>
        <v>#DIV/0!</v>
      </c>
      <c r="M49" s="17" t="e">
        <f>(Gender!Y50/'Total Other Doc'!M50)*100</f>
        <v>#DIV/0!</v>
      </c>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row>
    <row r="50" spans="1:41" s="59" customFormat="1">
      <c r="A50" s="34" t="s">
        <v>59</v>
      </c>
      <c r="B50" s="18">
        <f>(Gender!N51/'Total Other Doc'!B51)*100</f>
        <v>0</v>
      </c>
      <c r="C50" s="18" t="e">
        <f>(Gender!O51/'Total Other Doc'!C51)*100</f>
        <v>#DIV/0!</v>
      </c>
      <c r="D50" s="18" t="e">
        <f>(Gender!P51/'Total Other Doc'!D51)*100</f>
        <v>#DIV/0!</v>
      </c>
      <c r="E50" s="18" t="e">
        <f>(Gender!Q51/'Total Other Doc'!E51)*100</f>
        <v>#DIV/0!</v>
      </c>
      <c r="F50" s="18" t="e">
        <f>(Gender!R51/'Total Other Doc'!F51)*100</f>
        <v>#DIV/0!</v>
      </c>
      <c r="G50" s="18" t="e">
        <f>(Gender!S51/'Total Other Doc'!G51)*100</f>
        <v>#DIV/0!</v>
      </c>
      <c r="H50" s="18" t="e">
        <f>(Gender!T51/'Total Other Doc'!H51)*100</f>
        <v>#DIV/0!</v>
      </c>
      <c r="I50" s="18" t="e">
        <f>(Gender!U51/'Total Other Doc'!I51)*100</f>
        <v>#DIV/0!</v>
      </c>
      <c r="J50" s="18" t="e">
        <f>(Gender!V51/'Total Other Doc'!J51)*100</f>
        <v>#DIV/0!</v>
      </c>
      <c r="K50" s="18" t="e">
        <f>(Gender!W51/'Total Other Doc'!K51)*100</f>
        <v>#DIV/0!</v>
      </c>
      <c r="L50" s="18">
        <f>(Gender!X51/'Total Other Doc'!L51)*100</f>
        <v>0</v>
      </c>
      <c r="M50" s="18">
        <f>(Gender!Y51/'Total Other Doc'!M51)*100</f>
        <v>0</v>
      </c>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row>
    <row r="51" spans="1:41">
      <c r="A51" s="29" t="s">
        <v>60</v>
      </c>
      <c r="B51" s="17">
        <f>(Gender!N52/'Total Other Doc'!B52)*100</f>
        <v>3.8269550748752081</v>
      </c>
      <c r="C51" s="17">
        <f>(Gender!O52/'Total Other Doc'!C52)*100</f>
        <v>69.675090252707577</v>
      </c>
      <c r="D51" s="17">
        <f>(Gender!P52/'Total Other Doc'!D52)*100</f>
        <v>54.913294797687861</v>
      </c>
      <c r="E51" s="17">
        <f>(Gender!Q52/'Total Other Doc'!E52)*100</f>
        <v>62.57309941520468</v>
      </c>
      <c r="F51" s="17">
        <f>(Gender!R52/'Total Other Doc'!F52)*100</f>
        <v>61.706783369803063</v>
      </c>
      <c r="G51" s="17">
        <f>(Gender!S52/'Total Other Doc'!G52)*100</f>
        <v>58.318425760286232</v>
      </c>
      <c r="H51" s="17">
        <f>(Gender!T52/'Total Other Doc'!H52)*100</f>
        <v>62.22910216718266</v>
      </c>
      <c r="I51" s="17">
        <f>(Gender!U52/'Total Other Doc'!I52)*100</f>
        <v>57.142857142857139</v>
      </c>
      <c r="J51" s="17">
        <f>(Gender!V52/'Total Other Doc'!J52)*100</f>
        <v>56.042031523642734</v>
      </c>
      <c r="K51" s="17">
        <f>(Gender!W52/'Total Other Doc'!K52)*100</f>
        <v>61.969439728353137</v>
      </c>
      <c r="L51" s="17">
        <f>(Gender!X52/'Total Other Doc'!L52)*100</f>
        <v>59.049360146252283</v>
      </c>
      <c r="M51" s="17">
        <f>(Gender!Y52/'Total Other Doc'!M52)*100</f>
        <v>59.225092250922508</v>
      </c>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row>
    <row r="52" spans="1:41">
      <c r="A52" s="31"/>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row>
    <row r="53" spans="1:41">
      <c r="A53" s="29" t="s">
        <v>61</v>
      </c>
      <c r="B53" s="17" t="e">
        <f>(Gender!N54/'Total Other Doc'!B54)*100</f>
        <v>#DIV/0!</v>
      </c>
      <c r="C53" s="17" t="e">
        <f>(Gender!O54/'Total Other Doc'!C54)*100</f>
        <v>#DIV/0!</v>
      </c>
      <c r="D53" s="17">
        <f>(Gender!P54/'Total Other Doc'!D54)*100</f>
        <v>0</v>
      </c>
      <c r="E53" s="17" t="e">
        <f>(Gender!Q54/'Total Other Doc'!E54)*100</f>
        <v>#DIV/0!</v>
      </c>
      <c r="F53" s="17" t="e">
        <f>(Gender!R54/'Total Other Doc'!F54)*100</f>
        <v>#DIV/0!</v>
      </c>
      <c r="G53" s="17" t="e">
        <f>(Gender!S54/'Total Other Doc'!G54)*100</f>
        <v>#DIV/0!</v>
      </c>
      <c r="H53" s="17">
        <f>(Gender!T54/'Total Other Doc'!H56)*100</f>
        <v>63.144963144963143</v>
      </c>
      <c r="I53" s="17" t="e">
        <f>(Gender!U54/'Total Other Doc'!I54)*100</f>
        <v>#DIV/0!</v>
      </c>
      <c r="J53" s="17" t="e">
        <f>(Gender!V54/'Total Other Doc'!J54)*100</f>
        <v>#DIV/0!</v>
      </c>
      <c r="K53" s="17">
        <f>(Gender!W54/'Total Other Doc'!K54)*100</f>
        <v>0</v>
      </c>
      <c r="L53" s="17">
        <f>(Gender!X54/'Total Other Doc'!L54)*100</f>
        <v>40</v>
      </c>
      <c r="M53" s="17">
        <f>(Gender!Y54/'Total Other Doc'!M54)*100</f>
        <v>14.285714285714285</v>
      </c>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row>
    <row r="54" spans="1:41">
      <c r="A54" s="29" t="s">
        <v>62</v>
      </c>
      <c r="B54" s="17" t="e">
        <f>(Gender!N55/'Total Other Doc'!B55)*100</f>
        <v>#DIV/0!</v>
      </c>
      <c r="C54" s="17">
        <f>(Gender!O55/'Total Other Doc'!C55)*100</f>
        <v>77.777777777777786</v>
      </c>
      <c r="D54" s="17" t="e">
        <f>(Gender!P55/'Total Other Doc'!D55)*100</f>
        <v>#DIV/0!</v>
      </c>
      <c r="E54" s="17" t="e">
        <f>(Gender!Q55/'Total Other Doc'!E55)*100</f>
        <v>#DIV/0!</v>
      </c>
      <c r="F54" s="17" t="e">
        <f>(Gender!R55/'Total Other Doc'!F55)*100</f>
        <v>#DIV/0!</v>
      </c>
      <c r="G54" s="17" t="e">
        <f>(Gender!S55/'Total Other Doc'!G55)*100</f>
        <v>#DIV/0!</v>
      </c>
      <c r="H54" s="17">
        <f>(Gender!T55/'Total Other Doc'!H57)*100</f>
        <v>54.54545454545454</v>
      </c>
      <c r="I54" s="17" t="e">
        <f>(Gender!U55/'Total Other Doc'!I55)*100</f>
        <v>#DIV/0!</v>
      </c>
      <c r="J54" s="17" t="e">
        <f>(Gender!V55/'Total Other Doc'!J55)*100</f>
        <v>#DIV/0!</v>
      </c>
      <c r="K54" s="17" t="e">
        <f>(Gender!W55/'Total Other Doc'!K55)*100</f>
        <v>#DIV/0!</v>
      </c>
      <c r="L54" s="17" t="e">
        <f>(Gender!X55/'Total Other Doc'!L55)*100</f>
        <v>#DIV/0!</v>
      </c>
      <c r="M54" s="17" t="e">
        <f>(Gender!Y55/'Total Other Doc'!M55)*100</f>
        <v>#DIV/0!</v>
      </c>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row>
    <row r="55" spans="1:41">
      <c r="A55" s="29" t="s">
        <v>63</v>
      </c>
      <c r="B55" s="17">
        <f>(Gender!N56/'Total Other Doc'!B56)*100</f>
        <v>12</v>
      </c>
      <c r="C55" s="17">
        <f>(Gender!O56/'Total Other Doc'!C56)*100</f>
        <v>54.148471615720531</v>
      </c>
      <c r="D55" s="17">
        <f>(Gender!P56/'Total Other Doc'!D56)*100</f>
        <v>48.868778280542983</v>
      </c>
      <c r="E55" s="17">
        <f>(Gender!Q56/'Total Other Doc'!E56)*100</f>
        <v>58.23293172690763</v>
      </c>
      <c r="F55" s="17">
        <f>(Gender!R56/'Total Other Doc'!F56)*100</f>
        <v>53.281853281853287</v>
      </c>
      <c r="G55" s="17">
        <f>(Gender!S56/'Total Other Doc'!G56)*100</f>
        <v>55.016181229773466</v>
      </c>
      <c r="H55" s="17" t="e">
        <f>(Gender!T56/'Total Other Doc'!#REF!)*100</f>
        <v>#REF!</v>
      </c>
      <c r="I55" s="17">
        <f>(Gender!U56/'Total Other Doc'!I56)*100</f>
        <v>53.583617747440272</v>
      </c>
      <c r="J55" s="17">
        <f>(Gender!V56/'Total Other Doc'!J56)*100</f>
        <v>53.479853479853482</v>
      </c>
      <c r="K55" s="17">
        <f>(Gender!W56/'Total Other Doc'!K56)*100</f>
        <v>58.631921824104239</v>
      </c>
      <c r="L55" s="17">
        <f>(Gender!X56/'Total Other Doc'!L56)*100</f>
        <v>59.146341463414629</v>
      </c>
      <c r="M55" s="17">
        <f>(Gender!Y56/'Total Other Doc'!M56)*100</f>
        <v>60.317460317460316</v>
      </c>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row>
    <row r="56" spans="1:41">
      <c r="A56" s="29" t="s">
        <v>64</v>
      </c>
      <c r="B56" s="17" t="e">
        <f>(Gender!N57/'Total Other Doc'!B57)*100</f>
        <v>#DIV/0!</v>
      </c>
      <c r="C56" s="17">
        <f>(Gender!O57/'Total Other Doc'!C57)*100</f>
        <v>52</v>
      </c>
      <c r="D56" s="17">
        <f>(Gender!P57/'Total Other Doc'!D57)*100</f>
        <v>50</v>
      </c>
      <c r="E56" s="17">
        <f>(Gender!Q57/'Total Other Doc'!E57)*100</f>
        <v>56.09756097560976</v>
      </c>
      <c r="F56" s="17">
        <f>(Gender!R57/'Total Other Doc'!F57)*100</f>
        <v>60</v>
      </c>
      <c r="G56" s="17">
        <f>(Gender!S57/'Total Other Doc'!G57)*100</f>
        <v>56.756756756756758</v>
      </c>
      <c r="H56" s="17" t="e">
        <f>(Gender!T57/'Total Other Doc'!#REF!)*100</f>
        <v>#REF!</v>
      </c>
      <c r="I56" s="17">
        <f>(Gender!U57/'Total Other Doc'!I57)*100</f>
        <v>52.631578947368418</v>
      </c>
      <c r="J56" s="17" t="e">
        <f>(Gender!V57/'Total Other Doc'!J57)*100</f>
        <v>#DIV/0!</v>
      </c>
      <c r="K56" s="17" t="e">
        <f>(Gender!W57/'Total Other Doc'!K57)*100</f>
        <v>#DIV/0!</v>
      </c>
      <c r="L56" s="17" t="e">
        <f>(Gender!X57/'Total Other Doc'!L57)*100</f>
        <v>#DIV/0!</v>
      </c>
      <c r="M56" s="17" t="e">
        <f>(Gender!Y57/'Total Other Doc'!M57)*100</f>
        <v>#DIV/0!</v>
      </c>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row>
    <row r="57" spans="1:41">
      <c r="A57" s="29" t="s">
        <v>65</v>
      </c>
      <c r="B57" s="17" t="e">
        <f>(Gender!N58/'Total Other Doc'!B58)*100</f>
        <v>#DIV/0!</v>
      </c>
      <c r="C57" s="17" t="e">
        <f>(Gender!O58/'Total Other Doc'!C58)*100</f>
        <v>#DIV/0!</v>
      </c>
      <c r="D57" s="17" t="e">
        <f>(Gender!P58/'Total Other Doc'!D58)*100</f>
        <v>#DIV/0!</v>
      </c>
      <c r="E57" s="17" t="e">
        <f>(Gender!Q58/'Total Other Doc'!E58)*100</f>
        <v>#DIV/0!</v>
      </c>
      <c r="F57" s="17" t="e">
        <f>(Gender!R58/'Total Other Doc'!F58)*100</f>
        <v>#DIV/0!</v>
      </c>
      <c r="G57" s="17" t="e">
        <f>(Gender!S58/'Total Other Doc'!G58)*100</f>
        <v>#DIV/0!</v>
      </c>
      <c r="H57" s="17" t="e">
        <f>(Gender!T58/'Total Other Doc'!H58)*100</f>
        <v>#DIV/0!</v>
      </c>
      <c r="I57" s="17">
        <f>(Gender!U58/'Total Other Doc'!I58)*100</f>
        <v>68.75</v>
      </c>
      <c r="J57" s="17">
        <f>(Gender!V58/'Total Other Doc'!J58)*100</f>
        <v>46.666666666666664</v>
      </c>
      <c r="K57" s="17">
        <f>(Gender!W58/'Total Other Doc'!K58)*100</f>
        <v>53.333333333333336</v>
      </c>
      <c r="L57" s="17">
        <f>(Gender!X58/'Total Other Doc'!L58)*100</f>
        <v>75</v>
      </c>
      <c r="M57" s="17">
        <f>(Gender!Y58/'Total Other Doc'!M58)*100</f>
        <v>54.54545454545454</v>
      </c>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row>
    <row r="58" spans="1:41">
      <c r="A58" s="29" t="s">
        <v>66</v>
      </c>
      <c r="B58" s="17">
        <f>(Gender!N59/'Total Other Doc'!B59)*100</f>
        <v>75</v>
      </c>
      <c r="C58" s="17">
        <f>(Gender!O59/'Total Other Doc'!C59)*100</f>
        <v>71.428571428571431</v>
      </c>
      <c r="D58" s="17">
        <f>(Gender!P59/'Total Other Doc'!D59)*100</f>
        <v>62.595419847328252</v>
      </c>
      <c r="E58" s="17">
        <f>(Gender!Q59/'Total Other Doc'!E59)*100</f>
        <v>69.599999999999994</v>
      </c>
      <c r="F58" s="17">
        <f>(Gender!R59/'Total Other Doc'!F59)*100</f>
        <v>75</v>
      </c>
      <c r="G58" s="17">
        <f>(Gender!S59/'Total Other Doc'!G59)*100</f>
        <v>66.019417475728162</v>
      </c>
      <c r="H58" s="17">
        <f>(Gender!T59/'Total Other Doc'!H59)*100</f>
        <v>70.270270270270274</v>
      </c>
      <c r="I58" s="17">
        <f>(Gender!U59/'Total Other Doc'!I59)*100</f>
        <v>65.671641791044777</v>
      </c>
      <c r="J58" s="17">
        <f>(Gender!V59/'Total Other Doc'!J59)*100</f>
        <v>59.45945945945946</v>
      </c>
      <c r="K58" s="17">
        <f>(Gender!W59/'Total Other Doc'!K59)*100</f>
        <v>57.142857142857139</v>
      </c>
      <c r="L58" s="17">
        <f>(Gender!X59/'Total Other Doc'!L59)*100</f>
        <v>60.655737704918032</v>
      </c>
      <c r="M58" s="17">
        <f>(Gender!Y59/'Total Other Doc'!M59)*100</f>
        <v>60.810810810810814</v>
      </c>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row>
    <row r="59" spans="1:41">
      <c r="A59" s="29" t="s">
        <v>67</v>
      </c>
      <c r="B59" s="17">
        <f>(Gender!N60/'Total Other Doc'!B60)*100</f>
        <v>1.5444015444015444</v>
      </c>
      <c r="C59" s="17">
        <f>(Gender!O60/'Total Other Doc'!C60)*100</f>
        <v>79.432624113475185</v>
      </c>
      <c r="D59" s="17">
        <f>(Gender!P60/'Total Other Doc'!D60)*100</f>
        <v>63.46153846153846</v>
      </c>
      <c r="E59" s="17">
        <f>(Gender!Q60/'Total Other Doc'!E60)*100</f>
        <v>67.346938775510196</v>
      </c>
      <c r="F59" s="17">
        <f>(Gender!R60/'Total Other Doc'!F60)*100</f>
        <v>75</v>
      </c>
      <c r="G59" s="17">
        <f>(Gender!S60/'Total Other Doc'!G60)*100</f>
        <v>60.909090909090914</v>
      </c>
      <c r="H59" s="17">
        <f>(Gender!T60/'Total Other Doc'!H60)*100</f>
        <v>57.02479338842975</v>
      </c>
      <c r="I59" s="17">
        <f>(Gender!U60/'Total Other Doc'!I60)*100</f>
        <v>59.602649006622521</v>
      </c>
      <c r="J59" s="17">
        <f>(Gender!V60/'Total Other Doc'!J60)*100</f>
        <v>56.213017751479285</v>
      </c>
      <c r="K59" s="17">
        <f>(Gender!W60/'Total Other Doc'!K60)*100</f>
        <v>69.325153374233125</v>
      </c>
      <c r="L59" s="17">
        <f>(Gender!X60/'Total Other Doc'!L60)*100</f>
        <v>57.407407407407405</v>
      </c>
      <c r="M59" s="17">
        <f>(Gender!Y60/'Total Other Doc'!M60)*100</f>
        <v>55.660377358490564</v>
      </c>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row>
    <row r="60" spans="1:41">
      <c r="A60" s="29" t="s">
        <v>68</v>
      </c>
      <c r="B60" s="17" t="e">
        <f>(Gender!N61/'Total Other Doc'!B61)*100</f>
        <v>#DIV/0!</v>
      </c>
      <c r="C60" s="17">
        <f>(Gender!O61/'Total Other Doc'!C61)*100</f>
        <v>62.068965517241381</v>
      </c>
      <c r="D60" s="17">
        <f>(Gender!P61/'Total Other Doc'!D61)*100</f>
        <v>57.692307692307686</v>
      </c>
      <c r="E60" s="17" t="e">
        <f>(Gender!Q61/'Total Other Doc'!E61)*100</f>
        <v>#DIV/0!</v>
      </c>
      <c r="F60" s="17" t="e">
        <f>(Gender!R61/'Total Other Doc'!F61)*100</f>
        <v>#DIV/0!</v>
      </c>
      <c r="G60" s="17" t="e">
        <f>(Gender!S61/'Total Other Doc'!G61)*100</f>
        <v>#DIV/0!</v>
      </c>
      <c r="H60" s="17" t="e">
        <f>(Gender!T61/'Total Other Doc'!H61)*100</f>
        <v>#DIV/0!</v>
      </c>
      <c r="I60" s="17" t="e">
        <f>(Gender!U61/'Total Other Doc'!I61)*100</f>
        <v>#DIV/0!</v>
      </c>
      <c r="J60" s="17">
        <f>(Gender!V61/'Total Other Doc'!J61)*100</f>
        <v>70</v>
      </c>
      <c r="K60" s="17">
        <f>(Gender!W61/'Total Other Doc'!K61)*100</f>
        <v>75</v>
      </c>
      <c r="L60" s="17">
        <f>(Gender!X61/'Total Other Doc'!L61)*100</f>
        <v>59.45945945945946</v>
      </c>
      <c r="M60" s="17">
        <f>(Gender!Y61/'Total Other Doc'!M61)*100</f>
        <v>68.965517241379317</v>
      </c>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row>
    <row r="61" spans="1:41" s="59" customFormat="1">
      <c r="A61" s="34" t="s">
        <v>69</v>
      </c>
      <c r="B61" s="18" t="e">
        <f>(Gender!N62/'Total Other Doc'!B62)*100</f>
        <v>#DIV/0!</v>
      </c>
      <c r="C61" s="18">
        <f>(Gender!O62/'Total Other Doc'!C62)*100</f>
        <v>100</v>
      </c>
      <c r="D61" s="18">
        <f>(Gender!P62/'Total Other Doc'!D62)*100</f>
        <v>60</v>
      </c>
      <c r="E61" s="18" t="e">
        <f>(Gender!Q62/'Total Other Doc'!E62)*100</f>
        <v>#DIV/0!</v>
      </c>
      <c r="F61" s="18" t="e">
        <f>(Gender!R62/'Total Other Doc'!F62)*100</f>
        <v>#DIV/0!</v>
      </c>
      <c r="G61" s="18" t="e">
        <f>(Gender!S62/'Total Other Doc'!G62)*100</f>
        <v>#DIV/0!</v>
      </c>
      <c r="H61" s="18" t="e">
        <f>(Gender!T62/'Total Other Doc'!H62)*100</f>
        <v>#DIV/0!</v>
      </c>
      <c r="I61" s="18" t="e">
        <f>(Gender!U62/'Total Other Doc'!I62)*100</f>
        <v>#DIV/0!</v>
      </c>
      <c r="J61" s="18" t="e">
        <f>(Gender!V62/'Total Other Doc'!J62)*100</f>
        <v>#DIV/0!</v>
      </c>
      <c r="K61" s="18" t="e">
        <f>(Gender!W62/'Total Other Doc'!K62)*100</f>
        <v>#DIV/0!</v>
      </c>
      <c r="L61" s="18" t="e">
        <f>(Gender!X62/'Total Other Doc'!L62)*100</f>
        <v>#DIV/0!</v>
      </c>
      <c r="M61" s="18" t="e">
        <f>(Gender!Y62/'Total Other Doc'!M62)*100</f>
        <v>#DIV/0!</v>
      </c>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row>
    <row r="62" spans="1:41" s="60" customFormat="1">
      <c r="A62" s="36" t="s">
        <v>70</v>
      </c>
      <c r="B62" s="61" t="e">
        <f>(Gender!N63/'Total Other Doc'!B63)*100</f>
        <v>#DIV/0!</v>
      </c>
      <c r="C62" s="61">
        <f>(Gender!O63/'Total Other Doc'!C63)*100</f>
        <v>85.714285714285708</v>
      </c>
      <c r="D62" s="61">
        <f>(Gender!P63/'Total Other Doc'!D63)*100</f>
        <v>80</v>
      </c>
      <c r="E62" s="18">
        <f>(Gender!Q63/'Total Other Doc'!E63)*100</f>
        <v>87.5</v>
      </c>
      <c r="F62" s="18">
        <f>(Gender!R63/'Total Other Doc'!F63)*100</f>
        <v>78.571428571428569</v>
      </c>
      <c r="G62" s="18">
        <f>(Gender!S63/'Total Other Doc'!G63)*100</f>
        <v>92.307692307692307</v>
      </c>
      <c r="H62" s="18">
        <f>(Gender!T63/'Total Other Doc'!H63)*100</f>
        <v>100</v>
      </c>
      <c r="I62" s="18" t="e">
        <f>(Gender!U63/'Total Other Doc'!I63)*100</f>
        <v>#DIV/0!</v>
      </c>
      <c r="J62" s="18" t="e">
        <f>(Gender!V63/'Total Other Doc'!J63)*100</f>
        <v>#DIV/0!</v>
      </c>
      <c r="K62" s="18" t="e">
        <f>(Gender!W63/'Total Other Doc'!K63)*100</f>
        <v>#DIV/0!</v>
      </c>
      <c r="L62" s="18" t="e">
        <f>(Gender!X63/'Total Other Doc'!L63)*100</f>
        <v>#DIV/0!</v>
      </c>
      <c r="M62" s="18" t="e">
        <f>(Gender!Y63/'Total Other Doc'!M63)*100</f>
        <v>#DIV/0!</v>
      </c>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row>
  </sheetData>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140041-AB10-4A79-A87A-615E837947B4}"/>
</file>

<file path=customXml/itemProps2.xml><?xml version="1.0" encoding="utf-8"?>
<ds:datastoreItem xmlns:ds="http://schemas.openxmlformats.org/officeDocument/2006/customXml" ds:itemID="{D88774F6-3E0C-4907-8877-5A012BECD366}"/>
</file>

<file path=customXml/itemProps3.xml><?xml version="1.0" encoding="utf-8"?>
<ds:datastoreItem xmlns:ds="http://schemas.openxmlformats.org/officeDocument/2006/customXml" ds:itemID="{60DD674A-7339-408B-A115-008B6B4AD52D}"/>
</file>

<file path=docMetadata/LabelInfo.xml><?xml version="1.0" encoding="utf-8"?>
<clbl:labelList xmlns:clbl="http://schemas.microsoft.com/office/2020/mipLabelMetadata">
  <clbl:label id="{00260771-a9fd-4aa8-a138-a40ac53a5467}" enabled="1" method="Standard" siteId="{eb20950b-168c-497a-9845-2b099844f3ef}"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MJ Kim</cp:lastModifiedBy>
  <cp:revision/>
  <dcterms:created xsi:type="dcterms:W3CDTF">2000-08-15T15:54:31Z</dcterms:created>
  <dcterms:modified xsi:type="dcterms:W3CDTF">2024-09-13T20:24:06Z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2019-04-11T22:14:24.7471448Z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