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State Reports\"/>
    </mc:Choice>
  </mc:AlternateContent>
  <xr:revisionPtr revIDLastSave="0" documentId="13_ncr:1_{2BCA6E24-39F4-4286-AFFD-D25112D850C2}" xr6:coauthVersionLast="46" xr6:coauthVersionMax="46" xr10:uidLastSave="{00000000-0000-0000-0000-000000000000}"/>
  <bookViews>
    <workbookView xWindow="-120" yWindow="-120" windowWidth="19440" windowHeight="10440" firstSheet="1" activeTab="2" xr2:uid="{00000000-000D-0000-FFFF-FFFF00000000}"/>
  </bookViews>
  <sheets>
    <sheet name="Meharry_RCP Seats and Rates" sheetId="1" r:id="rId1"/>
    <sheet name="SCO_RCP Seats and Rates" sheetId="3" r:id="rId2"/>
    <sheet name="U of TN_RCP Seats and Rates" sheetId="5" r:id="rId3"/>
    <sheet name="RCP Total_Programs and States" sheetId="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24" i="5"/>
  <c r="G25" i="5" s="1"/>
  <c r="G21" i="5"/>
  <c r="G22" i="5" s="1"/>
  <c r="G18" i="5"/>
  <c r="G19" i="5" s="1"/>
  <c r="G15" i="5"/>
  <c r="G16" i="5" s="1"/>
  <c r="G12" i="5"/>
  <c r="G13" i="5" s="1"/>
  <c r="G50" i="3"/>
  <c r="G45" i="3"/>
  <c r="G46" i="3"/>
  <c r="G47" i="3"/>
  <c r="G48" i="3"/>
  <c r="G49" i="3"/>
  <c r="G44" i="3"/>
  <c r="G24" i="1"/>
  <c r="G25" i="1" s="1"/>
  <c r="G22" i="1"/>
  <c r="G21" i="1"/>
  <c r="G18" i="1"/>
  <c r="G19" i="1" s="1"/>
  <c r="G16" i="1"/>
  <c r="G15" i="1"/>
  <c r="G12" i="1"/>
  <c r="G13" i="1" s="1"/>
  <c r="G26" i="5" l="1"/>
  <c r="G26" i="1"/>
  <c r="G37" i="3" l="1"/>
  <c r="G38" i="3"/>
  <c r="G39" i="3"/>
  <c r="G40" i="3"/>
  <c r="G41" i="3"/>
  <c r="G36" i="3"/>
  <c r="G42" i="3" l="1"/>
  <c r="G29" i="3" l="1"/>
  <c r="G30" i="3"/>
  <c r="G31" i="3"/>
  <c r="G32" i="3"/>
  <c r="G33" i="3"/>
  <c r="G28" i="3"/>
  <c r="G34" i="3" l="1"/>
  <c r="G22" i="3" l="1"/>
  <c r="G25" i="3" l="1"/>
  <c r="G24" i="3"/>
  <c r="G23" i="3"/>
  <c r="G21" i="3"/>
  <c r="G20" i="3"/>
  <c r="G26" i="3" l="1"/>
  <c r="G14" i="3" l="1"/>
  <c r="G13" i="3"/>
  <c r="G15" i="3"/>
  <c r="G16" i="3"/>
  <c r="G17" i="3"/>
  <c r="G12" i="3"/>
  <c r="G18" i="3" l="1"/>
  <c r="G51" i="3" s="1"/>
</calcChain>
</file>

<file path=xl/sharedStrings.xml><?xml version="1.0" encoding="utf-8"?>
<sst xmlns="http://schemas.openxmlformats.org/spreadsheetml/2006/main" count="200" uniqueCount="53">
  <si>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</si>
  <si>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</si>
  <si>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</si>
  <si>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</si>
  <si>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</si>
  <si>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</si>
  <si>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</si>
  <si>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</si>
  <si>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Total Paid by State</t>
  </si>
  <si>
    <t>2016-2017</t>
  </si>
  <si>
    <t>State Rate (Exception)</t>
  </si>
  <si>
    <t>2017-2018</t>
  </si>
  <si>
    <t>Optometry</t>
  </si>
  <si>
    <t>Georgia</t>
  </si>
  <si>
    <t>Arkansas</t>
  </si>
  <si>
    <t>Louisiana</t>
  </si>
  <si>
    <t>Mississippi</t>
  </si>
  <si>
    <t>South Carolina</t>
  </si>
  <si>
    <t>Dentistry</t>
  </si>
  <si>
    <t>Meharry Medical College</t>
  </si>
  <si>
    <t>Southern College of Optometry</t>
  </si>
  <si>
    <t>2018-2019</t>
  </si>
  <si>
    <t>2018-2019 Institutional Tuition Earned:</t>
  </si>
  <si>
    <t>2017-2018 Institutional Tuition Earned:</t>
  </si>
  <si>
    <t>2016-2017 Institutional Tuition Earned:</t>
  </si>
  <si>
    <t>5-year Total Institutional Tuition Earned:</t>
  </si>
  <si>
    <t>2019-20</t>
  </si>
  <si>
    <t>2016-17</t>
  </si>
  <si>
    <t>2017-18</t>
  </si>
  <si>
    <t>2018-19</t>
  </si>
  <si>
    <t>2019-2020 Institutional Tuition Earned:</t>
  </si>
  <si>
    <t>5-year History and Statistics</t>
  </si>
  <si>
    <t>Following are statistics on total RCP tuition paid for each program per academic year:</t>
  </si>
  <si>
    <t>Osteopathic</t>
  </si>
  <si>
    <t>Podiatry</t>
  </si>
  <si>
    <t>Veterinary</t>
  </si>
  <si>
    <t>Total:</t>
  </si>
  <si>
    <t>Following are statistics on total RCP tuition paid by each state per academic year:</t>
  </si>
  <si>
    <t>Delaware</t>
  </si>
  <si>
    <t>West Virginia</t>
  </si>
  <si>
    <t>Per SREB records, Meharry Medical College renewed its master RCP contract effective July 1 of Academic Year 2018-2019. Following are the RCP statistics per academic year for the last 5 academic years:</t>
  </si>
  <si>
    <t>2016-2017 Institutional Tuition Earned from Participating State:</t>
  </si>
  <si>
    <t>Dentsitry</t>
  </si>
  <si>
    <t>2017-2018 Institutional Tuition Earned from Participating State:</t>
  </si>
  <si>
    <t>2018-2019 Institutional Tuition Earned from Participating State:</t>
  </si>
  <si>
    <t>2019-2020 Institutional Tuition Earned from Participating State:</t>
  </si>
  <si>
    <t>2020-21</t>
  </si>
  <si>
    <t>2020-2021 Institutional Tuition Earned from Participating State:</t>
  </si>
  <si>
    <t>Per SREB records, Southern College of Optometry renewed its master RCP contract effective July 1 of Academic Year 2018-2019. Following are the RCP statistics per academic year for the last 5 academic years:</t>
  </si>
  <si>
    <t>2020-2021 Institutional Tuition Earned:</t>
  </si>
  <si>
    <t>Per SREB records, University of Tennessee HSC renewed its master RCP contract effective July 1 of Academic Year 2020-21. Following are the RCP statistics per academic year for the last 5 academic years:</t>
  </si>
  <si>
    <t>University of Tennessee HSC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</si>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</sst>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10"/>
      <name val="Arial"/>
      <family val="2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0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0" borderId="0" xfId="0"/>
    <xf numFmtId="0" fontId="1" fillId="0" borderId="0" xfId="0" applyFont="1"/>
    <xf numFmtId="0" fontId="7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164" fontId="5" fillId="0" borderId="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zoomScaleNormal="100" workbookViewId="0">
      <selection activeCell="A4" sqref="A1:G1048576"/>
    </sheetView>
  </sheetViews>
  <sheetFormatPr defaultRowHeight="12.75" x14ac:dyDescent="0.2"/>
  <cols>
    <col min="1" max="1" width="12.28515625" style="40" customWidth="1"/>
    <col min="2" max="2" width="13.5703125" style="40" customWidth="1"/>
    <col min="3" max="3" width="11.7109375" style="40" customWidth="1"/>
    <col min="4" max="4" width="7.7109375" style="40" customWidth="1"/>
    <col min="5" max="5" width="9.42578125" style="40" bestFit="1" customWidth="1"/>
    <col min="6" max="6" width="11.85546875" style="40" customWidth="1"/>
    <col min="7" max="7" width="15.7109375" style="40" customWidth="1"/>
    <col min="8" max="16384" width="9.140625" style="40"/>
  </cols>
  <sheetData>
    <row r="1" spans="1:9" ht="15" customHeight="1" x14ac:dyDescent="0.2">
      <c r="A1" s="89" t="s">
        <v>0</v>
      </c>
      <c r="B1" s="89"/>
      <c r="C1" s="89"/>
      <c r="D1" s="89"/>
      <c r="E1" s="89"/>
      <c r="F1" s="89"/>
      <c r="G1" s="89"/>
      <c r="H1" s="63"/>
      <c r="I1" s="63"/>
    </row>
    <row r="2" spans="1:9" ht="15" customHeight="1" x14ac:dyDescent="0.2">
      <c r="A2" s="89" t="s">
        <v>19</v>
      </c>
      <c r="B2" s="89"/>
      <c r="C2" s="89"/>
      <c r="D2" s="89"/>
      <c r="E2" s="89"/>
      <c r="F2" s="89"/>
      <c r="G2" s="89"/>
      <c r="H2" s="63"/>
      <c r="I2" s="63"/>
    </row>
    <row r="3" spans="1:9" ht="15" customHeight="1" x14ac:dyDescent="0.2">
      <c r="A3" s="89" t="s">
        <v>1</v>
      </c>
      <c r="B3" s="89"/>
      <c r="C3" s="89"/>
      <c r="D3" s="89"/>
      <c r="E3" s="89"/>
      <c r="F3" s="89"/>
      <c r="G3" s="89"/>
      <c r="H3" s="63"/>
      <c r="I3" s="63"/>
    </row>
    <row r="4" spans="1:9" ht="15" customHeight="1" x14ac:dyDescent="0.2"/>
    <row r="5" spans="1:9" ht="15" customHeight="1" x14ac:dyDescent="0.2">
      <c r="A5" s="90" t="s">
        <v>40</v>
      </c>
      <c r="B5" s="90"/>
      <c r="C5" s="90"/>
      <c r="D5" s="90"/>
      <c r="E5" s="90"/>
      <c r="F5" s="90"/>
      <c r="G5" s="90"/>
    </row>
    <row r="6" spans="1:9" ht="15" customHeight="1" x14ac:dyDescent="0.2">
      <c r="A6" s="90"/>
      <c r="B6" s="90"/>
      <c r="C6" s="90"/>
      <c r="D6" s="90"/>
      <c r="E6" s="90"/>
      <c r="F6" s="90"/>
      <c r="G6" s="90"/>
    </row>
    <row r="7" spans="1:9" ht="15" customHeight="1" x14ac:dyDescent="0.2">
      <c r="A7" s="90"/>
      <c r="B7" s="90"/>
      <c r="C7" s="90"/>
      <c r="D7" s="90"/>
      <c r="E7" s="90"/>
      <c r="F7" s="90"/>
      <c r="G7" s="90"/>
    </row>
    <row r="8" spans="1:9" ht="15" customHeight="1" x14ac:dyDescent="0.2"/>
    <row r="9" spans="1:9" ht="15" customHeight="1" x14ac:dyDescent="0.2">
      <c r="A9" s="86" t="s">
        <v>2</v>
      </c>
      <c r="B9" s="86" t="s">
        <v>3</v>
      </c>
      <c r="C9" s="86" t="s">
        <v>4</v>
      </c>
      <c r="D9" s="86" t="s">
        <v>5</v>
      </c>
      <c r="E9" s="86" t="s">
        <v>6</v>
      </c>
      <c r="F9" s="86" t="s">
        <v>10</v>
      </c>
      <c r="G9" s="86" t="s">
        <v>8</v>
      </c>
    </row>
    <row r="10" spans="1:9" ht="15" customHeight="1" x14ac:dyDescent="0.2">
      <c r="A10" s="87"/>
      <c r="B10" s="87"/>
      <c r="C10" s="87"/>
      <c r="D10" s="87"/>
      <c r="E10" s="87"/>
      <c r="F10" s="87"/>
      <c r="G10" s="87"/>
    </row>
    <row r="11" spans="1:9" ht="15" customHeight="1" x14ac:dyDescent="0.2">
      <c r="A11" s="88"/>
      <c r="B11" s="88"/>
      <c r="C11" s="88"/>
      <c r="D11" s="88"/>
      <c r="E11" s="88"/>
      <c r="F11" s="88"/>
      <c r="G11" s="88"/>
    </row>
    <row r="12" spans="1:9" ht="15" customHeight="1" x14ac:dyDescent="0.2">
      <c r="A12" s="64" t="s">
        <v>27</v>
      </c>
      <c r="B12" s="5" t="s">
        <v>14</v>
      </c>
      <c r="C12" s="5" t="s">
        <v>18</v>
      </c>
      <c r="D12" s="5">
        <v>2</v>
      </c>
      <c r="E12" s="42">
        <v>20300</v>
      </c>
      <c r="F12" s="42"/>
      <c r="G12" s="42">
        <f>E12*D12</f>
        <v>40600</v>
      </c>
    </row>
    <row r="13" spans="1:9" ht="15" customHeight="1" x14ac:dyDescent="0.2">
      <c r="A13" s="65"/>
      <c r="B13" s="12"/>
      <c r="C13" s="11"/>
      <c r="D13" s="11"/>
      <c r="E13" s="11"/>
      <c r="F13" s="66" t="s">
        <v>41</v>
      </c>
      <c r="G13" s="67">
        <f>G12</f>
        <v>40600</v>
      </c>
    </row>
    <row r="14" spans="1:9" ht="15" customHeight="1" x14ac:dyDescent="0.2">
      <c r="A14" s="52"/>
      <c r="B14" s="14"/>
      <c r="C14" s="14"/>
      <c r="D14" s="14"/>
      <c r="E14" s="14"/>
      <c r="F14" s="14"/>
      <c r="G14" s="26"/>
    </row>
    <row r="15" spans="1:9" ht="15" customHeight="1" x14ac:dyDescent="0.2">
      <c r="A15" s="64" t="s">
        <v>28</v>
      </c>
      <c r="B15" s="5" t="s">
        <v>14</v>
      </c>
      <c r="C15" s="5" t="s">
        <v>42</v>
      </c>
      <c r="D15" s="5">
        <v>2</v>
      </c>
      <c r="E15" s="42">
        <v>21300</v>
      </c>
      <c r="F15" s="42"/>
      <c r="G15" s="61">
        <f>E15*D15</f>
        <v>42600</v>
      </c>
    </row>
    <row r="16" spans="1:9" ht="15" customHeight="1" x14ac:dyDescent="0.2">
      <c r="A16" s="68"/>
      <c r="B16" s="69"/>
      <c r="C16" s="70"/>
      <c r="D16" s="70"/>
      <c r="E16" s="70"/>
      <c r="F16" s="71" t="s">
        <v>43</v>
      </c>
      <c r="G16" s="72">
        <f>G15</f>
        <v>42600</v>
      </c>
    </row>
    <row r="17" spans="1:7" ht="15" customHeight="1" x14ac:dyDescent="0.2">
      <c r="A17" s="25"/>
      <c r="B17" s="11"/>
      <c r="C17" s="11"/>
      <c r="D17" s="11"/>
      <c r="E17" s="11"/>
      <c r="F17" s="23"/>
      <c r="G17" s="28"/>
    </row>
    <row r="18" spans="1:7" ht="15" customHeight="1" x14ac:dyDescent="0.2">
      <c r="A18" s="5" t="s">
        <v>29</v>
      </c>
      <c r="B18" s="5" t="s">
        <v>14</v>
      </c>
      <c r="C18" s="5" t="s">
        <v>18</v>
      </c>
      <c r="D18" s="5">
        <v>1</v>
      </c>
      <c r="E18" s="42">
        <v>21900</v>
      </c>
      <c r="F18" s="42"/>
      <c r="G18" s="42">
        <f>D18*E18</f>
        <v>21900</v>
      </c>
    </row>
    <row r="19" spans="1:7" ht="15" customHeight="1" x14ac:dyDescent="0.2">
      <c r="A19" s="73"/>
      <c r="B19" s="74"/>
      <c r="C19" s="74"/>
      <c r="D19" s="74"/>
      <c r="E19" s="74"/>
      <c r="F19" s="71" t="s">
        <v>44</v>
      </c>
      <c r="G19" s="75">
        <f>G18</f>
        <v>21900</v>
      </c>
    </row>
    <row r="20" spans="1:7" ht="15" customHeight="1" x14ac:dyDescent="0.2">
      <c r="A20" s="25"/>
      <c r="B20" s="11"/>
      <c r="C20" s="11"/>
      <c r="D20" s="11"/>
      <c r="E20" s="11"/>
      <c r="F20" s="23"/>
      <c r="G20" s="28"/>
    </row>
    <row r="21" spans="1:7" ht="15" customHeight="1" x14ac:dyDescent="0.2">
      <c r="A21" s="64" t="s">
        <v>26</v>
      </c>
      <c r="B21" s="5" t="s">
        <v>14</v>
      </c>
      <c r="C21" s="5" t="s">
        <v>18</v>
      </c>
      <c r="D21" s="5">
        <v>1</v>
      </c>
      <c r="E21" s="42">
        <v>21900</v>
      </c>
      <c r="F21" s="42"/>
      <c r="G21" s="42">
        <f>D21*E21</f>
        <v>21900</v>
      </c>
    </row>
    <row r="22" spans="1:7" ht="15" customHeight="1" x14ac:dyDescent="0.2">
      <c r="A22" s="25"/>
      <c r="B22" s="12"/>
      <c r="C22" s="11"/>
      <c r="D22" s="11"/>
      <c r="E22" s="11"/>
      <c r="F22" s="66" t="s">
        <v>45</v>
      </c>
      <c r="G22" s="67">
        <f>G21</f>
        <v>21900</v>
      </c>
    </row>
    <row r="23" spans="1:7" ht="15" customHeight="1" x14ac:dyDescent="0.2">
      <c r="A23" s="52"/>
      <c r="B23" s="14"/>
      <c r="C23" s="14"/>
      <c r="D23" s="14"/>
      <c r="E23" s="14"/>
      <c r="F23" s="14"/>
      <c r="G23" s="26"/>
    </row>
    <row r="24" spans="1:7" ht="15" customHeight="1" x14ac:dyDescent="0.2">
      <c r="A24" s="64" t="s">
        <v>46</v>
      </c>
      <c r="B24" s="5" t="s">
        <v>14</v>
      </c>
      <c r="C24" s="5" t="s">
        <v>18</v>
      </c>
      <c r="D24" s="5">
        <v>3</v>
      </c>
      <c r="E24" s="42">
        <v>21900</v>
      </c>
      <c r="F24" s="42"/>
      <c r="G24" s="42">
        <f>E24*D24</f>
        <v>65700</v>
      </c>
    </row>
    <row r="25" spans="1:7" ht="15" customHeight="1" x14ac:dyDescent="0.2">
      <c r="A25" s="65"/>
      <c r="B25" s="11"/>
      <c r="C25" s="11"/>
      <c r="D25" s="11"/>
      <c r="E25" s="11"/>
      <c r="F25" s="66" t="s">
        <v>47</v>
      </c>
      <c r="G25" s="67">
        <f>G24</f>
        <v>65700</v>
      </c>
    </row>
    <row r="26" spans="1:7" ht="15" customHeight="1" x14ac:dyDescent="0.2">
      <c r="A26" s="76"/>
      <c r="B26" s="77"/>
      <c r="C26" s="77"/>
      <c r="D26" s="77"/>
      <c r="E26" s="77"/>
      <c r="F26" s="78" t="s">
        <v>25</v>
      </c>
      <c r="G26" s="79">
        <f>G22+G25+G13+G16+G19</f>
        <v>192700</v>
      </c>
    </row>
    <row r="27" spans="1:7" x14ac:dyDescent="0.2">
      <c r="A27" s="2"/>
      <c r="B27" s="2"/>
      <c r="C27" s="2"/>
      <c r="D27" s="2"/>
      <c r="E27" s="2"/>
      <c r="F27" s="2"/>
      <c r="G27" s="2"/>
    </row>
    <row r="30" spans="1:7" s="10" customFormat="1" x14ac:dyDescent="0.25"/>
    <row r="36" spans="4:7" s="2" customFormat="1" x14ac:dyDescent="0.2">
      <c r="D36" s="80"/>
      <c r="G36" s="80"/>
    </row>
  </sheetData>
  <mergeCells count="11">
    <mergeCell ref="G9:G11"/>
    <mergeCell ref="A1:G1"/>
    <mergeCell ref="A2:G2"/>
    <mergeCell ref="A3:G3"/>
    <mergeCell ref="A5:G7"/>
    <mergeCell ref="A9:A11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zoomScaleNormal="100" workbookViewId="0">
      <selection activeCell="A4" sqref="A1:G1048576"/>
    </sheetView>
  </sheetViews>
  <sheetFormatPr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2" customWidth="1"/>
    <col min="8" max="8" width="9.140625" style="1"/>
    <col min="9" max="9" width="12" style="1" bestFit="1" customWidth="1"/>
    <col min="10" max="16384" width="9.140625" style="1"/>
  </cols>
  <sheetData>
    <row r="1" spans="1:9" ht="12.95" customHeight="1" x14ac:dyDescent="0.2">
      <c r="A1" s="89" t="s">
        <v>0</v>
      </c>
      <c r="B1" s="89"/>
      <c r="C1" s="89"/>
      <c r="D1" s="89"/>
      <c r="E1" s="89"/>
      <c r="F1" s="89"/>
      <c r="G1" s="89"/>
      <c r="H1" s="4"/>
      <c r="I1" s="4"/>
    </row>
    <row r="2" spans="1:9" ht="12.95" customHeight="1" x14ac:dyDescent="0.2">
      <c r="A2" s="89" t="s">
        <v>20</v>
      </c>
      <c r="B2" s="89"/>
      <c r="C2" s="89"/>
      <c r="D2" s="89"/>
      <c r="E2" s="89"/>
      <c r="F2" s="89"/>
      <c r="G2" s="89"/>
      <c r="H2" s="4"/>
      <c r="I2" s="4"/>
    </row>
    <row r="3" spans="1:9" ht="12.95" customHeight="1" x14ac:dyDescent="0.2">
      <c r="A3" s="89" t="s">
        <v>1</v>
      </c>
      <c r="B3" s="89"/>
      <c r="C3" s="89"/>
      <c r="D3" s="89"/>
      <c r="E3" s="89"/>
      <c r="F3" s="89"/>
      <c r="G3" s="89"/>
      <c r="H3" s="4"/>
      <c r="I3" s="4"/>
    </row>
    <row r="4" spans="1:9" ht="12.95" customHeight="1" x14ac:dyDescent="0.2"/>
    <row r="5" spans="1:9" ht="12.95" customHeight="1" x14ac:dyDescent="0.2">
      <c r="A5" s="90" t="s">
        <v>48</v>
      </c>
      <c r="B5" s="90"/>
      <c r="C5" s="90"/>
      <c r="D5" s="90"/>
      <c r="E5" s="90"/>
      <c r="F5" s="90"/>
      <c r="G5" s="90"/>
      <c r="H5" s="3"/>
    </row>
    <row r="6" spans="1:9" ht="12.95" customHeight="1" x14ac:dyDescent="0.2">
      <c r="A6" s="90"/>
      <c r="B6" s="90"/>
      <c r="C6" s="90"/>
      <c r="D6" s="90"/>
      <c r="E6" s="90"/>
      <c r="F6" s="90"/>
      <c r="G6" s="90"/>
      <c r="H6" s="3"/>
    </row>
    <row r="7" spans="1:9" ht="12.95" customHeight="1" x14ac:dyDescent="0.2">
      <c r="A7" s="90"/>
      <c r="B7" s="90"/>
      <c r="C7" s="90"/>
      <c r="D7" s="90"/>
      <c r="E7" s="90"/>
      <c r="F7" s="90"/>
      <c r="G7" s="90"/>
      <c r="H7" s="3"/>
    </row>
    <row r="8" spans="1:9" ht="12.95" customHeight="1" x14ac:dyDescent="0.2"/>
    <row r="9" spans="1:9" ht="12.95" customHeight="1" x14ac:dyDescent="0.2">
      <c r="A9" s="91" t="s">
        <v>2</v>
      </c>
      <c r="B9" s="91" t="s">
        <v>3</v>
      </c>
      <c r="C9" s="91" t="s">
        <v>4</v>
      </c>
      <c r="D9" s="91" t="s">
        <v>5</v>
      </c>
      <c r="E9" s="91" t="s">
        <v>6</v>
      </c>
      <c r="F9" s="91" t="s">
        <v>10</v>
      </c>
      <c r="G9" s="91" t="s">
        <v>8</v>
      </c>
    </row>
    <row r="10" spans="1:9" ht="12.95" customHeight="1" x14ac:dyDescent="0.2">
      <c r="A10" s="91"/>
      <c r="B10" s="91"/>
      <c r="C10" s="91"/>
      <c r="D10" s="91"/>
      <c r="E10" s="91"/>
      <c r="F10" s="91"/>
      <c r="G10" s="91"/>
    </row>
    <row r="11" spans="1:9" ht="12.95" customHeight="1" x14ac:dyDescent="0.2">
      <c r="A11" s="91"/>
      <c r="B11" s="91"/>
      <c r="C11" s="91"/>
      <c r="D11" s="91"/>
      <c r="E11" s="91"/>
      <c r="F11" s="91"/>
      <c r="G11" s="91"/>
    </row>
    <row r="12" spans="1:9" ht="12.95" customHeight="1" x14ac:dyDescent="0.2">
      <c r="A12" s="5" t="s">
        <v>27</v>
      </c>
      <c r="B12" s="5" t="s">
        <v>14</v>
      </c>
      <c r="C12" s="5" t="s">
        <v>12</v>
      </c>
      <c r="D12" s="5">
        <v>20</v>
      </c>
      <c r="E12" s="6">
        <v>17800</v>
      </c>
      <c r="F12" s="6"/>
      <c r="G12" s="6">
        <f>E12*D12</f>
        <v>356000</v>
      </c>
    </row>
    <row r="13" spans="1:9" ht="12.95" customHeight="1" x14ac:dyDescent="0.2">
      <c r="A13" s="5" t="s">
        <v>27</v>
      </c>
      <c r="B13" s="5" t="s">
        <v>13</v>
      </c>
      <c r="C13" s="5" t="s">
        <v>12</v>
      </c>
      <c r="D13" s="5">
        <v>24</v>
      </c>
      <c r="E13" s="6">
        <v>17800</v>
      </c>
      <c r="F13" s="6"/>
      <c r="G13" s="6">
        <f t="shared" ref="G13:G17" si="0">E13*D13</f>
        <v>427200</v>
      </c>
    </row>
    <row r="14" spans="1:9" ht="12.95" customHeight="1" x14ac:dyDescent="0.2">
      <c r="A14" s="5" t="s">
        <v>27</v>
      </c>
      <c r="B14" s="5" t="s">
        <v>7</v>
      </c>
      <c r="C14" s="5" t="s">
        <v>12</v>
      </c>
      <c r="D14" s="5">
        <v>19</v>
      </c>
      <c r="E14" s="6">
        <v>17800</v>
      </c>
      <c r="F14" s="6">
        <v>16700</v>
      </c>
      <c r="G14" s="6">
        <f>F14*D14</f>
        <v>317300</v>
      </c>
    </row>
    <row r="15" spans="1:9" ht="12.95" customHeight="1" x14ac:dyDescent="0.2">
      <c r="A15" s="5" t="s">
        <v>27</v>
      </c>
      <c r="B15" s="5" t="s">
        <v>15</v>
      </c>
      <c r="C15" s="5" t="s">
        <v>12</v>
      </c>
      <c r="D15" s="5">
        <v>23</v>
      </c>
      <c r="E15" s="6">
        <v>17800</v>
      </c>
      <c r="F15" s="6"/>
      <c r="G15" s="6">
        <f t="shared" si="0"/>
        <v>409400</v>
      </c>
    </row>
    <row r="16" spans="1:9" ht="12.95" customHeight="1" x14ac:dyDescent="0.2">
      <c r="A16" s="5" t="s">
        <v>27</v>
      </c>
      <c r="B16" s="5" t="s">
        <v>16</v>
      </c>
      <c r="C16" s="5" t="s">
        <v>12</v>
      </c>
      <c r="D16" s="5">
        <v>29</v>
      </c>
      <c r="E16" s="6">
        <v>17800</v>
      </c>
      <c r="F16" s="6"/>
      <c r="G16" s="6">
        <f t="shared" si="0"/>
        <v>516200</v>
      </c>
    </row>
    <row r="17" spans="1:9" ht="12.95" customHeight="1" x14ac:dyDescent="0.2">
      <c r="A17" s="5" t="s">
        <v>27</v>
      </c>
      <c r="B17" s="5" t="s">
        <v>17</v>
      </c>
      <c r="C17" s="5" t="s">
        <v>12</v>
      </c>
      <c r="D17" s="5">
        <v>10</v>
      </c>
      <c r="E17" s="6">
        <v>17800</v>
      </c>
      <c r="F17" s="6"/>
      <c r="G17" s="6">
        <f t="shared" si="0"/>
        <v>178000</v>
      </c>
      <c r="I17" s="18"/>
    </row>
    <row r="18" spans="1:9" ht="12.95" customHeight="1" x14ac:dyDescent="0.2">
      <c r="A18" s="13"/>
      <c r="B18" s="14"/>
      <c r="C18" s="14"/>
      <c r="D18" s="14"/>
      <c r="E18" s="14"/>
      <c r="F18" s="38" t="s">
        <v>24</v>
      </c>
      <c r="G18" s="15">
        <f>G12+G13+G14+G15+G16+G17</f>
        <v>2204100</v>
      </c>
    </row>
    <row r="19" spans="1:9" ht="12.95" customHeight="1" x14ac:dyDescent="0.2">
      <c r="A19" s="13"/>
      <c r="B19" s="14"/>
      <c r="C19" s="14"/>
      <c r="D19" s="14"/>
      <c r="E19" s="14"/>
      <c r="F19" s="23"/>
      <c r="G19" s="7"/>
    </row>
    <row r="20" spans="1:9" ht="12.95" customHeight="1" x14ac:dyDescent="0.2">
      <c r="A20" s="5" t="s">
        <v>28</v>
      </c>
      <c r="B20" s="5" t="s">
        <v>14</v>
      </c>
      <c r="C20" s="5" t="s">
        <v>12</v>
      </c>
      <c r="D20" s="5">
        <v>20</v>
      </c>
      <c r="E20" s="6">
        <v>18700</v>
      </c>
      <c r="F20" s="6"/>
      <c r="G20" s="7">
        <f>E20*D20</f>
        <v>374000</v>
      </c>
    </row>
    <row r="21" spans="1:9" ht="12.95" customHeight="1" x14ac:dyDescent="0.2">
      <c r="A21" s="5" t="s">
        <v>28</v>
      </c>
      <c r="B21" s="5" t="s">
        <v>13</v>
      </c>
      <c r="C21" s="5" t="s">
        <v>12</v>
      </c>
      <c r="D21" s="5">
        <v>24</v>
      </c>
      <c r="E21" s="6">
        <v>18700</v>
      </c>
      <c r="F21" s="6"/>
      <c r="G21" s="7">
        <f t="shared" ref="G21:G25" si="1">E21*D21</f>
        <v>448800</v>
      </c>
    </row>
    <row r="22" spans="1:9" ht="12.95" customHeight="1" x14ac:dyDescent="0.2">
      <c r="A22" s="5" t="s">
        <v>28</v>
      </c>
      <c r="B22" s="5" t="s">
        <v>7</v>
      </c>
      <c r="C22" s="5" t="s">
        <v>12</v>
      </c>
      <c r="D22" s="5">
        <v>17</v>
      </c>
      <c r="E22" s="6">
        <v>18700</v>
      </c>
      <c r="F22" s="6">
        <v>17600</v>
      </c>
      <c r="G22" s="7">
        <f>D22*F22</f>
        <v>299200</v>
      </c>
    </row>
    <row r="23" spans="1:9" ht="12.95" customHeight="1" x14ac:dyDescent="0.2">
      <c r="A23" s="5" t="s">
        <v>28</v>
      </c>
      <c r="B23" s="5" t="s">
        <v>15</v>
      </c>
      <c r="C23" s="5" t="s">
        <v>12</v>
      </c>
      <c r="D23" s="5">
        <v>21</v>
      </c>
      <c r="E23" s="6">
        <v>18700</v>
      </c>
      <c r="F23" s="6"/>
      <c r="G23" s="7">
        <f t="shared" si="1"/>
        <v>392700</v>
      </c>
    </row>
    <row r="24" spans="1:9" ht="12.95" customHeight="1" x14ac:dyDescent="0.2">
      <c r="A24" s="5" t="s">
        <v>28</v>
      </c>
      <c r="B24" s="5" t="s">
        <v>16</v>
      </c>
      <c r="C24" s="5" t="s">
        <v>12</v>
      </c>
      <c r="D24" s="5">
        <v>24</v>
      </c>
      <c r="E24" s="6">
        <v>18700</v>
      </c>
      <c r="F24" s="6"/>
      <c r="G24" s="7">
        <f t="shared" si="1"/>
        <v>448800</v>
      </c>
    </row>
    <row r="25" spans="1:9" ht="12.95" customHeight="1" x14ac:dyDescent="0.2">
      <c r="A25" s="5" t="s">
        <v>28</v>
      </c>
      <c r="B25" s="5" t="s">
        <v>17</v>
      </c>
      <c r="C25" s="5" t="s">
        <v>12</v>
      </c>
      <c r="D25" s="5">
        <v>11</v>
      </c>
      <c r="E25" s="6">
        <v>18700</v>
      </c>
      <c r="F25" s="6"/>
      <c r="G25" s="7">
        <f t="shared" si="1"/>
        <v>205700</v>
      </c>
    </row>
    <row r="26" spans="1:9" ht="12.95" customHeight="1" x14ac:dyDescent="0.2">
      <c r="A26" s="17"/>
      <c r="B26" s="16"/>
      <c r="C26" s="16"/>
      <c r="D26" s="16"/>
      <c r="E26" s="16"/>
      <c r="F26" s="38" t="s">
        <v>23</v>
      </c>
      <c r="G26" s="15">
        <f>G20+G21+G22+G23+G24+G25</f>
        <v>2169200</v>
      </c>
    </row>
    <row r="27" spans="1:9" ht="12.95" customHeight="1" x14ac:dyDescent="0.2">
      <c r="A27" s="25"/>
      <c r="B27" s="27"/>
      <c r="C27" s="27"/>
      <c r="D27" s="27"/>
      <c r="E27" s="27"/>
      <c r="F27" s="23"/>
      <c r="G27" s="28"/>
    </row>
    <row r="28" spans="1:9" ht="12.95" customHeight="1" x14ac:dyDescent="0.2">
      <c r="A28" s="5" t="s">
        <v>29</v>
      </c>
      <c r="B28" s="5" t="s">
        <v>14</v>
      </c>
      <c r="C28" s="29" t="s">
        <v>12</v>
      </c>
      <c r="D28" s="29">
        <v>20</v>
      </c>
      <c r="E28" s="30">
        <v>19200</v>
      </c>
      <c r="F28" s="30"/>
      <c r="G28" s="6">
        <f>D28*E28</f>
        <v>384000</v>
      </c>
    </row>
    <row r="29" spans="1:9" ht="12.95" customHeight="1" x14ac:dyDescent="0.2">
      <c r="A29" s="5" t="s">
        <v>29</v>
      </c>
      <c r="B29" s="5" t="s">
        <v>13</v>
      </c>
      <c r="C29" s="29" t="s">
        <v>12</v>
      </c>
      <c r="D29" s="29">
        <v>24</v>
      </c>
      <c r="E29" s="30">
        <v>19200</v>
      </c>
      <c r="F29" s="30"/>
      <c r="G29" s="6">
        <f t="shared" ref="G29:G33" si="2">D29*E29</f>
        <v>460800</v>
      </c>
    </row>
    <row r="30" spans="1:9" ht="12.95" customHeight="1" x14ac:dyDescent="0.2">
      <c r="A30" s="5" t="s">
        <v>29</v>
      </c>
      <c r="B30" s="5" t="s">
        <v>7</v>
      </c>
      <c r="C30" s="29" t="s">
        <v>12</v>
      </c>
      <c r="D30" s="29">
        <v>13</v>
      </c>
      <c r="E30" s="30">
        <v>19200</v>
      </c>
      <c r="F30" s="30"/>
      <c r="G30" s="6">
        <f t="shared" si="2"/>
        <v>249600</v>
      </c>
    </row>
    <row r="31" spans="1:9" ht="12.95" customHeight="1" x14ac:dyDescent="0.2">
      <c r="A31" s="5" t="s">
        <v>29</v>
      </c>
      <c r="B31" s="5" t="s">
        <v>15</v>
      </c>
      <c r="C31" s="29" t="s">
        <v>12</v>
      </c>
      <c r="D31" s="29">
        <v>23</v>
      </c>
      <c r="E31" s="30">
        <v>19200</v>
      </c>
      <c r="F31" s="30"/>
      <c r="G31" s="6">
        <f t="shared" si="2"/>
        <v>441600</v>
      </c>
    </row>
    <row r="32" spans="1:9" ht="12.95" customHeight="1" x14ac:dyDescent="0.2">
      <c r="A32" s="5" t="s">
        <v>29</v>
      </c>
      <c r="B32" s="5" t="s">
        <v>16</v>
      </c>
      <c r="C32" s="29" t="s">
        <v>12</v>
      </c>
      <c r="D32" s="29">
        <v>25</v>
      </c>
      <c r="E32" s="30">
        <v>19200</v>
      </c>
      <c r="F32" s="30"/>
      <c r="G32" s="6">
        <f t="shared" si="2"/>
        <v>480000</v>
      </c>
    </row>
    <row r="33" spans="1:7" ht="12.95" customHeight="1" x14ac:dyDescent="0.2">
      <c r="A33" s="5" t="s">
        <v>29</v>
      </c>
      <c r="B33" s="5" t="s">
        <v>17</v>
      </c>
      <c r="C33" s="29" t="s">
        <v>12</v>
      </c>
      <c r="D33" s="29">
        <v>12</v>
      </c>
      <c r="E33" s="30">
        <v>19200</v>
      </c>
      <c r="F33" s="30"/>
      <c r="G33" s="6">
        <f t="shared" si="2"/>
        <v>230400</v>
      </c>
    </row>
    <row r="34" spans="1:7" ht="12.95" customHeight="1" x14ac:dyDescent="0.2">
      <c r="A34" s="31"/>
      <c r="B34" s="32"/>
      <c r="C34" s="32"/>
      <c r="D34" s="32"/>
      <c r="E34" s="32"/>
      <c r="F34" s="36" t="s">
        <v>22</v>
      </c>
      <c r="G34" s="37">
        <f>SUM(G28:G33)</f>
        <v>2246400</v>
      </c>
    </row>
    <row r="35" spans="1:7" s="10" customFormat="1" ht="12.95" customHeight="1" x14ac:dyDescent="0.25">
      <c r="A35" s="33"/>
      <c r="B35" s="34"/>
      <c r="C35" s="34"/>
      <c r="D35" s="34"/>
      <c r="E35" s="34"/>
      <c r="F35" s="23"/>
      <c r="G35" s="35"/>
    </row>
    <row r="36" spans="1:7" ht="12.95" customHeight="1" x14ac:dyDescent="0.2">
      <c r="A36" s="5" t="s">
        <v>26</v>
      </c>
      <c r="B36" s="5" t="s">
        <v>14</v>
      </c>
      <c r="C36" s="29" t="s">
        <v>12</v>
      </c>
      <c r="D36" s="29">
        <v>20</v>
      </c>
      <c r="E36" s="30">
        <v>19200</v>
      </c>
      <c r="F36" s="30"/>
      <c r="G36" s="6">
        <f>D36*E36</f>
        <v>384000</v>
      </c>
    </row>
    <row r="37" spans="1:7" ht="12.95" customHeight="1" x14ac:dyDescent="0.2">
      <c r="A37" s="5" t="s">
        <v>26</v>
      </c>
      <c r="B37" s="5" t="s">
        <v>13</v>
      </c>
      <c r="C37" s="29" t="s">
        <v>12</v>
      </c>
      <c r="D37" s="29">
        <v>24</v>
      </c>
      <c r="E37" s="30">
        <v>19200</v>
      </c>
      <c r="F37" s="30"/>
      <c r="G37" s="6">
        <f t="shared" ref="G37:G41" si="3">D37*E37</f>
        <v>460800</v>
      </c>
    </row>
    <row r="38" spans="1:7" ht="12.95" customHeight="1" x14ac:dyDescent="0.2">
      <c r="A38" s="5" t="s">
        <v>26</v>
      </c>
      <c r="B38" s="5" t="s">
        <v>7</v>
      </c>
      <c r="C38" s="29" t="s">
        <v>12</v>
      </c>
      <c r="D38" s="29">
        <v>13</v>
      </c>
      <c r="E38" s="30">
        <v>19200</v>
      </c>
      <c r="F38" s="30"/>
      <c r="G38" s="6">
        <f t="shared" si="3"/>
        <v>249600</v>
      </c>
    </row>
    <row r="39" spans="1:7" ht="12.95" customHeight="1" x14ac:dyDescent="0.2">
      <c r="A39" s="5" t="s">
        <v>26</v>
      </c>
      <c r="B39" s="5" t="s">
        <v>15</v>
      </c>
      <c r="C39" s="29" t="s">
        <v>12</v>
      </c>
      <c r="D39" s="29">
        <v>31</v>
      </c>
      <c r="E39" s="30">
        <v>19200</v>
      </c>
      <c r="F39" s="30"/>
      <c r="G39" s="6">
        <f t="shared" si="3"/>
        <v>595200</v>
      </c>
    </row>
    <row r="40" spans="1:7" ht="12.95" customHeight="1" x14ac:dyDescent="0.2">
      <c r="A40" s="5" t="s">
        <v>26</v>
      </c>
      <c r="B40" s="5" t="s">
        <v>16</v>
      </c>
      <c r="C40" s="29" t="s">
        <v>12</v>
      </c>
      <c r="D40" s="29">
        <v>24</v>
      </c>
      <c r="E40" s="30">
        <v>19200</v>
      </c>
      <c r="F40" s="30"/>
      <c r="G40" s="6">
        <f t="shared" si="3"/>
        <v>460800</v>
      </c>
    </row>
    <row r="41" spans="1:7" ht="12.95" customHeight="1" x14ac:dyDescent="0.2">
      <c r="A41" s="5" t="s">
        <v>26</v>
      </c>
      <c r="B41" s="5" t="s">
        <v>17</v>
      </c>
      <c r="C41" s="29" t="s">
        <v>12</v>
      </c>
      <c r="D41" s="29">
        <v>8</v>
      </c>
      <c r="E41" s="30">
        <v>19200</v>
      </c>
      <c r="F41" s="30"/>
      <c r="G41" s="6">
        <f t="shared" si="3"/>
        <v>153600</v>
      </c>
    </row>
    <row r="42" spans="1:7" ht="12.95" customHeight="1" x14ac:dyDescent="0.2">
      <c r="A42" s="31"/>
      <c r="B42" s="32"/>
      <c r="C42" s="32"/>
      <c r="D42" s="32"/>
      <c r="E42" s="32"/>
      <c r="F42" s="36" t="s">
        <v>30</v>
      </c>
      <c r="G42" s="37">
        <f>SUM(G36:G41)</f>
        <v>2304000</v>
      </c>
    </row>
    <row r="43" spans="1:7" ht="12.95" customHeight="1" x14ac:dyDescent="0.2">
      <c r="A43" s="31"/>
      <c r="B43" s="32"/>
      <c r="C43" s="32"/>
      <c r="D43" s="32"/>
      <c r="E43" s="32"/>
      <c r="F43" s="36"/>
      <c r="G43" s="37"/>
    </row>
    <row r="44" spans="1:7" ht="12.95" customHeight="1" x14ac:dyDescent="0.2">
      <c r="A44" s="5" t="s">
        <v>46</v>
      </c>
      <c r="B44" s="5" t="s">
        <v>14</v>
      </c>
      <c r="C44" s="5" t="s">
        <v>12</v>
      </c>
      <c r="D44" s="5">
        <v>20</v>
      </c>
      <c r="E44" s="6">
        <v>19200</v>
      </c>
      <c r="F44" s="6"/>
      <c r="G44" s="6">
        <f>E44*D44</f>
        <v>384000</v>
      </c>
    </row>
    <row r="45" spans="1:7" ht="12.95" customHeight="1" x14ac:dyDescent="0.2">
      <c r="A45" s="5" t="s">
        <v>46</v>
      </c>
      <c r="B45" s="5" t="s">
        <v>13</v>
      </c>
      <c r="C45" s="5" t="s">
        <v>12</v>
      </c>
      <c r="D45" s="5">
        <v>24</v>
      </c>
      <c r="E45" s="6">
        <v>19200</v>
      </c>
      <c r="F45" s="6"/>
      <c r="G45" s="42">
        <f t="shared" ref="G45:G49" si="4">E45*D45</f>
        <v>460800</v>
      </c>
    </row>
    <row r="46" spans="1:7" ht="12.95" customHeight="1" x14ac:dyDescent="0.2">
      <c r="A46" s="5" t="s">
        <v>46</v>
      </c>
      <c r="B46" s="5" t="s">
        <v>7</v>
      </c>
      <c r="C46" s="5" t="s">
        <v>12</v>
      </c>
      <c r="D46" s="5">
        <v>13</v>
      </c>
      <c r="E46" s="42">
        <v>19200</v>
      </c>
      <c r="F46" s="6"/>
      <c r="G46" s="42">
        <f t="shared" si="4"/>
        <v>249600</v>
      </c>
    </row>
    <row r="47" spans="1:7" ht="12.95" customHeight="1" x14ac:dyDescent="0.2">
      <c r="A47" s="5" t="s">
        <v>46</v>
      </c>
      <c r="B47" s="5" t="s">
        <v>15</v>
      </c>
      <c r="C47" s="5" t="s">
        <v>12</v>
      </c>
      <c r="D47" s="5">
        <v>26</v>
      </c>
      <c r="E47" s="42">
        <v>19200</v>
      </c>
      <c r="F47" s="6"/>
      <c r="G47" s="42">
        <f t="shared" si="4"/>
        <v>499200</v>
      </c>
    </row>
    <row r="48" spans="1:7" ht="12.95" customHeight="1" x14ac:dyDescent="0.2">
      <c r="A48" s="5" t="s">
        <v>46</v>
      </c>
      <c r="B48" s="5" t="s">
        <v>16</v>
      </c>
      <c r="C48" s="5" t="s">
        <v>12</v>
      </c>
      <c r="D48" s="5">
        <v>23</v>
      </c>
      <c r="E48" s="42">
        <v>19200</v>
      </c>
      <c r="F48" s="6"/>
      <c r="G48" s="42">
        <f t="shared" si="4"/>
        <v>441600</v>
      </c>
    </row>
    <row r="49" spans="1:7" ht="12.95" customHeight="1" x14ac:dyDescent="0.2">
      <c r="A49" s="5" t="s">
        <v>46</v>
      </c>
      <c r="B49" s="5" t="s">
        <v>17</v>
      </c>
      <c r="C49" s="5" t="s">
        <v>12</v>
      </c>
      <c r="D49" s="5">
        <v>8</v>
      </c>
      <c r="E49" s="42">
        <v>19200</v>
      </c>
      <c r="F49" s="6"/>
      <c r="G49" s="42">
        <f t="shared" si="4"/>
        <v>153600</v>
      </c>
    </row>
    <row r="50" spans="1:7" ht="12.95" customHeight="1" x14ac:dyDescent="0.2">
      <c r="A50" s="13"/>
      <c r="B50" s="14"/>
      <c r="C50" s="14"/>
      <c r="D50" s="14"/>
      <c r="E50" s="14"/>
      <c r="F50" s="38" t="s">
        <v>49</v>
      </c>
      <c r="G50" s="15">
        <f>SUM(G44:G49)</f>
        <v>2188800</v>
      </c>
    </row>
    <row r="51" spans="1:7" ht="12.95" customHeight="1" x14ac:dyDescent="0.2">
      <c r="A51" s="20"/>
      <c r="B51" s="16"/>
      <c r="C51" s="16"/>
      <c r="D51" s="16"/>
      <c r="E51" s="16"/>
      <c r="F51" s="21" t="s">
        <v>25</v>
      </c>
      <c r="G51" s="15">
        <f>G50+G18+G26+G34+G42</f>
        <v>11112500</v>
      </c>
    </row>
    <row r="54" spans="1:7" x14ac:dyDescent="0.2">
      <c r="A54" s="10"/>
      <c r="B54" s="10"/>
      <c r="C54" s="10"/>
      <c r="D54" s="10"/>
      <c r="E54" s="10"/>
      <c r="F54" s="10"/>
      <c r="G54" s="10"/>
    </row>
    <row r="56" spans="1:7" s="2" customFormat="1" x14ac:dyDescent="0.2">
      <c r="A56" s="1"/>
      <c r="B56" s="1"/>
      <c r="C56" s="1"/>
      <c r="D56" s="1"/>
      <c r="E56" s="1"/>
      <c r="F56" s="1"/>
    </row>
    <row r="60" spans="1:7" x14ac:dyDescent="0.2">
      <c r="A60" s="9"/>
      <c r="B60" s="9"/>
      <c r="C60" s="9"/>
      <c r="D60" s="24"/>
      <c r="E60" s="9"/>
      <c r="F60" s="9"/>
      <c r="G60" s="19"/>
    </row>
    <row r="61" spans="1:7" x14ac:dyDescent="0.2">
      <c r="A61" s="8"/>
      <c r="B61" s="8"/>
      <c r="C61" s="8"/>
      <c r="D61" s="8"/>
      <c r="E61" s="8"/>
      <c r="F61" s="8"/>
      <c r="G61" s="9"/>
    </row>
    <row r="62" spans="1:7" x14ac:dyDescent="0.2">
      <c r="A62" s="8"/>
      <c r="B62" s="8"/>
      <c r="C62" s="8"/>
      <c r="D62" s="8"/>
      <c r="E62" s="8"/>
      <c r="F62" s="8"/>
      <c r="G62" s="9"/>
    </row>
  </sheetData>
  <mergeCells count="11">
    <mergeCell ref="A2:G2"/>
    <mergeCell ref="F9:F11"/>
    <mergeCell ref="G9:G11"/>
    <mergeCell ref="A1:G1"/>
    <mergeCell ref="A3:G3"/>
    <mergeCell ref="A5:G7"/>
    <mergeCell ref="A9:A11"/>
    <mergeCell ref="B9:B11"/>
    <mergeCell ref="C9:C11"/>
    <mergeCell ref="D9:D11"/>
    <mergeCell ref="E9:E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abSelected="1" workbookViewId="0">
      <selection activeCell="A4" sqref="A1:G1048576"/>
    </sheetView>
  </sheetViews>
  <sheetFormatPr defaultRowHeight="12.75" x14ac:dyDescent="0.2"/>
  <cols>
    <col min="1" max="1" width="12.28515625" style="40" customWidth="1"/>
    <col min="2" max="2" width="13.5703125" style="40" customWidth="1"/>
    <col min="3" max="3" width="11.7109375" style="40" customWidth="1"/>
    <col min="4" max="4" width="7.7109375" style="40" customWidth="1"/>
    <col min="5" max="5" width="9.42578125" style="40" bestFit="1" customWidth="1"/>
    <col min="6" max="6" width="11.85546875" style="40" customWidth="1"/>
    <col min="7" max="7" width="15.7109375" style="40" customWidth="1"/>
    <col min="8" max="16384" width="9.140625" style="40"/>
  </cols>
  <sheetData>
    <row r="1" spans="1:9" ht="15" customHeight="1" x14ac:dyDescent="0.2">
      <c r="A1" s="89" t="s">
        <v>0</v>
      </c>
      <c r="B1" s="89"/>
      <c r="C1" s="89"/>
      <c r="D1" s="89"/>
      <c r="E1" s="89"/>
      <c r="F1" s="89"/>
      <c r="G1" s="89"/>
      <c r="H1" s="63"/>
      <c r="I1" s="63"/>
    </row>
    <row r="2" spans="1:9" ht="15" customHeight="1" x14ac:dyDescent="0.2">
      <c r="A2" s="89" t="s">
        <v>51</v>
      </c>
      <c r="B2" s="89"/>
      <c r="C2" s="89"/>
      <c r="D2" s="89"/>
      <c r="E2" s="89"/>
      <c r="F2" s="89"/>
      <c r="G2" s="89"/>
      <c r="H2" s="63"/>
      <c r="I2" s="63"/>
    </row>
    <row r="3" spans="1:9" ht="15" customHeight="1" x14ac:dyDescent="0.2">
      <c r="A3" s="89" t="s">
        <v>1</v>
      </c>
      <c r="B3" s="89"/>
      <c r="C3" s="89"/>
      <c r="D3" s="89"/>
      <c r="E3" s="89"/>
      <c r="F3" s="89"/>
      <c r="G3" s="89"/>
      <c r="H3" s="63"/>
      <c r="I3" s="63"/>
    </row>
    <row r="4" spans="1:9" ht="15" customHeight="1" x14ac:dyDescent="0.2"/>
    <row r="5" spans="1:9" ht="15" customHeight="1" x14ac:dyDescent="0.2">
      <c r="A5" s="90" t="s">
        <v>50</v>
      </c>
      <c r="B5" s="90"/>
      <c r="C5" s="90"/>
      <c r="D5" s="90"/>
      <c r="E5" s="90"/>
      <c r="F5" s="90"/>
      <c r="G5" s="90"/>
    </row>
    <row r="6" spans="1:9" ht="15" customHeight="1" x14ac:dyDescent="0.2">
      <c r="A6" s="90"/>
      <c r="B6" s="90"/>
      <c r="C6" s="90"/>
      <c r="D6" s="90"/>
      <c r="E6" s="90"/>
      <c r="F6" s="90"/>
      <c r="G6" s="90"/>
    </row>
    <row r="7" spans="1:9" ht="15" customHeight="1" x14ac:dyDescent="0.2">
      <c r="A7" s="90"/>
      <c r="B7" s="90"/>
      <c r="C7" s="90"/>
      <c r="D7" s="90"/>
      <c r="E7" s="90"/>
      <c r="F7" s="90"/>
      <c r="G7" s="90"/>
    </row>
    <row r="8" spans="1:9" ht="15" customHeight="1" x14ac:dyDescent="0.2"/>
    <row r="9" spans="1:9" ht="15" customHeight="1" x14ac:dyDescent="0.2">
      <c r="A9" s="86" t="s">
        <v>2</v>
      </c>
      <c r="B9" s="86" t="s">
        <v>3</v>
      </c>
      <c r="C9" s="86" t="s">
        <v>4</v>
      </c>
      <c r="D9" s="86" t="s">
        <v>5</v>
      </c>
      <c r="E9" s="86" t="s">
        <v>6</v>
      </c>
      <c r="F9" s="86" t="s">
        <v>10</v>
      </c>
      <c r="G9" s="86" t="s">
        <v>8</v>
      </c>
    </row>
    <row r="10" spans="1:9" ht="15" customHeight="1" x14ac:dyDescent="0.2">
      <c r="A10" s="87"/>
      <c r="B10" s="87"/>
      <c r="C10" s="87"/>
      <c r="D10" s="87"/>
      <c r="E10" s="87"/>
      <c r="F10" s="87"/>
      <c r="G10" s="87"/>
    </row>
    <row r="11" spans="1:9" ht="15" customHeight="1" x14ac:dyDescent="0.2">
      <c r="A11" s="88"/>
      <c r="B11" s="88"/>
      <c r="C11" s="88"/>
      <c r="D11" s="88"/>
      <c r="E11" s="88"/>
      <c r="F11" s="88"/>
      <c r="G11" s="88"/>
    </row>
    <row r="12" spans="1:9" ht="15" customHeight="1" x14ac:dyDescent="0.2">
      <c r="A12" s="5" t="s">
        <v>27</v>
      </c>
      <c r="B12" s="5" t="s">
        <v>14</v>
      </c>
      <c r="C12" s="5" t="s">
        <v>18</v>
      </c>
      <c r="D12" s="5">
        <v>84</v>
      </c>
      <c r="E12" s="42">
        <v>20300</v>
      </c>
      <c r="F12" s="42"/>
      <c r="G12" s="42">
        <f>E12*D12</f>
        <v>1705200</v>
      </c>
    </row>
    <row r="13" spans="1:9" ht="15" customHeight="1" x14ac:dyDescent="0.2">
      <c r="A13" s="52"/>
      <c r="B13" s="81"/>
      <c r="C13" s="81"/>
      <c r="D13" s="81"/>
      <c r="E13" s="53"/>
      <c r="F13" s="66" t="s">
        <v>41</v>
      </c>
      <c r="G13" s="82">
        <f>G12</f>
        <v>1705200</v>
      </c>
    </row>
    <row r="14" spans="1:9" ht="15" customHeight="1" x14ac:dyDescent="0.2">
      <c r="A14" s="52"/>
      <c r="B14" s="14"/>
      <c r="C14" s="14"/>
      <c r="D14" s="14"/>
      <c r="E14" s="14"/>
      <c r="F14" s="14"/>
      <c r="G14" s="26"/>
    </row>
    <row r="15" spans="1:9" ht="15" customHeight="1" x14ac:dyDescent="0.2">
      <c r="A15" s="5" t="s">
        <v>28</v>
      </c>
      <c r="B15" s="5" t="s">
        <v>14</v>
      </c>
      <c r="C15" s="5" t="s">
        <v>18</v>
      </c>
      <c r="D15" s="5">
        <v>83</v>
      </c>
      <c r="E15" s="42">
        <v>21300</v>
      </c>
      <c r="F15" s="42"/>
      <c r="G15" s="42">
        <f>E15*D15</f>
        <v>1767900</v>
      </c>
    </row>
    <row r="16" spans="1:9" ht="15" customHeight="1" x14ac:dyDescent="0.2">
      <c r="A16" s="17"/>
      <c r="B16" s="14"/>
      <c r="C16" s="14"/>
      <c r="D16" s="14"/>
      <c r="E16" s="14"/>
      <c r="F16" s="66" t="s">
        <v>43</v>
      </c>
      <c r="G16" s="82">
        <f>G15</f>
        <v>1767900</v>
      </c>
    </row>
    <row r="17" spans="1:7" ht="15" customHeight="1" x14ac:dyDescent="0.2">
      <c r="A17" s="25"/>
      <c r="B17" s="11"/>
      <c r="C17" s="11"/>
      <c r="D17" s="11"/>
      <c r="E17" s="11"/>
      <c r="F17" s="23"/>
      <c r="G17" s="28"/>
    </row>
    <row r="18" spans="1:7" ht="15" customHeight="1" x14ac:dyDescent="0.2">
      <c r="A18" s="5" t="s">
        <v>29</v>
      </c>
      <c r="B18" s="5" t="s">
        <v>14</v>
      </c>
      <c r="C18" s="5" t="s">
        <v>18</v>
      </c>
      <c r="D18" s="5">
        <v>86.5</v>
      </c>
      <c r="E18" s="42">
        <v>21900</v>
      </c>
      <c r="F18" s="42"/>
      <c r="G18" s="42">
        <f>D18*E18</f>
        <v>1894350</v>
      </c>
    </row>
    <row r="19" spans="1:7" ht="15" customHeight="1" x14ac:dyDescent="0.2">
      <c r="A19" s="25"/>
      <c r="B19" s="74"/>
      <c r="C19" s="74"/>
      <c r="D19" s="74"/>
      <c r="E19" s="74"/>
      <c r="F19" s="71" t="s">
        <v>44</v>
      </c>
      <c r="G19" s="75">
        <f>G18</f>
        <v>1894350</v>
      </c>
    </row>
    <row r="20" spans="1:7" ht="15" customHeight="1" x14ac:dyDescent="0.2">
      <c r="A20" s="83"/>
      <c r="B20" s="11"/>
      <c r="C20" s="11"/>
      <c r="D20" s="11"/>
      <c r="E20" s="11"/>
      <c r="F20" s="23"/>
      <c r="G20" s="28"/>
    </row>
    <row r="21" spans="1:7" ht="15" customHeight="1" x14ac:dyDescent="0.2">
      <c r="A21" s="5" t="s">
        <v>26</v>
      </c>
      <c r="B21" s="5" t="s">
        <v>14</v>
      </c>
      <c r="C21" s="5" t="s">
        <v>18</v>
      </c>
      <c r="D21" s="5">
        <v>92</v>
      </c>
      <c r="E21" s="42">
        <v>21900</v>
      </c>
      <c r="F21" s="42"/>
      <c r="G21" s="42">
        <f>E21*D21</f>
        <v>2014800</v>
      </c>
    </row>
    <row r="22" spans="1:7" ht="15" customHeight="1" x14ac:dyDescent="0.2">
      <c r="A22" s="25"/>
      <c r="B22" s="81"/>
      <c r="C22" s="81"/>
      <c r="D22" s="81"/>
      <c r="E22" s="53"/>
      <c r="F22" s="66" t="s">
        <v>45</v>
      </c>
      <c r="G22" s="82">
        <f>G21</f>
        <v>2014800</v>
      </c>
    </row>
    <row r="23" spans="1:7" ht="15" customHeight="1" x14ac:dyDescent="0.2">
      <c r="A23" s="52"/>
      <c r="B23" s="14"/>
      <c r="C23" s="14"/>
      <c r="D23" s="14"/>
      <c r="E23" s="14"/>
      <c r="F23" s="14"/>
      <c r="G23" s="26"/>
    </row>
    <row r="24" spans="1:7" ht="15" customHeight="1" x14ac:dyDescent="0.2">
      <c r="A24" s="5" t="s">
        <v>46</v>
      </c>
      <c r="B24" s="5" t="s">
        <v>14</v>
      </c>
      <c r="C24" s="5" t="s">
        <v>18</v>
      </c>
      <c r="D24" s="5">
        <v>92</v>
      </c>
      <c r="E24" s="42">
        <v>21900</v>
      </c>
      <c r="F24" s="42"/>
      <c r="G24" s="42">
        <f>E24*D24</f>
        <v>2014800</v>
      </c>
    </row>
    <row r="25" spans="1:7" ht="15" customHeight="1" x14ac:dyDescent="0.2">
      <c r="A25" s="52"/>
      <c r="B25" s="81"/>
      <c r="C25" s="81"/>
      <c r="D25" s="81"/>
      <c r="E25" s="53"/>
      <c r="F25" s="66" t="s">
        <v>47</v>
      </c>
      <c r="G25" s="82">
        <f>G24</f>
        <v>2014800</v>
      </c>
    </row>
    <row r="26" spans="1:7" ht="15" customHeight="1" x14ac:dyDescent="0.2">
      <c r="A26" s="20"/>
      <c r="B26" s="16"/>
      <c r="C26" s="16"/>
      <c r="D26" s="16"/>
      <c r="E26" s="16"/>
      <c r="F26" s="21" t="s">
        <v>25</v>
      </c>
      <c r="G26" s="22">
        <f>G22+G25+G13+G16+G19</f>
        <v>9397050</v>
      </c>
    </row>
    <row r="27" spans="1:7" x14ac:dyDescent="0.2">
      <c r="A27" s="2"/>
      <c r="B27" s="2"/>
      <c r="C27" s="2"/>
      <c r="D27" s="2"/>
      <c r="E27" s="2"/>
      <c r="F27" s="2"/>
      <c r="G27" s="2"/>
    </row>
    <row r="30" spans="1:7" s="10" customFormat="1" x14ac:dyDescent="0.25"/>
    <row r="36" spans="4:7" s="2" customFormat="1" x14ac:dyDescent="0.2">
      <c r="D36" s="80"/>
      <c r="G36" s="80"/>
    </row>
  </sheetData>
  <mergeCells count="11">
    <mergeCell ref="A1:G1"/>
    <mergeCell ref="A2:G2"/>
    <mergeCell ref="A3:G3"/>
    <mergeCell ref="A5:G7"/>
    <mergeCell ref="A9:A11"/>
    <mergeCell ref="G9:G11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1"/>
  <sheetViews>
    <sheetView workbookViewId="0"/>
  </sheetViews>
  <sheetFormatPr defaultRowHeight="15" x14ac:dyDescent="0.25"/>
  <cols>
    <col min="1" max="1" width="13.7109375" style="40" customWidth="1"/>
    <col min="2" max="4" width="15.7109375" style="40" customWidth="1"/>
    <col min="5" max="6" width="15.7109375" style="84" customWidth="1"/>
    <col min="7" max="16384" width="9.140625" style="39"/>
  </cols>
  <sheetData>
    <row r="2" spans="1:6" x14ac:dyDescent="0.25">
      <c r="A2" s="89" t="s">
        <v>0</v>
      </c>
      <c r="B2" s="89"/>
      <c r="C2" s="89"/>
      <c r="D2" s="89"/>
      <c r="E2" s="89"/>
      <c r="F2" s="43"/>
    </row>
    <row r="3" spans="1:6" x14ac:dyDescent="0.25">
      <c r="A3" s="89" t="s">
        <v>31</v>
      </c>
      <c r="B3" s="89"/>
      <c r="C3" s="89"/>
      <c r="D3" s="89"/>
      <c r="E3" s="89"/>
      <c r="F3" s="43"/>
    </row>
    <row r="4" spans="1:6" x14ac:dyDescent="0.25">
      <c r="A4" s="62"/>
      <c r="B4" s="62"/>
      <c r="C4" s="62"/>
      <c r="D4" s="62"/>
      <c r="E4" s="43"/>
      <c r="F4" s="43"/>
    </row>
    <row r="5" spans="1:6" x14ac:dyDescent="0.25">
      <c r="A5" s="62"/>
      <c r="B5" s="62"/>
      <c r="C5" s="62"/>
      <c r="D5" s="62"/>
      <c r="E5" s="43"/>
      <c r="F5" s="43"/>
    </row>
    <row r="6" spans="1:6" x14ac:dyDescent="0.25">
      <c r="A6" s="40" t="s">
        <v>32</v>
      </c>
    </row>
    <row r="8" spans="1:6" x14ac:dyDescent="0.25">
      <c r="A8" s="41"/>
      <c r="B8" s="48" t="s">
        <v>9</v>
      </c>
      <c r="C8" s="48" t="s">
        <v>11</v>
      </c>
      <c r="D8" s="44" t="s">
        <v>21</v>
      </c>
      <c r="E8" s="48" t="s">
        <v>26</v>
      </c>
      <c r="F8" s="44" t="s">
        <v>46</v>
      </c>
    </row>
    <row r="9" spans="1:6" x14ac:dyDescent="0.25">
      <c r="A9" s="49" t="s">
        <v>18</v>
      </c>
      <c r="B9" s="42">
        <v>2253300</v>
      </c>
      <c r="C9" s="42">
        <v>2343000</v>
      </c>
      <c r="D9" s="42">
        <v>2507550</v>
      </c>
      <c r="E9" s="42">
        <v>2617050</v>
      </c>
      <c r="F9" s="85">
        <v>2628000</v>
      </c>
    </row>
    <row r="10" spans="1:6" x14ac:dyDescent="0.25">
      <c r="A10" s="50" t="s">
        <v>12</v>
      </c>
      <c r="B10" s="42">
        <v>3120800</v>
      </c>
      <c r="C10" s="42">
        <v>3111900</v>
      </c>
      <c r="D10" s="42">
        <v>3225600</v>
      </c>
      <c r="E10" s="42">
        <v>3148800</v>
      </c>
      <c r="F10" s="85">
        <v>3014400</v>
      </c>
    </row>
    <row r="11" spans="1:6" x14ac:dyDescent="0.25">
      <c r="A11" s="50" t="s">
        <v>33</v>
      </c>
      <c r="B11" s="42">
        <v>17800</v>
      </c>
      <c r="C11" s="42">
        <v>18700</v>
      </c>
      <c r="D11" s="42">
        <v>0</v>
      </c>
      <c r="E11" s="42">
        <v>0</v>
      </c>
      <c r="F11" s="85">
        <v>0</v>
      </c>
    </row>
    <row r="12" spans="1:6" x14ac:dyDescent="0.25">
      <c r="A12" s="50" t="s">
        <v>34</v>
      </c>
      <c r="B12" s="42">
        <v>60500</v>
      </c>
      <c r="C12" s="42">
        <v>63500</v>
      </c>
      <c r="D12" s="42">
        <v>52000</v>
      </c>
      <c r="E12" s="42">
        <v>19500</v>
      </c>
      <c r="F12" s="85">
        <v>0</v>
      </c>
    </row>
    <row r="13" spans="1:6" x14ac:dyDescent="0.25">
      <c r="A13" s="51" t="s">
        <v>35</v>
      </c>
      <c r="B13" s="45">
        <v>9233646</v>
      </c>
      <c r="C13" s="45">
        <v>9489750</v>
      </c>
      <c r="D13" s="45">
        <v>9616500</v>
      </c>
      <c r="E13" s="42">
        <v>9718250</v>
      </c>
      <c r="F13" s="85">
        <v>10099875</v>
      </c>
    </row>
    <row r="14" spans="1:6" x14ac:dyDescent="0.25">
      <c r="A14" s="52"/>
      <c r="B14" s="53"/>
      <c r="C14" s="53"/>
      <c r="D14" s="46"/>
      <c r="E14" s="42"/>
      <c r="F14" s="85"/>
    </row>
    <row r="15" spans="1:6" x14ac:dyDescent="0.25">
      <c r="A15" s="47" t="s">
        <v>36</v>
      </c>
      <c r="B15" s="54">
        <f>SUM(B10:B13,B9)</f>
        <v>14686046</v>
      </c>
      <c r="C15" s="54">
        <f>SUM(C9:C13)</f>
        <v>15026850</v>
      </c>
      <c r="D15" s="55">
        <f>SUM(D9:D13)</f>
        <v>15401650</v>
      </c>
      <c r="E15" s="56">
        <f>SUM(E9:E13)</f>
        <v>15503600</v>
      </c>
      <c r="F15" s="44">
        <f>SUM(F9:F14)</f>
        <v>15742275</v>
      </c>
    </row>
    <row r="16" spans="1:6" x14ac:dyDescent="0.25">
      <c r="A16" s="57"/>
      <c r="B16" s="58"/>
      <c r="C16" s="58"/>
      <c r="D16" s="58"/>
      <c r="E16" s="59"/>
      <c r="F16" s="59"/>
    </row>
    <row r="18" spans="1:6" x14ac:dyDescent="0.25">
      <c r="A18" s="40" t="s">
        <v>37</v>
      </c>
    </row>
    <row r="21" spans="1:6" x14ac:dyDescent="0.25">
      <c r="A21" s="41"/>
      <c r="B21" s="48" t="s">
        <v>9</v>
      </c>
      <c r="C21" s="48" t="s">
        <v>11</v>
      </c>
      <c r="D21" s="60" t="s">
        <v>21</v>
      </c>
      <c r="E21" s="48" t="s">
        <v>52</v>
      </c>
      <c r="F21" s="44" t="s">
        <v>46</v>
      </c>
    </row>
    <row r="22" spans="1:6" x14ac:dyDescent="0.25">
      <c r="A22" s="50" t="s">
        <v>14</v>
      </c>
      <c r="B22" s="42">
        <v>3807550</v>
      </c>
      <c r="C22" s="61">
        <v>4008300</v>
      </c>
      <c r="D22" s="42">
        <v>4270950</v>
      </c>
      <c r="E22" s="42">
        <v>4377700</v>
      </c>
      <c r="F22" s="85">
        <v>4341575</v>
      </c>
    </row>
    <row r="23" spans="1:6" x14ac:dyDescent="0.25">
      <c r="A23" s="50" t="s">
        <v>38</v>
      </c>
      <c r="B23" s="42">
        <v>279900</v>
      </c>
      <c r="C23" s="61">
        <v>260800</v>
      </c>
      <c r="D23" s="42">
        <v>301500</v>
      </c>
      <c r="E23" s="42">
        <v>368500</v>
      </c>
      <c r="F23" s="85">
        <v>368500</v>
      </c>
    </row>
    <row r="24" spans="1:6" x14ac:dyDescent="0.25">
      <c r="A24" s="50" t="s">
        <v>13</v>
      </c>
      <c r="B24" s="42">
        <v>605200</v>
      </c>
      <c r="C24" s="61">
        <v>635800</v>
      </c>
      <c r="D24" s="42">
        <v>652800</v>
      </c>
      <c r="E24" s="42">
        <v>652800</v>
      </c>
      <c r="F24" s="85">
        <v>652800</v>
      </c>
    </row>
    <row r="25" spans="1:6" x14ac:dyDescent="0.25">
      <c r="A25" s="50" t="s">
        <v>7</v>
      </c>
      <c r="B25" s="42">
        <v>5236200</v>
      </c>
      <c r="C25" s="61">
        <v>5400950</v>
      </c>
      <c r="D25" s="42">
        <v>5344000</v>
      </c>
      <c r="E25" s="42">
        <v>5290100</v>
      </c>
      <c r="F25" s="85">
        <v>5493400</v>
      </c>
    </row>
    <row r="26" spans="1:6" x14ac:dyDescent="0.25">
      <c r="A26" s="50" t="s">
        <v>15</v>
      </c>
      <c r="B26" s="42">
        <v>647200</v>
      </c>
      <c r="C26" s="61">
        <v>633150</v>
      </c>
      <c r="D26" s="42">
        <v>665800</v>
      </c>
      <c r="E26" s="42">
        <v>729600</v>
      </c>
      <c r="F26" s="85">
        <v>652800</v>
      </c>
    </row>
    <row r="27" spans="1:6" x14ac:dyDescent="0.25">
      <c r="A27" s="50" t="s">
        <v>16</v>
      </c>
      <c r="B27" s="42">
        <v>658600</v>
      </c>
      <c r="C27" s="61">
        <v>598400</v>
      </c>
      <c r="D27" s="42">
        <v>662400</v>
      </c>
      <c r="E27" s="42">
        <v>585600</v>
      </c>
      <c r="F27" s="85">
        <v>556800</v>
      </c>
    </row>
    <row r="28" spans="1:6" x14ac:dyDescent="0.25">
      <c r="A28" s="50" t="s">
        <v>17</v>
      </c>
      <c r="B28" s="42">
        <v>3410350</v>
      </c>
      <c r="C28" s="61">
        <v>3489450</v>
      </c>
      <c r="D28" s="61">
        <v>3504200</v>
      </c>
      <c r="E28" s="42">
        <v>3499300</v>
      </c>
      <c r="F28" s="85">
        <v>3676400</v>
      </c>
    </row>
    <row r="29" spans="1:6" x14ac:dyDescent="0.25">
      <c r="A29" s="51" t="s">
        <v>39</v>
      </c>
      <c r="B29" s="45">
        <v>41046</v>
      </c>
      <c r="C29" s="45">
        <v>0</v>
      </c>
      <c r="D29" s="45">
        <v>0</v>
      </c>
      <c r="E29" s="42">
        <v>0</v>
      </c>
      <c r="F29" s="85">
        <v>0</v>
      </c>
    </row>
    <row r="30" spans="1:6" x14ac:dyDescent="0.25">
      <c r="A30" s="52"/>
      <c r="B30" s="53"/>
      <c r="C30" s="53"/>
      <c r="D30" s="46"/>
      <c r="E30" s="42"/>
      <c r="F30" s="85"/>
    </row>
    <row r="31" spans="1:6" x14ac:dyDescent="0.25">
      <c r="A31" s="47" t="s">
        <v>36</v>
      </c>
      <c r="B31" s="54">
        <f>SUM(B22:B27,B28,B29:B29)</f>
        <v>14686046</v>
      </c>
      <c r="C31" s="54">
        <f>SUM(C22:C29)</f>
        <v>15026850</v>
      </c>
      <c r="D31" s="55">
        <f>SUM(D22:D29)</f>
        <v>15401650</v>
      </c>
      <c r="E31" s="56">
        <f>SUM(E22:E29)</f>
        <v>15503600</v>
      </c>
      <c r="F31" s="44">
        <f>SUM(F22:F30)</f>
        <v>15742275</v>
      </c>
    </row>
  </sheetData>
  <mergeCells count="2"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Meharry_RCP Seats and Rates</vt:lpstr>
      <vt:lpstr>SCO_RCP Seats and Rates</vt:lpstr>
      <vt:lpstr>U of TN_RCP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2019-04-26T13:53:46Z</cp:lastPrinted>
  <dcterms:created xsi:type="dcterms:W3CDTF">2017-11-16T17:10:35Z</dcterms:created>
  <dcterms:modified xsi:type="dcterms:W3CDTF">2021-04-28T18:17:00Z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2018-10-15T17:32:09.1703232Z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